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3C21024B-2FA6-405A-8DAD-E790FE649E81}" xr6:coauthVersionLast="47" xr6:coauthVersionMax="47" xr10:uidLastSave="{00000000-0000-0000-0000-000000000000}"/>
  <bookViews>
    <workbookView xWindow="-110" yWindow="-110" windowWidth="19420" windowHeight="10300" firstSheet="2" activeTab="8" xr2:uid="{EF49250E-79B5-47D1-9BD2-3B306AF6276D}"/>
  </bookViews>
  <sheets>
    <sheet name="KPI" sheetId="2" r:id="rId1"/>
    <sheet name="1 column" sheetId="3" r:id="rId2"/>
    <sheet name=" 2 pie" sheetId="4" r:id="rId3"/>
    <sheet name="3 bar" sheetId="5" r:id="rId4"/>
    <sheet name="4 column" sheetId="6" r:id="rId5"/>
    <sheet name="5 line" sheetId="7" r:id="rId6"/>
    <sheet name="Slicers" sheetId="8" r:id="rId7"/>
    <sheet name="Data" sheetId="1" r:id="rId8"/>
    <sheet name="Sheet1" sheetId="9" r:id="rId9"/>
  </sheets>
  <definedNames>
    <definedName name="Slicer_Brand">#N/A</definedName>
    <definedName name="Slicer_City">#N/A</definedName>
    <definedName name="Slicer_PaymentMethod">#N/A</definedName>
    <definedName name="Slicer_SalesChannel">#N/A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A7" i="2"/>
  <c r="D7" i="2"/>
  <c r="E7" i="2"/>
  <c r="C7" i="2"/>
  <c r="B7" i="2"/>
</calcChain>
</file>

<file path=xl/sharedStrings.xml><?xml version="1.0" encoding="utf-8"?>
<sst xmlns="http://schemas.openxmlformats.org/spreadsheetml/2006/main" count="590" uniqueCount="262">
  <si>
    <t>OrderID</t>
  </si>
  <si>
    <t>DateOfSale</t>
  </si>
  <si>
    <t>CustomerName</t>
  </si>
  <si>
    <t>City</t>
  </si>
  <si>
    <t>State</t>
  </si>
  <si>
    <t>Brand</t>
  </si>
  <si>
    <t>Model</t>
  </si>
  <si>
    <t>Color</t>
  </si>
  <si>
    <t>Storage(GB)</t>
  </si>
  <si>
    <t>UnitPrice</t>
  </si>
  <si>
    <t>Discount(%)</t>
  </si>
  <si>
    <t>FinalSalePrice</t>
  </si>
  <si>
    <t>PaymentMethod</t>
  </si>
  <si>
    <t>SalesChannel</t>
  </si>
  <si>
    <t>ORD1001</t>
  </si>
  <si>
    <t>Rohan Sharma</t>
  </si>
  <si>
    <t>Mumbai</t>
  </si>
  <si>
    <t>Maharashtra</t>
  </si>
  <si>
    <t>Apple</t>
  </si>
  <si>
    <t>iPhone 15 Pro</t>
  </si>
  <si>
    <t>Natural Titanium</t>
  </si>
  <si>
    <t>Credit Card</t>
  </si>
  <si>
    <t>Retail Store</t>
  </si>
  <si>
    <t>ORD1002</t>
  </si>
  <si>
    <t>Priya Patel</t>
  </si>
  <si>
    <t>Ahmedabad</t>
  </si>
  <si>
    <t>Gujarat</t>
  </si>
  <si>
    <t>Samsung</t>
  </si>
  <si>
    <t>Galaxy S23</t>
  </si>
  <si>
    <t>Cream</t>
  </si>
  <si>
    <t>EMI</t>
  </si>
  <si>
    <t>Online Store</t>
  </si>
  <si>
    <t>ORD1003</t>
  </si>
  <si>
    <t>Arjun Singh</t>
  </si>
  <si>
    <t>Delhi</t>
  </si>
  <si>
    <t>OnePlus</t>
  </si>
  <si>
    <t>11R</t>
  </si>
  <si>
    <t>Sonic Black</t>
  </si>
  <si>
    <t>UPI</t>
  </si>
  <si>
    <t>ORD1004</t>
  </si>
  <si>
    <t>Anjali Gupta</t>
  </si>
  <si>
    <t>Bangalore</t>
  </si>
  <si>
    <t>Karnataka</t>
  </si>
  <si>
    <t>Google</t>
  </si>
  <si>
    <t>Pixel 8</t>
  </si>
  <si>
    <t>Obsidian</t>
  </si>
  <si>
    <t>ORD1005</t>
  </si>
  <si>
    <t>Vikram Kumar</t>
  </si>
  <si>
    <t>Chennai</t>
  </si>
  <si>
    <t>Tamil Nadu</t>
  </si>
  <si>
    <t>Xiaomi</t>
  </si>
  <si>
    <t>Redmi Note 13 Pro</t>
  </si>
  <si>
    <t>Midnight Black</t>
  </si>
  <si>
    <t>Cash on Delivery</t>
  </si>
  <si>
    <t>ORD1006</t>
  </si>
  <si>
    <t>Sneha Reddy</t>
  </si>
  <si>
    <t>Hyderabad</t>
  </si>
  <si>
    <t>Telangana</t>
  </si>
  <si>
    <t>iPhone 15</t>
  </si>
  <si>
    <t>Blue</t>
  </si>
  <si>
    <t>Partner Outlet</t>
  </si>
  <si>
    <t>ORD1007</t>
  </si>
  <si>
    <t>Amit Verma</t>
  </si>
  <si>
    <t>Pune</t>
  </si>
  <si>
    <t>Galaxy Z Flip5</t>
  </si>
  <si>
    <t>Mint</t>
  </si>
  <si>
    <t>ORD1008</t>
  </si>
  <si>
    <t>Pooja Desai</t>
  </si>
  <si>
    <t>Jaipur</t>
  </si>
  <si>
    <t>Rajasthan</t>
  </si>
  <si>
    <t>Nord CE 3</t>
  </si>
  <si>
    <t>Aqua Surge</t>
  </si>
  <si>
    <t>ORD1009</t>
  </si>
  <si>
    <t>Suresh Iyer</t>
  </si>
  <si>
    <t>Kolkata</t>
  </si>
  <si>
    <t>West Bengal</t>
  </si>
  <si>
    <t>iPhone 14</t>
  </si>
  <si>
    <t>Purple</t>
  </si>
  <si>
    <t>Debit Card</t>
  </si>
  <si>
    <t>ORD1010</t>
  </si>
  <si>
    <t>Meera Krishnan</t>
  </si>
  <si>
    <t>Galaxy S23 Ultra</t>
  </si>
  <si>
    <t>Green</t>
  </si>
  <si>
    <t>ORD1011</t>
  </si>
  <si>
    <t>Rahul Nair</t>
  </si>
  <si>
    <t>Pixel 7a</t>
  </si>
  <si>
    <t>Charcoal</t>
  </si>
  <si>
    <t>ORD1012</t>
  </si>
  <si>
    <t>Sunita Mehta</t>
  </si>
  <si>
    <t>13 Pro</t>
  </si>
  <si>
    <t>Ceramic White</t>
  </si>
  <si>
    <t>ORD1013</t>
  </si>
  <si>
    <t>Rajesh Khanna</t>
  </si>
  <si>
    <t>Lucknow</t>
  </si>
  <si>
    <t>Uttar Pradesh</t>
  </si>
  <si>
    <t>Galactic Silver</t>
  </si>
  <si>
    <t>Net Banking</t>
  </si>
  <si>
    <t>ORD1014</t>
  </si>
  <si>
    <t>Deepa Rao</t>
  </si>
  <si>
    <t>iPhone 15 Pro Max</t>
  </si>
  <si>
    <t>Blue Titanium</t>
  </si>
  <si>
    <t>ORD1015</t>
  </si>
  <si>
    <t>Karan Malhotra</t>
  </si>
  <si>
    <t>Chandigarh</t>
  </si>
  <si>
    <t>Galaxy A54</t>
  </si>
  <si>
    <t>Awesome Violet</t>
  </si>
  <si>
    <t>ORD1016</t>
  </si>
  <si>
    <t>Aditi Joshi</t>
  </si>
  <si>
    <t>Nord 3</t>
  </si>
  <si>
    <t>Misty Green</t>
  </si>
  <si>
    <t>ORD1017</t>
  </si>
  <si>
    <t>Manoj Tiwari</t>
  </si>
  <si>
    <t>Patna</t>
  </si>
  <si>
    <t>Bihar</t>
  </si>
  <si>
    <t>Redmi 12 5G</t>
  </si>
  <si>
    <t>Jade Black</t>
  </si>
  <si>
    <t>ORD1018</t>
  </si>
  <si>
    <t>Sonia Agarwal</t>
  </si>
  <si>
    <t>Pink</t>
  </si>
  <si>
    <t>ORD1019</t>
  </si>
  <si>
    <t>Alok Nath</t>
  </si>
  <si>
    <t>Galaxy S22</t>
  </si>
  <si>
    <t>Phantom Black</t>
  </si>
  <si>
    <t>ORD1020</t>
  </si>
  <si>
    <t>Natasha Singh</t>
  </si>
  <si>
    <t>Rose</t>
  </si>
  <si>
    <t>ORD1021</t>
  </si>
  <si>
    <t>Harish Kumar</t>
  </si>
  <si>
    <t>Flowy Emerald</t>
  </si>
  <si>
    <t>ORD1022</t>
  </si>
  <si>
    <t>Divya Sharma</t>
  </si>
  <si>
    <t>Noida</t>
  </si>
  <si>
    <t>iPhone 15 Plus</t>
  </si>
  <si>
    <t>ORD1023</t>
  </si>
  <si>
    <t>Sanjay Mishra</t>
  </si>
  <si>
    <t>Galaxy S24</t>
  </si>
  <si>
    <t>Cobalt Violet</t>
  </si>
  <si>
    <t>ORD1024</t>
  </si>
  <si>
    <t>Kavita Iyer</t>
  </si>
  <si>
    <t>Redmi Note 13</t>
  </si>
  <si>
    <t>Prism Gold</t>
  </si>
  <si>
    <t>ORD1025</t>
  </si>
  <si>
    <t>Imran Khan</t>
  </si>
  <si>
    <t>Open</t>
  </si>
  <si>
    <t>Emerald Dusk</t>
  </si>
  <si>
    <t>ORD1026</t>
  </si>
  <si>
    <t>Geeta Kapoor</t>
  </si>
  <si>
    <t>iPhone 14 Plus</t>
  </si>
  <si>
    <t>Starlight</t>
  </si>
  <si>
    <t>ORD1027</t>
  </si>
  <si>
    <t>Varun Gupta</t>
  </si>
  <si>
    <t>Galaxy Z Fold5</t>
  </si>
  <si>
    <t>Icy Blue</t>
  </si>
  <si>
    <t>ORD1028</t>
  </si>
  <si>
    <t>Anand Bose</t>
  </si>
  <si>
    <t>Pixel 8 Pro</t>
  </si>
  <si>
    <t>Bay</t>
  </si>
  <si>
    <t>ORD1029</t>
  </si>
  <si>
    <t>Fatima Sheikh</t>
  </si>
  <si>
    <t>Jade Green</t>
  </si>
  <si>
    <t>ORD1030</t>
  </si>
  <si>
    <t>Ravi Prasad</t>
  </si>
  <si>
    <t>White Titanium</t>
  </si>
  <si>
    <t>ORD1031</t>
  </si>
  <si>
    <t>Ishaan Mehta</t>
  </si>
  <si>
    <t>Surat</t>
  </si>
  <si>
    <t>Galaxy A34</t>
  </si>
  <si>
    <t>Awesome Lime</t>
  </si>
  <si>
    <t>ORD1032</t>
  </si>
  <si>
    <t>Priyanka Das</t>
  </si>
  <si>
    <t>Guwahati</t>
  </si>
  <si>
    <t>Assam</t>
  </si>
  <si>
    <t>Grey Shimmer</t>
  </si>
  <si>
    <t>ORD1033</t>
  </si>
  <si>
    <t>Manish Kumar</t>
  </si>
  <si>
    <t>Black</t>
  </si>
  <si>
    <t>ORD1034</t>
  </si>
  <si>
    <t>Zoya Akhtar</t>
  </si>
  <si>
    <t>Galaxy S24 Ultra</t>
  </si>
  <si>
    <t>Titanium Gray</t>
  </si>
  <si>
    <t>ORD1035</t>
  </si>
  <si>
    <t>Sameer Sharma</t>
  </si>
  <si>
    <t>12R</t>
  </si>
  <si>
    <t>Cool Blue</t>
  </si>
  <si>
    <t>ORD1036</t>
  </si>
  <si>
    <t>Neha Singh</t>
  </si>
  <si>
    <t>Sea</t>
  </si>
  <si>
    <t>ORD1037</t>
  </si>
  <si>
    <t>Ritesh Deshmukh</t>
  </si>
  <si>
    <t>Arctic White</t>
  </si>
  <si>
    <t>ORD1038</t>
  </si>
  <si>
    <t>Aisha Khan</t>
  </si>
  <si>
    <t>iPhone 13</t>
  </si>
  <si>
    <t>Midnight</t>
  </si>
  <si>
    <t>ORD1039</t>
  </si>
  <si>
    <t>Vijay Kumar</t>
  </si>
  <si>
    <t>Galaxy S23 FE</t>
  </si>
  <si>
    <t>ORD1040</t>
  </si>
  <si>
    <t>Kriti Sanon</t>
  </si>
  <si>
    <t>Eternal Green</t>
  </si>
  <si>
    <t>ORD1041</t>
  </si>
  <si>
    <t>Abhishek Roy</t>
  </si>
  <si>
    <t>ORD1042</t>
  </si>
  <si>
    <t>Farhan Ali</t>
  </si>
  <si>
    <t>Galaxy S24 Plus</t>
  </si>
  <si>
    <t>Onyx Black</t>
  </si>
  <si>
    <t>ORD1043</t>
  </si>
  <si>
    <t>Tanya Sharma</t>
  </si>
  <si>
    <t>Hazel</t>
  </si>
  <si>
    <t>ORD1044</t>
  </si>
  <si>
    <t>Arun Verma</t>
  </si>
  <si>
    <t>ORD1045</t>
  </si>
  <si>
    <t>Shreya Ghosh</t>
  </si>
  <si>
    <t>ORD1046</t>
  </si>
  <si>
    <t>Rajat Kapoor</t>
  </si>
  <si>
    <t>Silky Black</t>
  </si>
  <si>
    <t>ORD1047</t>
  </si>
  <si>
    <t>Simran Choudhury</t>
  </si>
  <si>
    <t>Graphite</t>
  </si>
  <si>
    <t>ORD1048</t>
  </si>
  <si>
    <t>Ankit Agarwal</t>
  </si>
  <si>
    <t>ORD1049</t>
  </si>
  <si>
    <t>Nisha Gupta</t>
  </si>
  <si>
    <t>Pastel Blue</t>
  </si>
  <si>
    <t>ORD1050</t>
  </si>
  <si>
    <t>Vivek Oberoi</t>
  </si>
  <si>
    <t>Titanium Black</t>
  </si>
  <si>
    <t>ORD1051</t>
  </si>
  <si>
    <t>Deepika Singh</t>
  </si>
  <si>
    <t>Iron Gray</t>
  </si>
  <si>
    <t>ORD1052</t>
  </si>
  <si>
    <t>Ranbir Kumar</t>
  </si>
  <si>
    <t>ORD1053</t>
  </si>
  <si>
    <t>Alia Varma</t>
  </si>
  <si>
    <t>Porcelain</t>
  </si>
  <si>
    <t>ORD1054</t>
  </si>
  <si>
    <t>Siddharth Menon</t>
  </si>
  <si>
    <t>Lavender</t>
  </si>
  <si>
    <t>ORD1055</t>
  </si>
  <si>
    <t>Reema Sen</t>
  </si>
  <si>
    <t>Profit</t>
  </si>
  <si>
    <t>Total Discount</t>
  </si>
  <si>
    <t>Revenue</t>
  </si>
  <si>
    <t>Quantity</t>
  </si>
  <si>
    <t>Sum of Profit</t>
  </si>
  <si>
    <t>Row Labels</t>
  </si>
  <si>
    <t>Grand Total</t>
  </si>
  <si>
    <t>Count of CustomerName</t>
  </si>
  <si>
    <t>Sum of UnitPrice</t>
  </si>
  <si>
    <t>Average of Revenue</t>
  </si>
  <si>
    <t>Sum of Quantity</t>
  </si>
  <si>
    <t>Total Quantity</t>
  </si>
  <si>
    <t>Total Unit Price</t>
  </si>
  <si>
    <t>Total Profit</t>
  </si>
  <si>
    <t>Avg of Revenue</t>
  </si>
  <si>
    <t>Total Customers</t>
  </si>
  <si>
    <t>Count of OrderID</t>
  </si>
  <si>
    <t>Sum of FinalSalePrice</t>
  </si>
  <si>
    <t xml:space="preserve"> </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</si>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</sst>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2">
    <font>
      <sz val="11"/>
      <color theme="1"/>
      <name val="Aptos Narrow"/>
      <family val="2"/>
      <scheme val="minor"/>
    </font>
    <font>
      <sz val="11"/>
      <color indexed="8"/>
      <name val="Calibri"/>
      <charset val="134"/>
    </font>
  </fonts>
  <fills count="3">
    <fill>
      <patternFill patternType="none"/>
    </fill>
    <fill>
      <patternFill patternType="gray125"/>
    </fill>
    <fill>
      <patternFill patternType="solid">
        <fgColor rgb="FF262626"/>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alignment vertical="center"/>
    </xf>
    <xf numFmtId="164" fontId="1" fillId="0" borderId="0" xfId="0" applyNumberFormat="1" applyFont="1" applyFill="1" applyBorder="1" applyAlignment="1" applyProtection="1">
      <alignment vertical="center"/>
    </xf>
    <xf numFmtId="0" fontId="1" fillId="0" borderId="0" xfId="0" applyNumberFormat="1" applyFont="1" applyFill="1" applyAlignment="1" applyProtection="1">
      <alignment vertical="center"/>
    </xf>
    <xf numFmtId="1" fontId="1" fillId="0" borderId="0" xfId="0" applyNumberFormat="1" applyFont="1" applyFill="1" applyAlignment="1" applyProtection="1">
      <alignment vertical="center"/>
    </xf>
    <xf numFmtId="165" fontId="1" fillId="0" borderId="0" xfId="0" applyNumberFormat="1" applyFont="1" applyFill="1" applyBorder="1" applyAlignment="1" applyProtection="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cellXfs>
  <cellStyles count="1">
    <cellStyle name="Normal" xfId="0" builtinId="0"/>
  </cellStyles>
  <dxfs count="22">
    <dxf>
      <font>
        <b val="0"/>
        <i val="0"/>
        <strike val="0"/>
        <condense val="0"/>
        <extend val="0"/>
        <outline val="0"/>
        <shadow val="0"/>
        <u val="none"/>
        <vertAlign val="baseline"/>
        <sz val="11"/>
        <color indexed="8"/>
        <name val="Calibri"/>
        <charset val="134"/>
        <scheme val="none"/>
      </font>
      <numFmt numFmtId="1" formatCode="0"/>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 formatCode="0"/>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65" formatCode="&quot;₹&quot;\ #,##0"/>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64" formatCode="yyyy/mm/dd"/>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color rgb="FF00A99D"/>
      </font>
    </dxf>
    <dxf>
      <fill>
        <patternFill>
          <bgColor rgb="FF333A40"/>
        </patternFill>
      </fill>
      <border diagonalUp="0" diagonalDown="0">
        <left/>
        <right/>
        <top/>
        <bottom/>
        <vertical/>
        <horizontal/>
      </border>
    </dxf>
  </dxfs>
  <tableStyles count="1" defaultTableStyle="TableStyleMedium2" defaultPivotStyle="PivotStyleLight16">
    <tableStyle name="Slicer Style 1" pivot="0" table="0" count="4" xr9:uid="{411BE80E-C730-4B22-838D-489D709F26C2}">
      <tableStyleElement type="wholeTable" dxfId="21"/>
      <tableStyleElement type="headerRow" dxfId="20"/>
    </tableStyle>
  </tableStyles>
  <colors>
    <mruColors>
      <color rgb="FF4A90E2"/>
      <color rgb="FF9B59B6"/>
      <color rgb="FFF1C40F"/>
      <color rgb="FF00A99D"/>
      <color rgb="FFD3D3D3"/>
      <color rgb="FFA9A9A9"/>
      <color rgb="FF333A40"/>
      <color rgb="FFFF8C00"/>
      <color rgb="FFFFFFFF"/>
      <color rgb="FF262626"/>
    </mruColors>
  </colors>
  <extLst>
    <ext xmlns:x14="http://schemas.microsoft.com/office/spreadsheetml/2009/9/main" uri="{46F421CA-312F-682f-3DD2-61675219B42D}">
      <x14:dxfs count="2">
        <dxf>
          <font>
            <color theme="0"/>
          </font>
          <fill>
            <patternFill>
              <bgColor rgb="FF00A99D"/>
            </patternFill>
          </fill>
        </dxf>
        <dxf>
          <font>
            <color rgb="FFD3D3D3"/>
          </font>
          <fill>
            <patternFill>
              <bgColor rgb="FFA9A9A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[mobile_Data_Dashbord R.xlsx]1 column!PivotTable2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1"/>
              <a:t>Revenue</a:t>
            </a:r>
            <a:r>
              <a:rPr lang="en-US" sz="1000" b="1" baseline="0"/>
              <a:t> by Brand</a:t>
            </a:r>
            <a:endParaRPr lang="en-US" sz="10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 column'!$B$3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column'!$A$4:$A$9</c:f>
              <c:strCache>
                <c:ptCount val="5"/>
                <c:pt idx="0">
                  <c:v>Apple</c:v>
                </c:pt>
                <c:pt idx="1">
                  <c:v>Samsung</c:v>
                </c:pt>
                <c:pt idx="2">
                  <c:v>OnePlus</c:v>
                </c:pt>
                <c:pt idx="3">
                  <c:v>Google</c:v>
                </c:pt>
                <c:pt idx="4">
                  <c:v>Xiaomi</c:v>
                </c:pt>
              </c:strCache>
            </c:strRef>
          </c:cat>
          <c:val>
            <c:numRef>
              <c:f>'1 column'!$B$4:$B$9</c:f>
              <c:numCache>
                <c:formatCode>General</c:formatCode>
                <c:ptCount val="5"/>
                <c:pt idx="0">
                  <c:v>1364429</c:v>
                </c:pt>
                <c:pt idx="1">
                  <c:v>1177248</c:v>
                </c:pt>
                <c:pt idx="2">
                  <c:v>606982</c:v>
                </c:pt>
                <c:pt idx="3">
                  <c:v>501400</c:v>
                </c:pt>
                <c:pt idx="4">
                  <c:v>320796</c:v>
                </c:pt>
              </c:numCache>
            </c:numRef>
          </c:val>
          <c:extLst>
            <c:ext xmlns:c16="http://schemas.microsoft.com/office/drawing/2014/chart" uri="{C3380CC4-5D6E-409C-BE32-E72D297353CC}">
              <c16:uniqueId val="{00000000-E2BB-4DD0-81FF-C198B3A261AE}"/>
            </c:ext>
          </c:extLst>
        </c:ser>
        <c:dLbls>
          <c:showLegendKey val="0"/>
          <c:showVal val="0"/>
          <c:showCatName val="0"/>
          <c:showSerName val="0"/>
          <c:showPercent val="0"/>
          <c:showBubbleSize val="0"/>
        </c:dLbls>
        <c:gapWidth val="150"/>
        <c:shape val="box"/>
        <c:axId val="1676750496"/>
        <c:axId val="1676750976"/>
        <c:axId val="0"/>
      </c:bar3DChart>
      <c:catAx>
        <c:axId val="167675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750976"/>
        <c:crosses val="autoZero"/>
        <c:auto val="1"/>
        <c:lblAlgn val="ctr"/>
        <c:lblOffset val="100"/>
        <c:noMultiLvlLbl val="0"/>
      </c:catAx>
      <c:valAx>
        <c:axId val="167675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75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R.xlsx]5 line!PivotTable6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 Data-Wide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8C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'5 line'!$B$3</c:f>
              <c:strCache>
                <c:ptCount val="1"/>
                <c:pt idx="0">
                  <c:v>Total</c:v>
                </c:pt>
              </c:strCache>
            </c:strRef>
          </c:tx>
          <c:spPr>
            <a:solidFill>
              <a:srgbClr val="FF8C00"/>
            </a:solidFill>
            <a:ln>
              <a:noFill/>
            </a:ln>
            <a:effectLst>
              <a:outerShdw blurRad="57150" dist="19050" dir="5400000" algn="ctr" rotWithShape="0">
                <a:srgbClr val="000000">
                  <a:alpha val="63000"/>
                </a:srgbClr>
              </a:outerShdw>
            </a:effectLst>
            <a:sp3d/>
          </c:spPr>
          <c:cat>
            <c:strRef>
              <c:f>'5 line'!$A$4:$A$7</c:f>
              <c:strCache>
                <c:ptCount val="3"/>
                <c:pt idx="0">
                  <c:v>Jan</c:v>
                </c:pt>
                <c:pt idx="1">
                  <c:v>Feb</c:v>
                </c:pt>
                <c:pt idx="2">
                  <c:v>Mar</c:v>
                </c:pt>
              </c:strCache>
            </c:strRef>
          </c:cat>
          <c:val>
            <c:numRef>
              <c:f>'5 line'!$B$4:$B$7</c:f>
              <c:numCache>
                <c:formatCode>General</c:formatCode>
                <c:ptCount val="3"/>
                <c:pt idx="0">
                  <c:v>1298118</c:v>
                </c:pt>
                <c:pt idx="1">
                  <c:v>1990374</c:v>
                </c:pt>
                <c:pt idx="2">
                  <c:v>682363</c:v>
                </c:pt>
              </c:numCache>
            </c:numRef>
          </c:val>
          <c:smooth val="0"/>
          <c:extLst>
            <c:ext xmlns:c16="http://schemas.microsoft.com/office/drawing/2014/chart" uri="{C3380CC4-5D6E-409C-BE32-E72D297353CC}">
              <c16:uniqueId val="{00000000-2A74-4672-9D89-3750C44F88B5}"/>
            </c:ext>
          </c:extLst>
        </c:ser>
        <c:dLbls>
          <c:showLegendKey val="0"/>
          <c:showVal val="0"/>
          <c:showCatName val="0"/>
          <c:showSerName val="0"/>
          <c:showPercent val="0"/>
          <c:showBubbleSize val="0"/>
        </c:dLbls>
        <c:axId val="1675810880"/>
        <c:axId val="1675813760"/>
        <c:axId val="1695441712"/>
      </c:line3DChart>
      <c:catAx>
        <c:axId val="16758108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13760"/>
        <c:crosses val="autoZero"/>
        <c:auto val="1"/>
        <c:lblAlgn val="ctr"/>
        <c:lblOffset val="100"/>
        <c:noMultiLvlLbl val="0"/>
      </c:catAx>
      <c:valAx>
        <c:axId val="1675813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10880"/>
        <c:crosses val="autoZero"/>
        <c:crossBetween val="between"/>
      </c:valAx>
      <c:serAx>
        <c:axId val="1695441712"/>
        <c:scaling>
          <c:orientation val="minMax"/>
        </c:scaling>
        <c:delete val="1"/>
        <c:axPos val="b"/>
        <c:majorTickMark val="out"/>
        <c:minorTickMark val="none"/>
        <c:tickLblPos val="nextTo"/>
        <c:crossAx val="16758137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[mobile_Data_Dashbord R.xlsx] 2 pie!PivotTable3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Orders</a:t>
            </a:r>
            <a:r>
              <a:rPr lang="en-US" sz="1000" baseline="0"/>
              <a:t> by Model</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2 pie'!$B$3</c:f>
              <c:strCache>
                <c:ptCount val="1"/>
                <c:pt idx="0">
                  <c:v>Total</c:v>
                </c:pt>
              </c:strCache>
            </c:strRef>
          </c:tx>
          <c:dPt>
            <c:idx val="0"/>
            <c:bubble3D val="0"/>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AE8-41EB-89A8-0EC1B4D10221}"/>
              </c:ext>
            </c:extLst>
          </c:dPt>
          <c:dPt>
            <c:idx val="1"/>
            <c:bubble3D val="0"/>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AE8-41EB-89A8-0EC1B4D10221}"/>
              </c:ext>
            </c:extLst>
          </c:dPt>
          <c:dPt>
            <c:idx val="2"/>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AE8-41EB-89A8-0EC1B4D10221}"/>
              </c:ext>
            </c:extLst>
          </c:dPt>
          <c:dPt>
            <c:idx val="3"/>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AE8-41EB-89A8-0EC1B4D10221}"/>
              </c:ext>
            </c:extLst>
          </c:dPt>
          <c:dPt>
            <c:idx val="4"/>
            <c:bubble3D val="0"/>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AE8-41EB-89A8-0EC1B4D10221}"/>
              </c:ext>
            </c:extLst>
          </c:dPt>
          <c:dPt>
            <c:idx val="5"/>
            <c:bubble3D val="0"/>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AE8-41EB-89A8-0EC1B4D10221}"/>
              </c:ext>
            </c:extLst>
          </c:dPt>
          <c:dPt>
            <c:idx val="6"/>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FAE8-41EB-89A8-0EC1B4D10221}"/>
              </c:ext>
            </c:extLst>
          </c:dPt>
          <c:dPt>
            <c:idx val="7"/>
            <c:bubble3D val="0"/>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FAE8-41EB-89A8-0EC1B4D10221}"/>
              </c:ext>
            </c:extLst>
          </c:dPt>
          <c:dPt>
            <c:idx val="8"/>
            <c:bubble3D val="0"/>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FAE8-41EB-89A8-0EC1B4D10221}"/>
              </c:ext>
            </c:extLst>
          </c:dPt>
          <c:dPt>
            <c:idx val="9"/>
            <c:bubble3D val="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FAE8-41EB-89A8-0EC1B4D10221}"/>
              </c:ext>
            </c:extLst>
          </c:dPt>
          <c:dPt>
            <c:idx val="10"/>
            <c:bubble3D val="0"/>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FAE8-41EB-89A8-0EC1B4D10221}"/>
              </c:ext>
            </c:extLst>
          </c:dPt>
          <c:dPt>
            <c:idx val="11"/>
            <c:bubble3D val="0"/>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FAE8-41EB-89A8-0EC1B4D10221}"/>
              </c:ext>
            </c:extLst>
          </c:dPt>
          <c:dPt>
            <c:idx val="12"/>
            <c:bubble3D val="0"/>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FAE8-41EB-89A8-0EC1B4D10221}"/>
              </c:ext>
            </c:extLst>
          </c:dPt>
          <c:dPt>
            <c:idx val="13"/>
            <c:bubble3D val="0"/>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FAE8-41EB-89A8-0EC1B4D10221}"/>
              </c:ext>
            </c:extLst>
          </c:dPt>
          <c:dPt>
            <c:idx val="14"/>
            <c:bubble3D val="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FAE8-41EB-89A8-0EC1B4D10221}"/>
              </c:ext>
            </c:extLst>
          </c:dPt>
          <c:dPt>
            <c:idx val="15"/>
            <c:bubble3D val="0"/>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FAE8-41EB-89A8-0EC1B4D10221}"/>
              </c:ext>
            </c:extLst>
          </c:dPt>
          <c:dPt>
            <c:idx val="16"/>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FAE8-41EB-89A8-0EC1B4D10221}"/>
              </c:ext>
            </c:extLst>
          </c:dPt>
          <c:dPt>
            <c:idx val="17"/>
            <c:bubble3D val="0"/>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FAE8-41EB-89A8-0EC1B4D10221}"/>
              </c:ext>
            </c:extLst>
          </c:dPt>
          <c:dPt>
            <c:idx val="18"/>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FAE8-41EB-89A8-0EC1B4D10221}"/>
              </c:ext>
            </c:extLst>
          </c:dPt>
          <c:dPt>
            <c:idx val="19"/>
            <c:bubble3D val="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FAE8-41EB-89A8-0EC1B4D10221}"/>
              </c:ext>
            </c:extLst>
          </c:dPt>
          <c:dPt>
            <c:idx val="20"/>
            <c:bubble3D val="0"/>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FAE8-41EB-89A8-0EC1B4D10221}"/>
              </c:ext>
            </c:extLst>
          </c:dPt>
          <c:dPt>
            <c:idx val="21"/>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FAE8-41EB-89A8-0EC1B4D10221}"/>
              </c:ext>
            </c:extLst>
          </c:dPt>
          <c:dPt>
            <c:idx val="22"/>
            <c:bubble3D val="0"/>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FAE8-41EB-89A8-0EC1B4D10221}"/>
              </c:ext>
            </c:extLst>
          </c:dPt>
          <c:dPt>
            <c:idx val="23"/>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FAE8-41EB-89A8-0EC1B4D10221}"/>
              </c:ext>
            </c:extLst>
          </c:dPt>
          <c:dPt>
            <c:idx val="24"/>
            <c:bubble3D val="0"/>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FAE8-41EB-89A8-0EC1B4D10221}"/>
              </c:ext>
            </c:extLst>
          </c:dPt>
          <c:dPt>
            <c:idx val="25"/>
            <c:bubble3D val="0"/>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FAE8-41EB-89A8-0EC1B4D10221}"/>
              </c:ext>
            </c:extLst>
          </c:dPt>
          <c:dPt>
            <c:idx val="26"/>
            <c:bubble3D val="0"/>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FAE8-41EB-89A8-0EC1B4D10221}"/>
              </c:ext>
            </c:extLst>
          </c:dPt>
          <c:dPt>
            <c:idx val="27"/>
            <c:bubble3D val="0"/>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FAE8-41EB-89A8-0EC1B4D10221}"/>
              </c:ext>
            </c:extLst>
          </c:dPt>
          <c:dPt>
            <c:idx val="28"/>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FAE8-41EB-89A8-0EC1B4D10221}"/>
              </c:ext>
            </c:extLst>
          </c:dPt>
          <c:dPt>
            <c:idx val="29"/>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FAE8-41EB-89A8-0EC1B4D10221}"/>
              </c:ext>
            </c:extLst>
          </c:dPt>
          <c:dPt>
            <c:idx val="30"/>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FAE8-41EB-89A8-0EC1B4D10221}"/>
              </c:ext>
            </c:extLst>
          </c:dPt>
          <c:dPt>
            <c:idx val="31"/>
            <c:bubble3D val="0"/>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FAE8-41EB-89A8-0EC1B4D10221}"/>
              </c:ext>
            </c:extLst>
          </c:dPt>
          <c:dPt>
            <c:idx val="32"/>
            <c:bubble3D val="0"/>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FAE8-41EB-89A8-0EC1B4D10221}"/>
              </c:ext>
            </c:extLst>
          </c:dPt>
          <c:cat>
            <c:strRef>
              <c:f>' 2 pie'!$A$4:$A$37</c:f>
              <c:strCache>
                <c:ptCount val="33"/>
                <c:pt idx="0">
                  <c:v>Redmi Note 13 Pro</c:v>
                </c:pt>
                <c:pt idx="1">
                  <c:v>Redmi Note 13</c:v>
                </c:pt>
                <c:pt idx="2">
                  <c:v>Redmi 12 5G</c:v>
                </c:pt>
                <c:pt idx="3">
                  <c:v>Pixel 8 Pro</c:v>
                </c:pt>
                <c:pt idx="4">
                  <c:v>Pixel 8</c:v>
                </c:pt>
                <c:pt idx="5">
                  <c:v>Pixel 7a</c:v>
                </c:pt>
                <c:pt idx="6">
                  <c:v>Open</c:v>
                </c:pt>
                <c:pt idx="7">
                  <c:v>Nord CE 3</c:v>
                </c:pt>
                <c:pt idx="8">
                  <c:v>Nord 3</c:v>
                </c:pt>
                <c:pt idx="9">
                  <c:v>iPhone 15 Pro Max</c:v>
                </c:pt>
                <c:pt idx="10">
                  <c:v>iPhone 15 Pro</c:v>
                </c:pt>
                <c:pt idx="11">
                  <c:v>iPhone 15 Plus</c:v>
                </c:pt>
                <c:pt idx="12">
                  <c:v>iPhone 15</c:v>
                </c:pt>
                <c:pt idx="13">
                  <c:v>iPhone 14 Plus</c:v>
                </c:pt>
                <c:pt idx="14">
                  <c:v>iPhone 14</c:v>
                </c:pt>
                <c:pt idx="15">
                  <c:v>iPhone 13</c:v>
                </c:pt>
                <c:pt idx="16">
                  <c:v>Galaxy Z Fold5</c:v>
                </c:pt>
                <c:pt idx="17">
                  <c:v>Galaxy Z Flip5</c:v>
                </c:pt>
                <c:pt idx="18">
                  <c:v>Galaxy S24 Ultra</c:v>
                </c:pt>
                <c:pt idx="19">
                  <c:v>Galaxy S24 Plus</c:v>
                </c:pt>
                <c:pt idx="20">
                  <c:v>Galaxy S24</c:v>
                </c:pt>
                <c:pt idx="21">
                  <c:v>Galaxy S23 Ultra</c:v>
                </c:pt>
                <c:pt idx="22">
                  <c:v>Galaxy S23 FE</c:v>
                </c:pt>
                <c:pt idx="23">
                  <c:v>Galaxy S23</c:v>
                </c:pt>
                <c:pt idx="24">
                  <c:v>Galaxy S22</c:v>
                </c:pt>
                <c:pt idx="25">
                  <c:v>Galaxy A54</c:v>
                </c:pt>
                <c:pt idx="26">
                  <c:v>Galaxy A34</c:v>
                </c:pt>
                <c:pt idx="27">
                  <c:v>13 Pro</c:v>
                </c:pt>
                <c:pt idx="28">
                  <c:v>12R</c:v>
                </c:pt>
                <c:pt idx="29">
                  <c:v>11R</c:v>
                </c:pt>
                <c:pt idx="30">
                  <c:v>14</c:v>
                </c:pt>
                <c:pt idx="31">
                  <c:v>12</c:v>
                </c:pt>
                <c:pt idx="32">
                  <c:v>11</c:v>
                </c:pt>
              </c:strCache>
            </c:strRef>
          </c:cat>
          <c:val>
            <c:numRef>
              <c:f>' 2 pie'!$B$4:$B$37</c:f>
              <c:numCache>
                <c:formatCode>General</c:formatCode>
                <c:ptCount val="33"/>
                <c:pt idx="0">
                  <c:v>2</c:v>
                </c:pt>
                <c:pt idx="1">
                  <c:v>2</c:v>
                </c:pt>
                <c:pt idx="2">
                  <c:v>1</c:v>
                </c:pt>
                <c:pt idx="3">
                  <c:v>2</c:v>
                </c:pt>
                <c:pt idx="4">
                  <c:v>3</c:v>
                </c:pt>
                <c:pt idx="5">
                  <c:v>2</c:v>
                </c:pt>
                <c:pt idx="6">
                  <c:v>1</c:v>
                </c:pt>
                <c:pt idx="7">
                  <c:v>3</c:v>
                </c:pt>
                <c:pt idx="8">
                  <c:v>1</c:v>
                </c:pt>
                <c:pt idx="9">
                  <c:v>2</c:v>
                </c:pt>
                <c:pt idx="10">
                  <c:v>3</c:v>
                </c:pt>
                <c:pt idx="11">
                  <c:v>1</c:v>
                </c:pt>
                <c:pt idx="12">
                  <c:v>4</c:v>
                </c:pt>
                <c:pt idx="13">
                  <c:v>1</c:v>
                </c:pt>
                <c:pt idx="14">
                  <c:v>2</c:v>
                </c:pt>
                <c:pt idx="15">
                  <c:v>1</c:v>
                </c:pt>
                <c:pt idx="16">
                  <c:v>1</c:v>
                </c:pt>
                <c:pt idx="17">
                  <c:v>2</c:v>
                </c:pt>
                <c:pt idx="18">
                  <c:v>2</c:v>
                </c:pt>
                <c:pt idx="19">
                  <c:v>1</c:v>
                </c:pt>
                <c:pt idx="20">
                  <c:v>1</c:v>
                </c:pt>
                <c:pt idx="21">
                  <c:v>1</c:v>
                </c:pt>
                <c:pt idx="22">
                  <c:v>1</c:v>
                </c:pt>
                <c:pt idx="23">
                  <c:v>2</c:v>
                </c:pt>
                <c:pt idx="24">
                  <c:v>1</c:v>
                </c:pt>
                <c:pt idx="25">
                  <c:v>1</c:v>
                </c:pt>
                <c:pt idx="26">
                  <c:v>1</c:v>
                </c:pt>
                <c:pt idx="27">
                  <c:v>1</c:v>
                </c:pt>
                <c:pt idx="28">
                  <c:v>2</c:v>
                </c:pt>
                <c:pt idx="29">
                  <c:v>2</c:v>
                </c:pt>
                <c:pt idx="30">
                  <c:v>2</c:v>
                </c:pt>
                <c:pt idx="31">
                  <c:v>2</c:v>
                </c:pt>
                <c:pt idx="32">
                  <c:v>1</c:v>
                </c:pt>
              </c:numCache>
            </c:numRef>
          </c:val>
          <c:extLst>
            <c:ext xmlns:c16="http://schemas.microsoft.com/office/drawing/2014/chart" uri="{C3380CC4-5D6E-409C-BE32-E72D297353CC}">
              <c16:uniqueId val="{00000000-4E28-4628-A8F4-F6E018FD6F9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R.xlsx]3 bar!PivotTable4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Payment</a:t>
            </a:r>
            <a:r>
              <a:rPr lang="en-US" sz="1000" baseline="0"/>
              <a:t> Method Distribution</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 bar'!$B$3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 bar'!$A$4:$A$10</c:f>
              <c:strCache>
                <c:ptCount val="6"/>
                <c:pt idx="0">
                  <c:v>Credit Card</c:v>
                </c:pt>
                <c:pt idx="1">
                  <c:v>EMI</c:v>
                </c:pt>
                <c:pt idx="2">
                  <c:v>UPI</c:v>
                </c:pt>
                <c:pt idx="3">
                  <c:v>Debit Card</c:v>
                </c:pt>
                <c:pt idx="4">
                  <c:v>Cash on Delivery</c:v>
                </c:pt>
                <c:pt idx="5">
                  <c:v>Net Banking</c:v>
                </c:pt>
              </c:strCache>
            </c:strRef>
          </c:cat>
          <c:val>
            <c:numRef>
              <c:f>'3 bar'!$B$4:$B$10</c:f>
              <c:numCache>
                <c:formatCode>General</c:formatCode>
                <c:ptCount val="6"/>
                <c:pt idx="0">
                  <c:v>18</c:v>
                </c:pt>
                <c:pt idx="1">
                  <c:v>13</c:v>
                </c:pt>
                <c:pt idx="2">
                  <c:v>13</c:v>
                </c:pt>
                <c:pt idx="3">
                  <c:v>6</c:v>
                </c:pt>
                <c:pt idx="4">
                  <c:v>3</c:v>
                </c:pt>
                <c:pt idx="5">
                  <c:v>2</c:v>
                </c:pt>
              </c:numCache>
            </c:numRef>
          </c:val>
          <c:extLst>
            <c:ext xmlns:c16="http://schemas.microsoft.com/office/drawing/2014/chart" uri="{C3380CC4-5D6E-409C-BE32-E72D297353CC}">
              <c16:uniqueId val="{00000000-FE92-4F3D-96D2-553519CC784D}"/>
            </c:ext>
          </c:extLst>
        </c:ser>
        <c:dLbls>
          <c:showLegendKey val="0"/>
          <c:showVal val="0"/>
          <c:showCatName val="0"/>
          <c:showSerName val="0"/>
          <c:showPercent val="0"/>
          <c:showBubbleSize val="0"/>
        </c:dLbls>
        <c:gapWidth val="150"/>
        <c:shape val="box"/>
        <c:axId val="1701274368"/>
        <c:axId val="1701269568"/>
        <c:axId val="0"/>
      </c:bar3DChart>
      <c:catAx>
        <c:axId val="170127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269568"/>
        <c:crosses val="autoZero"/>
        <c:auto val="1"/>
        <c:lblAlgn val="ctr"/>
        <c:lblOffset val="100"/>
        <c:noMultiLvlLbl val="0"/>
      </c:catAx>
      <c:valAx>
        <c:axId val="17012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R.xlsx]4 column!PivotTable5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Revenue</a:t>
            </a:r>
            <a:r>
              <a:rPr lang="en-US" sz="1000" baseline="0"/>
              <a:t> by State</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'4 column'!$B$3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 column'!$A$4:$A$16</c:f>
              <c:strCache>
                <c:ptCount val="12"/>
                <c:pt idx="0">
                  <c:v>Maharashtra</c:v>
                </c:pt>
                <c:pt idx="1">
                  <c:v>Delhi</c:v>
                </c:pt>
                <c:pt idx="2">
                  <c:v>Telangana</c:v>
                </c:pt>
                <c:pt idx="3">
                  <c:v>Karnataka</c:v>
                </c:pt>
                <c:pt idx="4">
                  <c:v>West Bengal</c:v>
                </c:pt>
                <c:pt idx="5">
                  <c:v>Uttar Pradesh</c:v>
                </c:pt>
                <c:pt idx="6">
                  <c:v>Gujarat</c:v>
                </c:pt>
                <c:pt idx="7">
                  <c:v>Rajasthan</c:v>
                </c:pt>
                <c:pt idx="8">
                  <c:v>Chandigarh</c:v>
                </c:pt>
                <c:pt idx="9">
                  <c:v>Tamil Nadu</c:v>
                </c:pt>
                <c:pt idx="10">
                  <c:v>Assam</c:v>
                </c:pt>
                <c:pt idx="11">
                  <c:v>Bihar</c:v>
                </c:pt>
              </c:strCache>
            </c:strRef>
          </c:cat>
          <c:val>
            <c:numRef>
              <c:f>'4 column'!$B$4:$B$16</c:f>
              <c:numCache>
                <c:formatCode>General</c:formatCode>
                <c:ptCount val="12"/>
                <c:pt idx="0">
                  <c:v>957805</c:v>
                </c:pt>
                <c:pt idx="1">
                  <c:v>680199</c:v>
                </c:pt>
                <c:pt idx="2">
                  <c:v>625103</c:v>
                </c:pt>
                <c:pt idx="3">
                  <c:v>602309</c:v>
                </c:pt>
                <c:pt idx="4">
                  <c:v>296817</c:v>
                </c:pt>
                <c:pt idx="5">
                  <c:v>191564</c:v>
                </c:pt>
                <c:pt idx="6">
                  <c:v>189150</c:v>
                </c:pt>
                <c:pt idx="7">
                  <c:v>136510</c:v>
                </c:pt>
                <c:pt idx="8">
                  <c:v>126900</c:v>
                </c:pt>
                <c:pt idx="9">
                  <c:v>126699</c:v>
                </c:pt>
                <c:pt idx="10">
                  <c:v>24300</c:v>
                </c:pt>
                <c:pt idx="11">
                  <c:v>13499</c:v>
                </c:pt>
              </c:numCache>
            </c:numRef>
          </c:val>
          <c:extLst>
            <c:ext xmlns:c16="http://schemas.microsoft.com/office/drawing/2014/chart" uri="{C3380CC4-5D6E-409C-BE32-E72D297353CC}">
              <c16:uniqueId val="{00000000-E996-4C2C-98FD-0B594F8B38AE}"/>
            </c:ext>
          </c:extLst>
        </c:ser>
        <c:dLbls>
          <c:showLegendKey val="0"/>
          <c:showVal val="0"/>
          <c:showCatName val="0"/>
          <c:showSerName val="0"/>
          <c:showPercent val="0"/>
          <c:showBubbleSize val="0"/>
        </c:dLbls>
        <c:gapWidth val="150"/>
        <c:shape val="box"/>
        <c:axId val="1701271008"/>
        <c:axId val="1701271488"/>
        <c:axId val="1530763024"/>
      </c:bar3DChart>
      <c:catAx>
        <c:axId val="1701271008"/>
        <c:scaling>
          <c:orientation val="minMax"/>
        </c:scaling>
        <c:delete val="1"/>
        <c:axPos val="b"/>
        <c:numFmt formatCode="General" sourceLinked="1"/>
        <c:majorTickMark val="out"/>
        <c:minorTickMark val="none"/>
        <c:tickLblPos val="nextTo"/>
        <c:crossAx val="1701271488"/>
        <c:crosses val="autoZero"/>
        <c:auto val="1"/>
        <c:lblAlgn val="ctr"/>
        <c:lblOffset val="100"/>
        <c:noMultiLvlLbl val="0"/>
      </c:catAx>
      <c:valAx>
        <c:axId val="1701271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271008"/>
        <c:crosses val="autoZero"/>
        <c:crossBetween val="between"/>
      </c:valAx>
      <c:serAx>
        <c:axId val="1530763024"/>
        <c:scaling>
          <c:orientation val="minMax"/>
        </c:scaling>
        <c:delete val="1"/>
        <c:axPos val="b"/>
        <c:majorTickMark val="out"/>
        <c:minorTickMark val="none"/>
        <c:tickLblPos val="nextTo"/>
        <c:crossAx val="17012714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R.xlsx]5 line!PivotTable6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Trend</a:t>
            </a:r>
            <a:r>
              <a:rPr lang="en-US" sz="1000" baseline="0"/>
              <a:t> (Data-wide)</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'5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'5 line'!$A$4:$A$7</c:f>
              <c:strCache>
                <c:ptCount val="3"/>
                <c:pt idx="0">
                  <c:v>Jan</c:v>
                </c:pt>
                <c:pt idx="1">
                  <c:v>Feb</c:v>
                </c:pt>
                <c:pt idx="2">
                  <c:v>Mar</c:v>
                </c:pt>
              </c:strCache>
            </c:strRef>
          </c:cat>
          <c:val>
            <c:numRef>
              <c:f>'5 line'!$B$4:$B$7</c:f>
              <c:numCache>
                <c:formatCode>General</c:formatCode>
                <c:ptCount val="3"/>
                <c:pt idx="0">
                  <c:v>1298118</c:v>
                </c:pt>
                <c:pt idx="1">
                  <c:v>1990374</c:v>
                </c:pt>
                <c:pt idx="2">
                  <c:v>682363</c:v>
                </c:pt>
              </c:numCache>
            </c:numRef>
          </c:val>
          <c:smooth val="0"/>
          <c:extLst>
            <c:ext xmlns:c16="http://schemas.microsoft.com/office/drawing/2014/chart" uri="{C3380CC4-5D6E-409C-BE32-E72D297353CC}">
              <c16:uniqueId val="{00000000-6089-43F2-B522-4DCA441B5B1B}"/>
            </c:ext>
          </c:extLst>
        </c:ser>
        <c:dLbls>
          <c:showLegendKey val="0"/>
          <c:showVal val="0"/>
          <c:showCatName val="0"/>
          <c:showSerName val="0"/>
          <c:showPercent val="0"/>
          <c:showBubbleSize val="0"/>
        </c:dLbls>
        <c:axId val="1675810880"/>
        <c:axId val="1675813760"/>
        <c:axId val="1695441712"/>
      </c:line3DChart>
      <c:catAx>
        <c:axId val="16758108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5813760"/>
        <c:crosses val="autoZero"/>
        <c:auto val="1"/>
        <c:lblAlgn val="ctr"/>
        <c:lblOffset val="100"/>
        <c:noMultiLvlLbl val="0"/>
      </c:catAx>
      <c:valAx>
        <c:axId val="1675813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5810880"/>
        <c:crosses val="autoZero"/>
        <c:crossBetween val="between"/>
      </c:valAx>
      <c:serAx>
        <c:axId val="1695441712"/>
        <c:scaling>
          <c:orientation val="minMax"/>
        </c:scaling>
        <c:delete val="1"/>
        <c:axPos val="b"/>
        <c:majorTickMark val="out"/>
        <c:minorTickMark val="none"/>
        <c:tickLblPos val="nextTo"/>
        <c:crossAx val="16758137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[mobile_Data_Dashbord R.xlsx]1 column!PivotTable2</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8C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 column'!$B$3</c:f>
              <c:strCache>
                <c:ptCount val="1"/>
                <c:pt idx="0">
                  <c:v>Total</c:v>
                </c:pt>
              </c:strCache>
            </c:strRef>
          </c:tx>
          <c:spPr>
            <a:solidFill>
              <a:srgbClr val="FF8C00"/>
            </a:solidFill>
            <a:ln>
              <a:noFill/>
            </a:ln>
            <a:effectLst>
              <a:outerShdw blurRad="57150" dist="19050" dir="5400000" algn="ctr" rotWithShape="0">
                <a:srgbClr val="000000">
                  <a:alpha val="63000"/>
                </a:srgbClr>
              </a:outerShdw>
            </a:effectLst>
            <a:sp3d/>
          </c:spPr>
          <c:invertIfNegative val="0"/>
          <c:cat>
            <c:strRef>
              <c:f>'1 column'!$A$4:$A$9</c:f>
              <c:strCache>
                <c:ptCount val="5"/>
                <c:pt idx="0">
                  <c:v>Apple</c:v>
                </c:pt>
                <c:pt idx="1">
                  <c:v>Samsung</c:v>
                </c:pt>
                <c:pt idx="2">
                  <c:v>OnePlus</c:v>
                </c:pt>
                <c:pt idx="3">
                  <c:v>Google</c:v>
                </c:pt>
                <c:pt idx="4">
                  <c:v>Xiaomi</c:v>
                </c:pt>
              </c:strCache>
            </c:strRef>
          </c:cat>
          <c:val>
            <c:numRef>
              <c:f>'1 column'!$B$4:$B$9</c:f>
              <c:numCache>
                <c:formatCode>General</c:formatCode>
                <c:ptCount val="5"/>
                <c:pt idx="0">
                  <c:v>1364429</c:v>
                </c:pt>
                <c:pt idx="1">
                  <c:v>1177248</c:v>
                </c:pt>
                <c:pt idx="2">
                  <c:v>606982</c:v>
                </c:pt>
                <c:pt idx="3">
                  <c:v>501400</c:v>
                </c:pt>
                <c:pt idx="4">
                  <c:v>320796</c:v>
                </c:pt>
              </c:numCache>
            </c:numRef>
          </c:val>
          <c:extLst>
            <c:ext xmlns:c16="http://schemas.microsoft.com/office/drawing/2014/chart" uri="{C3380CC4-5D6E-409C-BE32-E72D297353CC}">
              <c16:uniqueId val="{00000000-336A-47B8-AC66-837BB4315CD6}"/>
            </c:ext>
          </c:extLst>
        </c:ser>
        <c:dLbls>
          <c:showLegendKey val="0"/>
          <c:showVal val="0"/>
          <c:showCatName val="0"/>
          <c:showSerName val="0"/>
          <c:showPercent val="0"/>
          <c:showBubbleSize val="0"/>
        </c:dLbls>
        <c:gapWidth val="150"/>
        <c:shape val="box"/>
        <c:axId val="1676750496"/>
        <c:axId val="1676750976"/>
        <c:axId val="0"/>
      </c:bar3DChart>
      <c:catAx>
        <c:axId val="167675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676750976"/>
        <c:crosses val="autoZero"/>
        <c:auto val="1"/>
        <c:lblAlgn val="ctr"/>
        <c:lblOffset val="100"/>
        <c:noMultiLvlLbl val="0"/>
      </c:catAx>
      <c:valAx>
        <c:axId val="167675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67675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[mobile_Data_Dashbord R.xlsx] 2 pie!PivotTable3</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By Models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hade val="38000"/>
                  <a:satMod val="103000"/>
                  <a:lumMod val="102000"/>
                  <a:tint val="94000"/>
                </a:schemeClr>
              </a:gs>
              <a:gs pos="50000">
                <a:schemeClr val="accent1">
                  <a:shade val="38000"/>
                  <a:satMod val="110000"/>
                  <a:lumMod val="100000"/>
                  <a:shade val="100000"/>
                </a:schemeClr>
              </a:gs>
              <a:gs pos="100000">
                <a:schemeClr val="accent1">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hade val="54000"/>
                  <a:satMod val="103000"/>
                  <a:lumMod val="102000"/>
                  <a:tint val="94000"/>
                </a:schemeClr>
              </a:gs>
              <a:gs pos="50000">
                <a:schemeClr val="accent1">
                  <a:shade val="54000"/>
                  <a:satMod val="110000"/>
                  <a:lumMod val="100000"/>
                  <a:shade val="100000"/>
                </a:schemeClr>
              </a:gs>
              <a:gs pos="100000">
                <a:schemeClr val="accent1">
                  <a:shade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hade val="67000"/>
                  <a:satMod val="103000"/>
                  <a:lumMod val="102000"/>
                  <a:tint val="94000"/>
                </a:schemeClr>
              </a:gs>
              <a:gs pos="50000">
                <a:schemeClr val="accent1">
                  <a:shade val="67000"/>
                  <a:satMod val="110000"/>
                  <a:lumMod val="100000"/>
                  <a:shade val="100000"/>
                </a:schemeClr>
              </a:gs>
              <a:gs pos="100000">
                <a:schemeClr val="accent1">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hade val="71000"/>
                  <a:satMod val="103000"/>
                  <a:lumMod val="102000"/>
                  <a:tint val="94000"/>
                </a:schemeClr>
              </a:gs>
              <a:gs pos="50000">
                <a:schemeClr val="accent1">
                  <a:shade val="71000"/>
                  <a:satMod val="110000"/>
                  <a:lumMod val="100000"/>
                  <a:shade val="100000"/>
                </a:schemeClr>
              </a:gs>
              <a:gs pos="100000">
                <a:schemeClr val="accent1">
                  <a:shade val="7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hade val="87000"/>
                  <a:satMod val="103000"/>
                  <a:lumMod val="102000"/>
                  <a:tint val="94000"/>
                </a:schemeClr>
              </a:gs>
              <a:gs pos="50000">
                <a:schemeClr val="accent1">
                  <a:shade val="87000"/>
                  <a:satMod val="110000"/>
                  <a:lumMod val="100000"/>
                  <a:shade val="100000"/>
                </a:schemeClr>
              </a:gs>
              <a:gs pos="100000">
                <a:schemeClr val="accent1">
                  <a:shade val="8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hade val="95000"/>
                  <a:satMod val="103000"/>
                  <a:lumMod val="102000"/>
                  <a:tint val="94000"/>
                </a:schemeClr>
              </a:gs>
              <a:gs pos="50000">
                <a:schemeClr val="accent1">
                  <a:shade val="95000"/>
                  <a:satMod val="110000"/>
                  <a:lumMod val="100000"/>
                  <a:shade val="100000"/>
                </a:schemeClr>
              </a:gs>
              <a:gs pos="100000">
                <a:schemeClr val="accent1">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tint val="96000"/>
                  <a:satMod val="103000"/>
                  <a:lumMod val="102000"/>
                  <a:tint val="94000"/>
                </a:schemeClr>
              </a:gs>
              <a:gs pos="50000">
                <a:schemeClr val="accent1">
                  <a:tint val="96000"/>
                  <a:satMod val="110000"/>
                  <a:lumMod val="100000"/>
                  <a:shade val="100000"/>
                </a:schemeClr>
              </a:gs>
              <a:gs pos="100000">
                <a:schemeClr val="accent1">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tint val="88000"/>
                  <a:satMod val="103000"/>
                  <a:lumMod val="102000"/>
                  <a:tint val="94000"/>
                </a:schemeClr>
              </a:gs>
              <a:gs pos="50000">
                <a:schemeClr val="accent1">
                  <a:tint val="88000"/>
                  <a:satMod val="110000"/>
                  <a:lumMod val="100000"/>
                  <a:shade val="100000"/>
                </a:schemeClr>
              </a:gs>
              <a:gs pos="100000">
                <a:schemeClr val="accent1">
                  <a:tint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tint val="68000"/>
                  <a:satMod val="103000"/>
                  <a:lumMod val="102000"/>
                  <a:tint val="94000"/>
                </a:schemeClr>
              </a:gs>
              <a:gs pos="50000">
                <a:schemeClr val="accent1">
                  <a:tint val="68000"/>
                  <a:satMod val="110000"/>
                  <a:lumMod val="100000"/>
                  <a:shade val="100000"/>
                </a:schemeClr>
              </a:gs>
              <a:gs pos="100000">
                <a:schemeClr val="accent1">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tint val="59000"/>
                  <a:satMod val="103000"/>
                  <a:lumMod val="102000"/>
                  <a:tint val="94000"/>
                </a:schemeClr>
              </a:gs>
              <a:gs pos="50000">
                <a:schemeClr val="accent1">
                  <a:tint val="59000"/>
                  <a:satMod val="110000"/>
                  <a:lumMod val="100000"/>
                  <a:shade val="100000"/>
                </a:schemeClr>
              </a:gs>
              <a:gs pos="100000">
                <a:schemeClr val="accent1">
                  <a:tint val="5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tint val="55000"/>
                  <a:satMod val="103000"/>
                  <a:lumMod val="102000"/>
                  <a:tint val="94000"/>
                </a:schemeClr>
              </a:gs>
              <a:gs pos="50000">
                <a:schemeClr val="accent1">
                  <a:tint val="55000"/>
                  <a:satMod val="110000"/>
                  <a:lumMod val="100000"/>
                  <a:shade val="100000"/>
                </a:schemeClr>
              </a:gs>
              <a:gs pos="100000">
                <a:schemeClr val="accent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tint val="51000"/>
                  <a:satMod val="103000"/>
                  <a:lumMod val="102000"/>
                  <a:tint val="94000"/>
                </a:schemeClr>
              </a:gs>
              <a:gs pos="50000">
                <a:schemeClr val="accent1">
                  <a:tint val="51000"/>
                  <a:satMod val="110000"/>
                  <a:lumMod val="100000"/>
                  <a:shade val="100000"/>
                </a:schemeClr>
              </a:gs>
              <a:gs pos="100000">
                <a:schemeClr val="accent1">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tint val="39000"/>
                  <a:satMod val="103000"/>
                  <a:lumMod val="102000"/>
                  <a:tint val="94000"/>
                </a:schemeClr>
              </a:gs>
              <a:gs pos="50000">
                <a:schemeClr val="accent1">
                  <a:tint val="39000"/>
                  <a:satMod val="110000"/>
                  <a:lumMod val="100000"/>
                  <a:shade val="100000"/>
                </a:schemeClr>
              </a:gs>
              <a:gs pos="100000">
                <a:schemeClr val="accent1">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solidFill>
            <a:srgbClr val="FF8C00"/>
          </a:solidFill>
          <a:ln>
            <a:solidFill>
              <a:srgbClr val="333A4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FF8C00"/>
          </a:solidFill>
          <a:ln>
            <a:solidFill>
              <a:srgbClr val="333A40"/>
            </a:solidFill>
          </a:ln>
          <a:effectLst>
            <a:outerShdw blurRad="57150" dist="19050" dir="5400000" algn="ctr" rotWithShape="0">
              <a:srgbClr val="000000">
                <a:alpha val="63000"/>
              </a:srgbClr>
            </a:outerShdw>
          </a:effectLst>
        </c:spPr>
      </c:pivotFmt>
      <c:pivotFmt>
        <c:idx val="70"/>
        <c:spPr>
          <a:solidFill>
            <a:srgbClr val="FF8C00"/>
          </a:solidFill>
          <a:ln>
            <a:solidFill>
              <a:srgbClr val="333A40"/>
            </a:solidFill>
          </a:ln>
          <a:effectLst>
            <a:outerShdw blurRad="57150" dist="19050" dir="5400000" algn="ctr" rotWithShape="0">
              <a:srgbClr val="000000">
                <a:alpha val="63000"/>
              </a:srgbClr>
            </a:outerShdw>
          </a:effectLst>
        </c:spPr>
      </c:pivotFmt>
      <c:pivotFmt>
        <c:idx val="71"/>
        <c:spPr>
          <a:solidFill>
            <a:srgbClr val="FF8C00"/>
          </a:solidFill>
          <a:ln>
            <a:solidFill>
              <a:srgbClr val="333A40"/>
            </a:solidFill>
          </a:ln>
          <a:effectLst>
            <a:outerShdw blurRad="57150" dist="19050" dir="5400000" algn="ctr" rotWithShape="0">
              <a:srgbClr val="000000">
                <a:alpha val="63000"/>
              </a:srgbClr>
            </a:outerShdw>
          </a:effectLst>
        </c:spPr>
      </c:pivotFmt>
      <c:pivotFmt>
        <c:idx val="72"/>
        <c:spPr>
          <a:solidFill>
            <a:srgbClr val="FF8C00"/>
          </a:solidFill>
          <a:ln>
            <a:solidFill>
              <a:srgbClr val="333A40"/>
            </a:solidFill>
          </a:ln>
          <a:effectLst>
            <a:outerShdw blurRad="57150" dist="19050" dir="5400000" algn="ctr" rotWithShape="0">
              <a:srgbClr val="000000">
                <a:alpha val="63000"/>
              </a:srgbClr>
            </a:outerShdw>
          </a:effectLst>
        </c:spPr>
      </c:pivotFmt>
      <c:pivotFmt>
        <c:idx val="73"/>
        <c:spPr>
          <a:solidFill>
            <a:srgbClr val="FF8C00"/>
          </a:solidFill>
          <a:ln>
            <a:solidFill>
              <a:srgbClr val="333A40"/>
            </a:solidFill>
          </a:ln>
          <a:effectLst>
            <a:outerShdw blurRad="57150" dist="19050" dir="5400000" algn="ctr" rotWithShape="0">
              <a:srgbClr val="000000">
                <a:alpha val="63000"/>
              </a:srgbClr>
            </a:outerShdw>
          </a:effectLst>
        </c:spPr>
      </c:pivotFmt>
      <c:pivotFmt>
        <c:idx val="74"/>
        <c:spPr>
          <a:solidFill>
            <a:srgbClr val="FF8C00"/>
          </a:solidFill>
          <a:ln>
            <a:solidFill>
              <a:srgbClr val="333A40"/>
            </a:solidFill>
          </a:ln>
          <a:effectLst>
            <a:outerShdw blurRad="57150" dist="19050" dir="5400000" algn="ctr" rotWithShape="0">
              <a:srgbClr val="000000">
                <a:alpha val="63000"/>
              </a:srgbClr>
            </a:outerShdw>
          </a:effectLst>
        </c:spPr>
      </c:pivotFmt>
      <c:pivotFmt>
        <c:idx val="75"/>
        <c:spPr>
          <a:solidFill>
            <a:srgbClr val="FF8C00"/>
          </a:solidFill>
          <a:ln>
            <a:solidFill>
              <a:srgbClr val="333A40"/>
            </a:solidFill>
          </a:ln>
          <a:effectLst>
            <a:outerShdw blurRad="57150" dist="19050" dir="5400000" algn="ctr" rotWithShape="0">
              <a:srgbClr val="000000">
                <a:alpha val="63000"/>
              </a:srgbClr>
            </a:outerShdw>
          </a:effectLst>
        </c:spPr>
      </c:pivotFmt>
      <c:pivotFmt>
        <c:idx val="76"/>
        <c:spPr>
          <a:solidFill>
            <a:srgbClr val="FF8C00"/>
          </a:solidFill>
          <a:ln>
            <a:solidFill>
              <a:srgbClr val="333A40"/>
            </a:solidFill>
          </a:ln>
          <a:effectLst>
            <a:outerShdw blurRad="57150" dist="19050" dir="5400000" algn="ctr" rotWithShape="0">
              <a:srgbClr val="000000">
                <a:alpha val="63000"/>
              </a:srgbClr>
            </a:outerShdw>
          </a:effectLst>
        </c:spPr>
      </c:pivotFmt>
      <c:pivotFmt>
        <c:idx val="77"/>
        <c:spPr>
          <a:solidFill>
            <a:srgbClr val="FF8C00"/>
          </a:solidFill>
          <a:ln>
            <a:solidFill>
              <a:srgbClr val="333A40"/>
            </a:solidFill>
          </a:ln>
          <a:effectLst>
            <a:outerShdw blurRad="57150" dist="19050" dir="5400000" algn="ctr" rotWithShape="0">
              <a:srgbClr val="000000">
                <a:alpha val="63000"/>
              </a:srgbClr>
            </a:outerShdw>
          </a:effectLst>
        </c:spPr>
      </c:pivotFmt>
      <c:pivotFmt>
        <c:idx val="78"/>
        <c:spPr>
          <a:solidFill>
            <a:srgbClr val="FF8C00"/>
          </a:solidFill>
          <a:ln>
            <a:solidFill>
              <a:srgbClr val="333A40"/>
            </a:solidFill>
          </a:ln>
          <a:effectLst>
            <a:outerShdw blurRad="57150" dist="19050" dir="5400000" algn="ctr" rotWithShape="0">
              <a:srgbClr val="000000">
                <a:alpha val="63000"/>
              </a:srgbClr>
            </a:outerShdw>
          </a:effectLst>
        </c:spPr>
      </c:pivotFmt>
      <c:pivotFmt>
        <c:idx val="79"/>
        <c:spPr>
          <a:solidFill>
            <a:srgbClr val="FF8C00"/>
          </a:solidFill>
          <a:ln>
            <a:solidFill>
              <a:srgbClr val="333A40"/>
            </a:solidFill>
          </a:ln>
          <a:effectLst>
            <a:outerShdw blurRad="57150" dist="19050" dir="5400000" algn="ctr" rotWithShape="0">
              <a:srgbClr val="000000">
                <a:alpha val="63000"/>
              </a:srgbClr>
            </a:outerShdw>
          </a:effectLst>
        </c:spPr>
      </c:pivotFmt>
      <c:pivotFmt>
        <c:idx val="80"/>
        <c:spPr>
          <a:solidFill>
            <a:srgbClr val="FF8C00"/>
          </a:solidFill>
          <a:ln>
            <a:solidFill>
              <a:srgbClr val="333A40"/>
            </a:solidFill>
          </a:ln>
          <a:effectLst>
            <a:outerShdw blurRad="57150" dist="19050" dir="5400000" algn="ctr" rotWithShape="0">
              <a:srgbClr val="000000">
                <a:alpha val="63000"/>
              </a:srgbClr>
            </a:outerShdw>
          </a:effectLst>
        </c:spPr>
      </c:pivotFmt>
      <c:pivotFmt>
        <c:idx val="81"/>
        <c:spPr>
          <a:solidFill>
            <a:srgbClr val="FF8C00"/>
          </a:solidFill>
          <a:ln>
            <a:solidFill>
              <a:srgbClr val="333A40"/>
            </a:solidFill>
          </a:ln>
          <a:effectLst>
            <a:outerShdw blurRad="57150" dist="19050" dir="5400000" algn="ctr" rotWithShape="0">
              <a:srgbClr val="000000">
                <a:alpha val="63000"/>
              </a:srgbClr>
            </a:outerShdw>
          </a:effectLst>
        </c:spPr>
      </c:pivotFmt>
      <c:pivotFmt>
        <c:idx val="82"/>
        <c:spPr>
          <a:solidFill>
            <a:srgbClr val="FF8C00"/>
          </a:solidFill>
          <a:ln>
            <a:solidFill>
              <a:srgbClr val="333A40"/>
            </a:solidFill>
          </a:ln>
          <a:effectLst>
            <a:outerShdw blurRad="57150" dist="19050" dir="5400000" algn="ctr" rotWithShape="0">
              <a:srgbClr val="000000">
                <a:alpha val="63000"/>
              </a:srgbClr>
            </a:outerShdw>
          </a:effectLst>
        </c:spPr>
      </c:pivotFmt>
      <c:pivotFmt>
        <c:idx val="83"/>
        <c:spPr>
          <a:solidFill>
            <a:srgbClr val="FF8C00"/>
          </a:solidFill>
          <a:ln>
            <a:solidFill>
              <a:srgbClr val="333A40"/>
            </a:solidFill>
          </a:ln>
          <a:effectLst>
            <a:outerShdw blurRad="57150" dist="19050" dir="5400000" algn="ctr" rotWithShape="0">
              <a:srgbClr val="000000">
                <a:alpha val="63000"/>
              </a:srgbClr>
            </a:outerShdw>
          </a:effectLst>
        </c:spPr>
      </c:pivotFmt>
      <c:pivotFmt>
        <c:idx val="84"/>
        <c:spPr>
          <a:solidFill>
            <a:srgbClr val="FF8C00"/>
          </a:solidFill>
          <a:ln>
            <a:solidFill>
              <a:srgbClr val="333A40"/>
            </a:solidFill>
          </a:ln>
          <a:effectLst>
            <a:outerShdw blurRad="57150" dist="19050" dir="5400000" algn="ctr" rotWithShape="0">
              <a:srgbClr val="000000">
                <a:alpha val="63000"/>
              </a:srgbClr>
            </a:outerShdw>
          </a:effectLst>
        </c:spPr>
      </c:pivotFmt>
      <c:pivotFmt>
        <c:idx val="85"/>
        <c:spPr>
          <a:solidFill>
            <a:srgbClr val="FF8C00"/>
          </a:solidFill>
          <a:ln>
            <a:solidFill>
              <a:srgbClr val="333A40"/>
            </a:solidFill>
          </a:ln>
          <a:effectLst>
            <a:outerShdw blurRad="57150" dist="19050" dir="5400000" algn="ctr" rotWithShape="0">
              <a:srgbClr val="000000">
                <a:alpha val="63000"/>
              </a:srgbClr>
            </a:outerShdw>
          </a:effectLst>
        </c:spPr>
      </c:pivotFmt>
      <c:pivotFmt>
        <c:idx val="86"/>
        <c:spPr>
          <a:solidFill>
            <a:srgbClr val="FF8C00"/>
          </a:solidFill>
          <a:ln>
            <a:solidFill>
              <a:srgbClr val="333A40"/>
            </a:solidFill>
          </a:ln>
          <a:effectLst>
            <a:outerShdw blurRad="57150" dist="19050" dir="5400000" algn="ctr" rotWithShape="0">
              <a:srgbClr val="000000">
                <a:alpha val="63000"/>
              </a:srgbClr>
            </a:outerShdw>
          </a:effectLst>
        </c:spPr>
      </c:pivotFmt>
      <c:pivotFmt>
        <c:idx val="87"/>
        <c:spPr>
          <a:solidFill>
            <a:srgbClr val="FF8C00"/>
          </a:solidFill>
          <a:ln>
            <a:solidFill>
              <a:srgbClr val="333A40"/>
            </a:solidFill>
          </a:ln>
          <a:effectLst>
            <a:outerShdw blurRad="57150" dist="19050" dir="5400000" algn="ctr" rotWithShape="0">
              <a:srgbClr val="000000">
                <a:alpha val="63000"/>
              </a:srgbClr>
            </a:outerShdw>
          </a:effectLst>
        </c:spPr>
      </c:pivotFmt>
      <c:pivotFmt>
        <c:idx val="88"/>
        <c:spPr>
          <a:solidFill>
            <a:srgbClr val="FF8C00"/>
          </a:solidFill>
          <a:ln>
            <a:solidFill>
              <a:srgbClr val="333A40"/>
            </a:solidFill>
          </a:ln>
          <a:effectLst>
            <a:outerShdw blurRad="57150" dist="19050" dir="5400000" algn="ctr" rotWithShape="0">
              <a:srgbClr val="000000">
                <a:alpha val="63000"/>
              </a:srgbClr>
            </a:outerShdw>
          </a:effectLst>
        </c:spPr>
      </c:pivotFmt>
      <c:pivotFmt>
        <c:idx val="89"/>
        <c:spPr>
          <a:solidFill>
            <a:srgbClr val="FF8C00"/>
          </a:solidFill>
          <a:ln>
            <a:solidFill>
              <a:srgbClr val="333A40"/>
            </a:solidFill>
          </a:ln>
          <a:effectLst>
            <a:outerShdw blurRad="57150" dist="19050" dir="5400000" algn="ctr" rotWithShape="0">
              <a:srgbClr val="000000">
                <a:alpha val="63000"/>
              </a:srgbClr>
            </a:outerShdw>
          </a:effectLst>
        </c:spPr>
      </c:pivotFmt>
      <c:pivotFmt>
        <c:idx val="90"/>
        <c:spPr>
          <a:solidFill>
            <a:srgbClr val="FF8C00"/>
          </a:solidFill>
          <a:ln>
            <a:solidFill>
              <a:srgbClr val="333A40"/>
            </a:solidFill>
          </a:ln>
          <a:effectLst>
            <a:outerShdw blurRad="57150" dist="19050" dir="5400000" algn="ctr" rotWithShape="0">
              <a:srgbClr val="000000">
                <a:alpha val="63000"/>
              </a:srgbClr>
            </a:outerShdw>
          </a:effectLst>
        </c:spPr>
      </c:pivotFmt>
      <c:pivotFmt>
        <c:idx val="91"/>
        <c:spPr>
          <a:solidFill>
            <a:srgbClr val="FF8C00"/>
          </a:solidFill>
          <a:ln>
            <a:solidFill>
              <a:srgbClr val="333A40"/>
            </a:solidFill>
          </a:ln>
          <a:effectLst>
            <a:outerShdw blurRad="57150" dist="19050" dir="5400000" algn="ctr" rotWithShape="0">
              <a:srgbClr val="000000">
                <a:alpha val="63000"/>
              </a:srgbClr>
            </a:outerShdw>
          </a:effectLst>
        </c:spPr>
      </c:pivotFmt>
      <c:pivotFmt>
        <c:idx val="92"/>
        <c:spPr>
          <a:solidFill>
            <a:srgbClr val="FF8C00"/>
          </a:solidFill>
          <a:ln>
            <a:solidFill>
              <a:srgbClr val="333A40"/>
            </a:solidFill>
          </a:ln>
          <a:effectLst>
            <a:outerShdw blurRad="57150" dist="19050" dir="5400000" algn="ctr" rotWithShape="0">
              <a:srgbClr val="000000">
                <a:alpha val="63000"/>
              </a:srgbClr>
            </a:outerShdw>
          </a:effectLst>
        </c:spPr>
      </c:pivotFmt>
      <c:pivotFmt>
        <c:idx val="93"/>
        <c:spPr>
          <a:solidFill>
            <a:srgbClr val="FF8C00"/>
          </a:solidFill>
          <a:ln>
            <a:solidFill>
              <a:srgbClr val="333A40"/>
            </a:solidFill>
          </a:ln>
          <a:effectLst>
            <a:outerShdw blurRad="57150" dist="19050" dir="5400000" algn="ctr" rotWithShape="0">
              <a:srgbClr val="000000">
                <a:alpha val="63000"/>
              </a:srgbClr>
            </a:outerShdw>
          </a:effectLst>
        </c:spPr>
      </c:pivotFmt>
      <c:pivotFmt>
        <c:idx val="94"/>
        <c:spPr>
          <a:solidFill>
            <a:srgbClr val="FF8C00"/>
          </a:solidFill>
          <a:ln>
            <a:solidFill>
              <a:srgbClr val="333A40"/>
            </a:solidFill>
          </a:ln>
          <a:effectLst>
            <a:outerShdw blurRad="57150" dist="19050" dir="5400000" algn="ctr" rotWithShape="0">
              <a:srgbClr val="000000">
                <a:alpha val="63000"/>
              </a:srgbClr>
            </a:outerShdw>
          </a:effectLst>
        </c:spPr>
      </c:pivotFmt>
      <c:pivotFmt>
        <c:idx val="95"/>
        <c:spPr>
          <a:solidFill>
            <a:srgbClr val="FF8C00"/>
          </a:solidFill>
          <a:ln>
            <a:solidFill>
              <a:srgbClr val="333A40"/>
            </a:solidFill>
          </a:ln>
          <a:effectLst>
            <a:outerShdw blurRad="57150" dist="19050" dir="5400000" algn="ctr" rotWithShape="0">
              <a:srgbClr val="000000">
                <a:alpha val="63000"/>
              </a:srgbClr>
            </a:outerShdw>
          </a:effectLst>
        </c:spPr>
      </c:pivotFmt>
      <c:pivotFmt>
        <c:idx val="96"/>
        <c:spPr>
          <a:solidFill>
            <a:srgbClr val="FF8C00"/>
          </a:solidFill>
          <a:ln>
            <a:solidFill>
              <a:srgbClr val="333A40"/>
            </a:solidFill>
          </a:ln>
          <a:effectLst>
            <a:outerShdw blurRad="57150" dist="19050" dir="5400000" algn="ctr" rotWithShape="0">
              <a:srgbClr val="000000">
                <a:alpha val="63000"/>
              </a:srgbClr>
            </a:outerShdw>
          </a:effectLst>
        </c:spPr>
      </c:pivotFmt>
      <c:pivotFmt>
        <c:idx val="97"/>
        <c:spPr>
          <a:solidFill>
            <a:srgbClr val="FF8C00"/>
          </a:solidFill>
          <a:ln>
            <a:solidFill>
              <a:srgbClr val="333A40"/>
            </a:solidFill>
          </a:ln>
          <a:effectLst>
            <a:outerShdw blurRad="57150" dist="19050" dir="5400000" algn="ctr" rotWithShape="0">
              <a:srgbClr val="000000">
                <a:alpha val="63000"/>
              </a:srgbClr>
            </a:outerShdw>
          </a:effectLst>
        </c:spPr>
      </c:pivotFmt>
      <c:pivotFmt>
        <c:idx val="98"/>
        <c:spPr>
          <a:solidFill>
            <a:srgbClr val="FF8C00"/>
          </a:solidFill>
          <a:ln>
            <a:solidFill>
              <a:srgbClr val="333A40"/>
            </a:solidFill>
          </a:ln>
          <a:effectLst>
            <a:outerShdw blurRad="57150" dist="19050" dir="5400000" algn="ctr" rotWithShape="0">
              <a:srgbClr val="000000">
                <a:alpha val="63000"/>
              </a:srgbClr>
            </a:outerShdw>
          </a:effectLst>
        </c:spPr>
      </c:pivotFmt>
      <c:pivotFmt>
        <c:idx val="99"/>
        <c:spPr>
          <a:solidFill>
            <a:srgbClr val="FF8C00"/>
          </a:solidFill>
          <a:ln>
            <a:solidFill>
              <a:srgbClr val="333A40"/>
            </a:solidFill>
          </a:ln>
          <a:effectLst>
            <a:outerShdw blurRad="57150" dist="19050" dir="5400000" algn="ctr" rotWithShape="0">
              <a:srgbClr val="000000">
                <a:alpha val="63000"/>
              </a:srgbClr>
            </a:outerShdw>
          </a:effectLst>
        </c:spPr>
      </c:pivotFmt>
      <c:pivotFmt>
        <c:idx val="100"/>
        <c:spPr>
          <a:solidFill>
            <a:srgbClr val="FF8C00"/>
          </a:solidFill>
          <a:ln>
            <a:solidFill>
              <a:srgbClr val="333A40"/>
            </a:solidFill>
          </a:ln>
          <a:effectLst>
            <a:outerShdw blurRad="57150" dist="19050" dir="5400000" algn="ctr" rotWithShape="0">
              <a:srgbClr val="000000">
                <a:alpha val="63000"/>
              </a:srgbClr>
            </a:outerShdw>
          </a:effectLst>
        </c:spPr>
      </c:pivotFmt>
      <c:pivotFmt>
        <c:idx val="101"/>
        <c:spPr>
          <a:solidFill>
            <a:srgbClr val="FF8C00"/>
          </a:solidFill>
          <a:ln>
            <a:solidFill>
              <a:srgbClr val="333A40"/>
            </a:solidFill>
          </a:ln>
          <a:effectLst>
            <a:outerShdw blurRad="57150" dist="19050" dir="5400000" algn="ctr" rotWithShape="0">
              <a:srgbClr val="000000">
                <a:alpha val="63000"/>
              </a:srgbClr>
            </a:outerShdw>
          </a:effectLst>
        </c:spPr>
      </c:pivotFmt>
    </c:pivotFmts>
    <c:plotArea>
      <c:layout/>
      <c:doughnutChart>
        <c:varyColors val="1"/>
        <c:ser>
          <c:idx val="0"/>
          <c:order val="0"/>
          <c:tx>
            <c:strRef>
              <c:f>' 2 pie'!$B$3</c:f>
              <c:strCache>
                <c:ptCount val="1"/>
                <c:pt idx="0">
                  <c:v>Total</c:v>
                </c:pt>
              </c:strCache>
            </c:strRef>
          </c:tx>
          <c:spPr>
            <a:solidFill>
              <a:srgbClr val="FF8C00"/>
            </a:solidFill>
            <a:ln>
              <a:solidFill>
                <a:srgbClr val="333A40"/>
              </a:solidFill>
            </a:ln>
          </c:spPr>
          <c:dPt>
            <c:idx val="0"/>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CB-401F-8D7E-E26512E48C70}"/>
              </c:ext>
            </c:extLst>
          </c:dPt>
          <c:dPt>
            <c:idx val="1"/>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CB-401F-8D7E-E26512E48C70}"/>
              </c:ext>
            </c:extLst>
          </c:dPt>
          <c:dPt>
            <c:idx val="2"/>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CB-401F-8D7E-E26512E48C70}"/>
              </c:ext>
            </c:extLst>
          </c:dPt>
          <c:dPt>
            <c:idx val="3"/>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CB-401F-8D7E-E26512E48C70}"/>
              </c:ext>
            </c:extLst>
          </c:dPt>
          <c:dPt>
            <c:idx val="4"/>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8CB-401F-8D7E-E26512E48C70}"/>
              </c:ext>
            </c:extLst>
          </c:dPt>
          <c:dPt>
            <c:idx val="5"/>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8CB-401F-8D7E-E26512E48C70}"/>
              </c:ext>
            </c:extLst>
          </c:dPt>
          <c:dPt>
            <c:idx val="6"/>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8CB-401F-8D7E-E26512E48C70}"/>
              </c:ext>
            </c:extLst>
          </c:dPt>
          <c:dPt>
            <c:idx val="7"/>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8CB-401F-8D7E-E26512E48C70}"/>
              </c:ext>
            </c:extLst>
          </c:dPt>
          <c:dPt>
            <c:idx val="8"/>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8CB-401F-8D7E-E26512E48C70}"/>
              </c:ext>
            </c:extLst>
          </c:dPt>
          <c:dPt>
            <c:idx val="9"/>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8CB-401F-8D7E-E26512E48C70}"/>
              </c:ext>
            </c:extLst>
          </c:dPt>
          <c:dPt>
            <c:idx val="10"/>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8CB-401F-8D7E-E26512E48C70}"/>
              </c:ext>
            </c:extLst>
          </c:dPt>
          <c:dPt>
            <c:idx val="11"/>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8CB-401F-8D7E-E26512E48C70}"/>
              </c:ext>
            </c:extLst>
          </c:dPt>
          <c:dPt>
            <c:idx val="12"/>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8CB-401F-8D7E-E26512E48C70}"/>
              </c:ext>
            </c:extLst>
          </c:dPt>
          <c:dPt>
            <c:idx val="13"/>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E8CB-401F-8D7E-E26512E48C70}"/>
              </c:ext>
            </c:extLst>
          </c:dPt>
          <c:dPt>
            <c:idx val="14"/>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8CB-401F-8D7E-E26512E48C70}"/>
              </c:ext>
            </c:extLst>
          </c:dPt>
          <c:dPt>
            <c:idx val="15"/>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8CB-401F-8D7E-E26512E48C70}"/>
              </c:ext>
            </c:extLst>
          </c:dPt>
          <c:dPt>
            <c:idx val="16"/>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8CB-401F-8D7E-E26512E48C70}"/>
              </c:ext>
            </c:extLst>
          </c:dPt>
          <c:dPt>
            <c:idx val="17"/>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8CB-401F-8D7E-E26512E48C70}"/>
              </c:ext>
            </c:extLst>
          </c:dPt>
          <c:dPt>
            <c:idx val="18"/>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8CB-401F-8D7E-E26512E48C70}"/>
              </c:ext>
            </c:extLst>
          </c:dPt>
          <c:dPt>
            <c:idx val="19"/>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8CB-401F-8D7E-E26512E48C70}"/>
              </c:ext>
            </c:extLst>
          </c:dPt>
          <c:dPt>
            <c:idx val="20"/>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8CB-401F-8D7E-E26512E48C70}"/>
              </c:ext>
            </c:extLst>
          </c:dPt>
          <c:dPt>
            <c:idx val="21"/>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8CB-401F-8D7E-E26512E48C70}"/>
              </c:ext>
            </c:extLst>
          </c:dPt>
          <c:dPt>
            <c:idx val="22"/>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8CB-401F-8D7E-E26512E48C70}"/>
              </c:ext>
            </c:extLst>
          </c:dPt>
          <c:dPt>
            <c:idx val="23"/>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8CB-401F-8D7E-E26512E48C70}"/>
              </c:ext>
            </c:extLst>
          </c:dPt>
          <c:dPt>
            <c:idx val="24"/>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E8CB-401F-8D7E-E26512E48C70}"/>
              </c:ext>
            </c:extLst>
          </c:dPt>
          <c:dPt>
            <c:idx val="25"/>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E8CB-401F-8D7E-E26512E48C70}"/>
              </c:ext>
            </c:extLst>
          </c:dPt>
          <c:dPt>
            <c:idx val="26"/>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E8CB-401F-8D7E-E26512E48C70}"/>
              </c:ext>
            </c:extLst>
          </c:dPt>
          <c:dPt>
            <c:idx val="27"/>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8CB-401F-8D7E-E26512E48C70}"/>
              </c:ext>
            </c:extLst>
          </c:dPt>
          <c:dPt>
            <c:idx val="28"/>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8CB-401F-8D7E-E26512E48C70}"/>
              </c:ext>
            </c:extLst>
          </c:dPt>
          <c:dPt>
            <c:idx val="29"/>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8CB-401F-8D7E-E26512E48C70}"/>
              </c:ext>
            </c:extLst>
          </c:dPt>
          <c:dPt>
            <c:idx val="30"/>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8CB-401F-8D7E-E26512E48C70}"/>
              </c:ext>
            </c:extLst>
          </c:dPt>
          <c:dPt>
            <c:idx val="31"/>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E8CB-401F-8D7E-E26512E48C70}"/>
              </c:ext>
            </c:extLst>
          </c:dPt>
          <c:dPt>
            <c:idx val="32"/>
            <c:bubble3D val="0"/>
            <c:spPr>
              <a:solidFill>
                <a:srgbClr val="FF8C00"/>
              </a:solidFill>
              <a:ln>
                <a:solidFill>
                  <a:srgbClr val="333A4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E8CB-401F-8D7E-E26512E48C70}"/>
              </c:ext>
            </c:extLst>
          </c:dPt>
          <c:cat>
            <c:strRef>
              <c:f>' 2 pie'!$A$4:$A$37</c:f>
              <c:strCache>
                <c:ptCount val="33"/>
                <c:pt idx="0">
                  <c:v>Redmi Note 13 Pro</c:v>
                </c:pt>
                <c:pt idx="1">
                  <c:v>Redmi Note 13</c:v>
                </c:pt>
                <c:pt idx="2">
                  <c:v>Redmi 12 5G</c:v>
                </c:pt>
                <c:pt idx="3">
                  <c:v>Pixel 8 Pro</c:v>
                </c:pt>
                <c:pt idx="4">
                  <c:v>Pixel 8</c:v>
                </c:pt>
                <c:pt idx="5">
                  <c:v>Pixel 7a</c:v>
                </c:pt>
                <c:pt idx="6">
                  <c:v>Open</c:v>
                </c:pt>
                <c:pt idx="7">
                  <c:v>Nord CE 3</c:v>
                </c:pt>
                <c:pt idx="8">
                  <c:v>Nord 3</c:v>
                </c:pt>
                <c:pt idx="9">
                  <c:v>iPhone 15 Pro Max</c:v>
                </c:pt>
                <c:pt idx="10">
                  <c:v>iPhone 15 Pro</c:v>
                </c:pt>
                <c:pt idx="11">
                  <c:v>iPhone 15 Plus</c:v>
                </c:pt>
                <c:pt idx="12">
                  <c:v>iPhone 15</c:v>
                </c:pt>
                <c:pt idx="13">
                  <c:v>iPhone 14 Plus</c:v>
                </c:pt>
                <c:pt idx="14">
                  <c:v>iPhone 14</c:v>
                </c:pt>
                <c:pt idx="15">
                  <c:v>iPhone 13</c:v>
                </c:pt>
                <c:pt idx="16">
                  <c:v>Galaxy Z Fold5</c:v>
                </c:pt>
                <c:pt idx="17">
                  <c:v>Galaxy Z Flip5</c:v>
                </c:pt>
                <c:pt idx="18">
                  <c:v>Galaxy S24 Ultra</c:v>
                </c:pt>
                <c:pt idx="19">
                  <c:v>Galaxy S24 Plus</c:v>
                </c:pt>
                <c:pt idx="20">
                  <c:v>Galaxy S24</c:v>
                </c:pt>
                <c:pt idx="21">
                  <c:v>Galaxy S23 Ultra</c:v>
                </c:pt>
                <c:pt idx="22">
                  <c:v>Galaxy S23 FE</c:v>
                </c:pt>
                <c:pt idx="23">
                  <c:v>Galaxy S23</c:v>
                </c:pt>
                <c:pt idx="24">
                  <c:v>Galaxy S22</c:v>
                </c:pt>
                <c:pt idx="25">
                  <c:v>Galaxy A54</c:v>
                </c:pt>
                <c:pt idx="26">
                  <c:v>Galaxy A34</c:v>
                </c:pt>
                <c:pt idx="27">
                  <c:v>13 Pro</c:v>
                </c:pt>
                <c:pt idx="28">
                  <c:v>12R</c:v>
                </c:pt>
                <c:pt idx="29">
                  <c:v>11R</c:v>
                </c:pt>
                <c:pt idx="30">
                  <c:v>14</c:v>
                </c:pt>
                <c:pt idx="31">
                  <c:v>12</c:v>
                </c:pt>
                <c:pt idx="32">
                  <c:v>11</c:v>
                </c:pt>
              </c:strCache>
            </c:strRef>
          </c:cat>
          <c:val>
            <c:numRef>
              <c:f>' 2 pie'!$B$4:$B$37</c:f>
              <c:numCache>
                <c:formatCode>General</c:formatCode>
                <c:ptCount val="33"/>
                <c:pt idx="0">
                  <c:v>2</c:v>
                </c:pt>
                <c:pt idx="1">
                  <c:v>2</c:v>
                </c:pt>
                <c:pt idx="2">
                  <c:v>1</c:v>
                </c:pt>
                <c:pt idx="3">
                  <c:v>2</c:v>
                </c:pt>
                <c:pt idx="4">
                  <c:v>3</c:v>
                </c:pt>
                <c:pt idx="5">
                  <c:v>2</c:v>
                </c:pt>
                <c:pt idx="6">
                  <c:v>1</c:v>
                </c:pt>
                <c:pt idx="7">
                  <c:v>3</c:v>
                </c:pt>
                <c:pt idx="8">
                  <c:v>1</c:v>
                </c:pt>
                <c:pt idx="9">
                  <c:v>2</c:v>
                </c:pt>
                <c:pt idx="10">
                  <c:v>3</c:v>
                </c:pt>
                <c:pt idx="11">
                  <c:v>1</c:v>
                </c:pt>
                <c:pt idx="12">
                  <c:v>4</c:v>
                </c:pt>
                <c:pt idx="13">
                  <c:v>1</c:v>
                </c:pt>
                <c:pt idx="14">
                  <c:v>2</c:v>
                </c:pt>
                <c:pt idx="15">
                  <c:v>1</c:v>
                </c:pt>
                <c:pt idx="16">
                  <c:v>1</c:v>
                </c:pt>
                <c:pt idx="17">
                  <c:v>2</c:v>
                </c:pt>
                <c:pt idx="18">
                  <c:v>2</c:v>
                </c:pt>
                <c:pt idx="19">
                  <c:v>1</c:v>
                </c:pt>
                <c:pt idx="20">
                  <c:v>1</c:v>
                </c:pt>
                <c:pt idx="21">
                  <c:v>1</c:v>
                </c:pt>
                <c:pt idx="22">
                  <c:v>1</c:v>
                </c:pt>
                <c:pt idx="23">
                  <c:v>2</c:v>
                </c:pt>
                <c:pt idx="24">
                  <c:v>1</c:v>
                </c:pt>
                <c:pt idx="25">
                  <c:v>1</c:v>
                </c:pt>
                <c:pt idx="26">
                  <c:v>1</c:v>
                </c:pt>
                <c:pt idx="27">
                  <c:v>1</c:v>
                </c:pt>
                <c:pt idx="28">
                  <c:v>2</c:v>
                </c:pt>
                <c:pt idx="29">
                  <c:v>2</c:v>
                </c:pt>
                <c:pt idx="30">
                  <c:v>2</c:v>
                </c:pt>
                <c:pt idx="31">
                  <c:v>2</c:v>
                </c:pt>
                <c:pt idx="32">
                  <c:v>1</c:v>
                </c:pt>
              </c:numCache>
            </c:numRef>
          </c:val>
          <c:extLst>
            <c:ext xmlns:c16="http://schemas.microsoft.com/office/drawing/2014/chart" uri="{C3380CC4-5D6E-409C-BE32-E72D297353CC}">
              <c16:uniqueId val="{00000042-E8CB-401F-8D7E-E26512E48C7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R.xlsx]3 bar!PivotTable4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Payment Method Distrubition</a:t>
            </a:r>
          </a:p>
        </c:rich>
      </c:tx>
      <c:layout>
        <c:manualLayout>
          <c:xMode val="edge"/>
          <c:yMode val="edge"/>
          <c:x val="0.12856088560885612"/>
          <c:y val="4.58015267175572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8C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 bar'!$B$3</c:f>
              <c:strCache>
                <c:ptCount val="1"/>
                <c:pt idx="0">
                  <c:v>Total</c:v>
                </c:pt>
              </c:strCache>
            </c:strRef>
          </c:tx>
          <c:spPr>
            <a:solidFill>
              <a:srgbClr val="FF8C00"/>
            </a:solidFill>
            <a:ln>
              <a:noFill/>
            </a:ln>
            <a:effectLst>
              <a:outerShdw blurRad="57150" dist="19050" dir="5400000" algn="ctr" rotWithShape="0">
                <a:srgbClr val="000000">
                  <a:alpha val="63000"/>
                </a:srgbClr>
              </a:outerShdw>
            </a:effectLst>
            <a:sp3d/>
          </c:spPr>
          <c:invertIfNegative val="0"/>
          <c:cat>
            <c:strRef>
              <c:f>'3 bar'!$A$4:$A$10</c:f>
              <c:strCache>
                <c:ptCount val="6"/>
                <c:pt idx="0">
                  <c:v>Credit Card</c:v>
                </c:pt>
                <c:pt idx="1">
                  <c:v>EMI</c:v>
                </c:pt>
                <c:pt idx="2">
                  <c:v>UPI</c:v>
                </c:pt>
                <c:pt idx="3">
                  <c:v>Debit Card</c:v>
                </c:pt>
                <c:pt idx="4">
                  <c:v>Cash on Delivery</c:v>
                </c:pt>
                <c:pt idx="5">
                  <c:v>Net Banking</c:v>
                </c:pt>
              </c:strCache>
            </c:strRef>
          </c:cat>
          <c:val>
            <c:numRef>
              <c:f>'3 bar'!$B$4:$B$10</c:f>
              <c:numCache>
                <c:formatCode>General</c:formatCode>
                <c:ptCount val="6"/>
                <c:pt idx="0">
                  <c:v>18</c:v>
                </c:pt>
                <c:pt idx="1">
                  <c:v>13</c:v>
                </c:pt>
                <c:pt idx="2">
                  <c:v>13</c:v>
                </c:pt>
                <c:pt idx="3">
                  <c:v>6</c:v>
                </c:pt>
                <c:pt idx="4">
                  <c:v>3</c:v>
                </c:pt>
                <c:pt idx="5">
                  <c:v>2</c:v>
                </c:pt>
              </c:numCache>
            </c:numRef>
          </c:val>
          <c:extLst>
            <c:ext xmlns:c16="http://schemas.microsoft.com/office/drawing/2014/chart" uri="{C3380CC4-5D6E-409C-BE32-E72D297353CC}">
              <c16:uniqueId val="{00000000-5128-4C6A-B9A2-240CB7C07CCA}"/>
            </c:ext>
          </c:extLst>
        </c:ser>
        <c:dLbls>
          <c:showLegendKey val="0"/>
          <c:showVal val="0"/>
          <c:showCatName val="0"/>
          <c:showSerName val="0"/>
          <c:showPercent val="0"/>
          <c:showBubbleSize val="0"/>
        </c:dLbls>
        <c:gapWidth val="150"/>
        <c:shape val="box"/>
        <c:axId val="1701274368"/>
        <c:axId val="1701269568"/>
        <c:axId val="0"/>
      </c:bar3DChart>
      <c:catAx>
        <c:axId val="170127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1269568"/>
        <c:crosses val="autoZero"/>
        <c:auto val="1"/>
        <c:lblAlgn val="ctr"/>
        <c:lblOffset val="100"/>
        <c:noMultiLvlLbl val="0"/>
      </c:catAx>
      <c:valAx>
        <c:axId val="17012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1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[mobile_Data_Dashbord R.xlsx]4 column!PivotTable5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8C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'4 column'!$B$3</c:f>
              <c:strCache>
                <c:ptCount val="1"/>
                <c:pt idx="0">
                  <c:v>Total</c:v>
                </c:pt>
              </c:strCache>
            </c:strRef>
          </c:tx>
          <c:spPr>
            <a:solidFill>
              <a:srgbClr val="FF8C00"/>
            </a:solidFill>
            <a:ln>
              <a:noFill/>
            </a:ln>
            <a:effectLst>
              <a:outerShdw blurRad="57150" dist="19050" dir="5400000" algn="ctr" rotWithShape="0">
                <a:srgbClr val="000000">
                  <a:alpha val="63000"/>
                </a:srgbClr>
              </a:outerShdw>
            </a:effectLst>
            <a:sp3d/>
          </c:spPr>
          <c:invertIfNegative val="0"/>
          <c:cat>
            <c:strRef>
              <c:f>'4 column'!$A$4:$A$16</c:f>
              <c:strCache>
                <c:ptCount val="12"/>
                <c:pt idx="0">
                  <c:v>Maharashtra</c:v>
                </c:pt>
                <c:pt idx="1">
                  <c:v>Delhi</c:v>
                </c:pt>
                <c:pt idx="2">
                  <c:v>Telangana</c:v>
                </c:pt>
                <c:pt idx="3">
                  <c:v>Karnataka</c:v>
                </c:pt>
                <c:pt idx="4">
                  <c:v>West Bengal</c:v>
                </c:pt>
                <c:pt idx="5">
                  <c:v>Uttar Pradesh</c:v>
                </c:pt>
                <c:pt idx="6">
                  <c:v>Gujarat</c:v>
                </c:pt>
                <c:pt idx="7">
                  <c:v>Rajasthan</c:v>
                </c:pt>
                <c:pt idx="8">
                  <c:v>Chandigarh</c:v>
                </c:pt>
                <c:pt idx="9">
                  <c:v>Tamil Nadu</c:v>
                </c:pt>
                <c:pt idx="10">
                  <c:v>Assam</c:v>
                </c:pt>
                <c:pt idx="11">
                  <c:v>Bihar</c:v>
                </c:pt>
              </c:strCache>
            </c:strRef>
          </c:cat>
          <c:val>
            <c:numRef>
              <c:f>'4 column'!$B$4:$B$16</c:f>
              <c:numCache>
                <c:formatCode>General</c:formatCode>
                <c:ptCount val="12"/>
                <c:pt idx="0">
                  <c:v>957805</c:v>
                </c:pt>
                <c:pt idx="1">
                  <c:v>680199</c:v>
                </c:pt>
                <c:pt idx="2">
                  <c:v>625103</c:v>
                </c:pt>
                <c:pt idx="3">
                  <c:v>602309</c:v>
                </c:pt>
                <c:pt idx="4">
                  <c:v>296817</c:v>
                </c:pt>
                <c:pt idx="5">
                  <c:v>191564</c:v>
                </c:pt>
                <c:pt idx="6">
                  <c:v>189150</c:v>
                </c:pt>
                <c:pt idx="7">
                  <c:v>136510</c:v>
                </c:pt>
                <c:pt idx="8">
                  <c:v>126900</c:v>
                </c:pt>
                <c:pt idx="9">
                  <c:v>126699</c:v>
                </c:pt>
                <c:pt idx="10">
                  <c:v>24300</c:v>
                </c:pt>
                <c:pt idx="11">
                  <c:v>13499</c:v>
                </c:pt>
              </c:numCache>
            </c:numRef>
          </c:val>
          <c:extLst>
            <c:ext xmlns:c16="http://schemas.microsoft.com/office/drawing/2014/chart" uri="{C3380CC4-5D6E-409C-BE32-E72D297353CC}">
              <c16:uniqueId val="{00000000-A266-4E15-A150-A7D23CEAA964}"/>
            </c:ext>
          </c:extLst>
        </c:ser>
        <c:dLbls>
          <c:showLegendKey val="0"/>
          <c:showVal val="0"/>
          <c:showCatName val="0"/>
          <c:showSerName val="0"/>
          <c:showPercent val="0"/>
          <c:showBubbleSize val="0"/>
        </c:dLbls>
        <c:gapWidth val="150"/>
        <c:shape val="box"/>
        <c:axId val="1701271008"/>
        <c:axId val="1701271488"/>
        <c:axId val="1530763024"/>
      </c:bar3DChart>
      <c:catAx>
        <c:axId val="1701271008"/>
        <c:scaling>
          <c:orientation val="minMax"/>
        </c:scaling>
        <c:delete val="1"/>
        <c:axPos val="b"/>
        <c:numFmt formatCode="General" sourceLinked="1"/>
        <c:majorTickMark val="out"/>
        <c:minorTickMark val="none"/>
        <c:tickLblPos val="nextTo"/>
        <c:crossAx val="1701271488"/>
        <c:crosses val="autoZero"/>
        <c:auto val="1"/>
        <c:lblAlgn val="ctr"/>
        <c:lblOffset val="100"/>
        <c:noMultiLvlLbl val="0"/>
      </c:catAx>
      <c:valAx>
        <c:axId val="1701271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1271008"/>
        <c:crosses val="autoZero"/>
        <c:crossBetween val="between"/>
      </c:valAx>
      <c:serAx>
        <c:axId val="1530763024"/>
        <c:scaling>
          <c:orientation val="minMax"/>
        </c:scaling>
        <c:delete val="1"/>
        <c:axPos val="b"/>
        <c:majorTickMark val="out"/>
        <c:minorTickMark val="none"/>
        <c:tickLblPos val="nextTo"/>
        <c:crossAx val="17012714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254000</xdr:colOff>
      <xdr:row>0</xdr:row>
      <xdr:rowOff>133350</xdr:rowOff>
    </xdr:from>
    <xdr:to>
      <xdr:col>7</xdr:col>
      <xdr:colOff>482600</xdr:colOff>
      <xdr:row>10</xdr:row>
      <xdr:rowOff>177800</xdr:rowOff>
    </xdr:to>
    <xdr:graphicFrame macro="">
      <xdr:nvGraphicFramePr>
        <xdr:cNvPr id="2" name="Chart 1">
          <a:extLst>
            <a:ext uri="{FF2B5EF4-FFF2-40B4-BE49-F238E27FC236}">
              <a16:creationId xmlns:a16="http://schemas.microsoft.com/office/drawing/2014/main" id="{299F3B74-BC7C-E2B7-56CD-7195E6220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539750</xdr:colOff>
      <xdr:row>1</xdr:row>
      <xdr:rowOff>107950</xdr:rowOff>
    </xdr:from>
    <xdr:to>
      <xdr:col>8</xdr:col>
      <xdr:colOff>292100</xdr:colOff>
      <xdr:row>12</xdr:row>
      <xdr:rowOff>158750</xdr:rowOff>
    </xdr:to>
    <xdr:graphicFrame macro="">
      <xdr:nvGraphicFramePr>
        <xdr:cNvPr id="2" name="Chart 1">
          <a:extLst>
            <a:ext uri="{FF2B5EF4-FFF2-40B4-BE49-F238E27FC236}">
              <a16:creationId xmlns:a16="http://schemas.microsoft.com/office/drawing/2014/main" id="{A822FD40-F39A-1A3C-83CB-1CC01211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355600</xdr:colOff>
      <xdr:row>1</xdr:row>
      <xdr:rowOff>139700</xdr:rowOff>
    </xdr:from>
    <xdr:to>
      <xdr:col>8</xdr:col>
      <xdr:colOff>139700</xdr:colOff>
      <xdr:row>10</xdr:row>
      <xdr:rowOff>88900</xdr:rowOff>
    </xdr:to>
    <xdr:graphicFrame macro="">
      <xdr:nvGraphicFramePr>
        <xdr:cNvPr id="2" name="Chart 1">
          <a:extLst>
            <a:ext uri="{FF2B5EF4-FFF2-40B4-BE49-F238E27FC236}">
              <a16:creationId xmlns:a16="http://schemas.microsoft.com/office/drawing/2014/main" id="{4C038A58-81EB-1DE6-4A47-A4E4A6AA9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584200</xdr:colOff>
      <xdr:row>1</xdr:row>
      <xdr:rowOff>69850</xdr:rowOff>
    </xdr:from>
    <xdr:to>
      <xdr:col>8</xdr:col>
      <xdr:colOff>82550</xdr:colOff>
      <xdr:row>10</xdr:row>
      <xdr:rowOff>114300</xdr:rowOff>
    </xdr:to>
    <xdr:graphicFrame macro="">
      <xdr:nvGraphicFramePr>
        <xdr:cNvPr id="2" name="Chart 1">
          <a:extLst>
            <a:ext uri="{FF2B5EF4-FFF2-40B4-BE49-F238E27FC236}">
              <a16:creationId xmlns:a16="http://schemas.microsoft.com/office/drawing/2014/main" id="{C2B40731-5E20-7C8C-FDA6-61DA79F3D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1</xdr:row>
      <xdr:rowOff>25400</xdr:rowOff>
    </xdr:from>
    <xdr:to>
      <xdr:col>8</xdr:col>
      <xdr:colOff>57150</xdr:colOff>
      <xdr:row>11</xdr:row>
      <xdr:rowOff>146050</xdr:rowOff>
    </xdr:to>
    <xdr:graphicFrame macro="">
      <xdr:nvGraphicFramePr>
        <xdr:cNvPr id="2" name="Chart 1">
          <a:extLst>
            <a:ext uri="{FF2B5EF4-FFF2-40B4-BE49-F238E27FC236}">
              <a16:creationId xmlns:a16="http://schemas.microsoft.com/office/drawing/2014/main" id="{843DE3E5-5025-1E08-C1D7-C685FB75B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152400</xdr:colOff>
      <xdr:row>0</xdr:row>
      <xdr:rowOff>107950</xdr:rowOff>
    </xdr:from>
    <xdr:to>
      <xdr:col>6</xdr:col>
      <xdr:colOff>152400</xdr:colOff>
      <xdr:row>14</xdr:row>
      <xdr:rowOff>149222</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9A98CCBB-4AC7-B9E8-05A7-647E7DE362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8120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330200</xdr:colOff>
      <xdr:row>0</xdr:row>
      <xdr:rowOff>171450</xdr:rowOff>
    </xdr:from>
    <xdr:to>
      <xdr:col>9</xdr:col>
      <xdr:colOff>330200</xdr:colOff>
      <xdr:row>10</xdr:row>
      <xdr:rowOff>101600</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49EFA7FA-AC5A-6D4E-7B26-44524F02377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987800" y="17145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463550</xdr:colOff>
      <xdr:row>0</xdr:row>
      <xdr:rowOff>25400</xdr:rowOff>
    </xdr:from>
    <xdr:to>
      <xdr:col>12</xdr:col>
      <xdr:colOff>463550</xdr:colOff>
      <xdr:row>11</xdr:row>
      <xdr:rowOff>76200</xdr:rowOff>
    </xdr:to>
    <mc:AlternateContent xmlns:mc="http://schemas.openxmlformats.org/markup-compatibility/2006" xmlns:a14="http://schemas.microsoft.com/office/drawing/2010/main">
      <mc:Choice Requires="a14">
        <xdr:graphicFrame macro="">
          <xdr:nvGraphicFramePr>
            <xdr:cNvPr id="4" name="PaymentMethod">
              <a:extLst>
                <a:ext uri="{FF2B5EF4-FFF2-40B4-BE49-F238E27FC236}">
                  <a16:creationId xmlns:a16="http://schemas.microsoft.com/office/drawing/2014/main" id="{2DCF8F46-8A0E-89F4-11F1-C3B57E3D5483}"/>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5949950" y="25400"/>
              <a:ext cx="1828800"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31750</xdr:colOff>
      <xdr:row>0</xdr:row>
      <xdr:rowOff>76200</xdr:rowOff>
    </xdr:from>
    <xdr:to>
      <xdr:col>16</xdr:col>
      <xdr:colOff>31750</xdr:colOff>
      <xdr:row>7</xdr:row>
      <xdr:rowOff>0</xdr:rowOff>
    </xdr:to>
    <mc:AlternateContent xmlns:mc="http://schemas.openxmlformats.org/markup-compatibility/2006" xmlns:a14="http://schemas.microsoft.com/office/drawing/2010/main">
      <mc:Choice Requires="a14">
        <xdr:graphicFrame macro="">
          <xdr:nvGraphicFramePr>
            <xdr:cNvPr id="5" name="SalesChannel">
              <a:extLst>
                <a:ext uri="{FF2B5EF4-FFF2-40B4-BE49-F238E27FC236}">
                  <a16:creationId xmlns:a16="http://schemas.microsoft.com/office/drawing/2014/main" id="{28FBE09B-E613-1769-16D5-74EEF1266BE1}"/>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mlns="">
        <xdr:sp macro="" textlink="">
          <xdr:nvSpPr>
            <xdr:cNvPr id="0" name=""/>
            <xdr:cNvSpPr>
              <a:spLocks noTextEdit="1"/>
            </xdr:cNvSpPr>
          </xdr:nvSpPr>
          <xdr:spPr>
            <a:xfrm>
              <a:off x="7956550" y="76200"/>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123825</xdr:colOff>
      <xdr:row>0</xdr:row>
      <xdr:rowOff>85725</xdr:rowOff>
    </xdr:from>
    <xdr:to>
      <xdr:col>17</xdr:col>
      <xdr:colOff>66675</xdr:colOff>
      <xdr:row>28</xdr:row>
      <xdr:rowOff>123825</xdr:rowOff>
    </xdr:to>
    <xdr:sp macro="" textlink="">
      <xdr:nvSpPr>
        <xdr:cNvPr id="2" name="Rectangle: Rounded Corners 1">
          <a:extLst>
            <a:ext uri="{FF2B5EF4-FFF2-40B4-BE49-F238E27FC236}">
              <a16:creationId xmlns:a16="http://schemas.microsoft.com/office/drawing/2014/main" id="{5A9027E2-F283-A40D-7676-6127094473AD}"/>
            </a:ext>
          </a:extLst>
        </xdr:cNvPr>
        <xdr:cNvSpPr/>
      </xdr:nvSpPr>
      <xdr:spPr>
        <a:xfrm>
          <a:off x="123825" y="85725"/>
          <a:ext cx="10306050" cy="5372100"/>
        </a:xfrm>
        <a:prstGeom prst="roundRect">
          <a:avLst/>
        </a:prstGeom>
        <a:solidFill>
          <a:srgbClr val="00A9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209550</xdr:colOff>
      <xdr:row>0</xdr:row>
      <xdr:rowOff>69454</xdr:rowOff>
    </xdr:from>
    <xdr:to>
      <xdr:col>12</xdr:col>
      <xdr:colOff>605234</xdr:colOff>
      <xdr:row>3</xdr:row>
      <xdr:rowOff>47627</xdr:rowOff>
    </xdr:to>
    <xdr:sp macro="" textlink="">
      <xdr:nvSpPr>
        <xdr:cNvPr id="3" name="TextBox 2">
          <a:extLst>
            <a:ext uri="{FF2B5EF4-FFF2-40B4-BE49-F238E27FC236}">
              <a16:creationId xmlns:a16="http://schemas.microsoft.com/office/drawing/2014/main" id="{33BFD646-91F7-28C5-15CA-139D321060FC}"/>
            </a:ext>
          </a:extLst>
        </xdr:cNvPr>
        <xdr:cNvSpPr txBox="1"/>
      </xdr:nvSpPr>
      <xdr:spPr>
        <a:xfrm>
          <a:off x="854472" y="69454"/>
          <a:ext cx="7489825" cy="543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i="0">
              <a:solidFill>
                <a:srgbClr val="FFFFFF"/>
              </a:solidFill>
              <a:effectLst/>
              <a:latin typeface="Segoe UI Light" panose="020B0502040204020203" pitchFamily="34" charset="0"/>
              <a:ea typeface="+mn-ea"/>
              <a:cs typeface="Segoe UI Light" panose="020B0502040204020203" pitchFamily="34" charset="0"/>
            </a:rPr>
            <a:t>Mobile Sales Performance Dashboard</a:t>
          </a:r>
          <a:endParaRPr lang="en-IN" sz="2800" b="1">
            <a:solidFill>
              <a:srgbClr val="FFFFFF"/>
            </a:solidFill>
            <a:latin typeface="Segoe UI Light" panose="020B0502040204020203" pitchFamily="34" charset="0"/>
            <a:cs typeface="Segoe UI Light" panose="020B0502040204020203" pitchFamily="34" charset="0"/>
          </a:endParaRPr>
        </a:p>
      </xdr:txBody>
    </xdr:sp>
    <xdr:clientData/>
  </xdr:twoCellAnchor>
  <xdr:twoCellAnchor>
    <xdr:from>
      <xdr:col>0</xdr:col>
      <xdr:colOff>238125</xdr:colOff>
      <xdr:row>3</xdr:row>
      <xdr:rowOff>66675</xdr:rowOff>
    </xdr:from>
    <xdr:to>
      <xdr:col>2</xdr:col>
      <xdr:colOff>523875</xdr:colOff>
      <xdr:row>7</xdr:row>
      <xdr:rowOff>85725</xdr:rowOff>
    </xdr:to>
    <xdr:grpSp>
      <xdr:nvGrpSpPr>
        <xdr:cNvPr id="7" name="Group 6">
          <a:extLst>
            <a:ext uri="{FF2B5EF4-FFF2-40B4-BE49-F238E27FC236}">
              <a16:creationId xmlns:a16="http://schemas.microsoft.com/office/drawing/2014/main" id="{EF8D27E8-430E-6BD1-5B3E-B098368B81A0}"/>
            </a:ext>
          </a:extLst>
        </xdr:cNvPr>
        <xdr:cNvGrpSpPr/>
      </xdr:nvGrpSpPr>
      <xdr:grpSpPr>
        <a:xfrm>
          <a:off x="238125" y="632222"/>
          <a:ext cx="1575594" cy="773112"/>
          <a:chOff x="238125" y="638175"/>
          <a:chExt cx="1504950" cy="781050"/>
        </a:xfrm>
      </xdr:grpSpPr>
      <xdr:sp macro="" textlink="">
        <xdr:nvSpPr>
          <xdr:cNvPr id="4" name="Rectangle: Rounded Corners 3">
            <a:extLst>
              <a:ext uri="{FF2B5EF4-FFF2-40B4-BE49-F238E27FC236}">
                <a16:creationId xmlns:a16="http://schemas.microsoft.com/office/drawing/2014/main" id="{D615A59B-F9BA-DA69-F43B-C7F81E9E3107}"/>
              </a:ext>
            </a:extLst>
          </xdr:cNvPr>
          <xdr:cNvSpPr/>
        </xdr:nvSpPr>
        <xdr:spPr>
          <a:xfrm>
            <a:off x="238125" y="638175"/>
            <a:ext cx="1504950" cy="781050"/>
          </a:xfrm>
          <a:prstGeom prst="roundRect">
            <a:avLst/>
          </a:prstGeom>
          <a:solidFill>
            <a:srgbClr val="333A4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6FE5448A-21EA-C41F-4CFC-CE81D1FCD09B}"/>
              </a:ext>
            </a:extLst>
          </xdr:cNvPr>
          <xdr:cNvSpPr txBox="1"/>
        </xdr:nvSpPr>
        <xdr:spPr>
          <a:xfrm>
            <a:off x="257175" y="7715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A99D"/>
                </a:solidFill>
              </a:rPr>
              <a:t>Total Customers</a:t>
            </a:r>
          </a:p>
        </xdr:txBody>
      </xdr:sp>
      <xdr:sp macro="" textlink="KPI!A7">
        <xdr:nvSpPr>
          <xdr:cNvPr id="6" name="TextBox 5">
            <a:extLst>
              <a:ext uri="{FF2B5EF4-FFF2-40B4-BE49-F238E27FC236}">
                <a16:creationId xmlns:a16="http://schemas.microsoft.com/office/drawing/2014/main" id="{2DBA120B-DB5F-4CAC-B6BC-B1CA8F6287D2}"/>
              </a:ext>
            </a:extLst>
          </xdr:cNvPr>
          <xdr:cNvSpPr txBox="1"/>
        </xdr:nvSpPr>
        <xdr:spPr>
          <a:xfrm>
            <a:off x="257175" y="971550"/>
            <a:ext cx="14192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7375B6-0FE9-468B-A5E3-2D1875362484}" type="TxLink">
              <a:rPr lang="en-US" sz="2400" b="1" i="0" u="none" strike="noStrike">
                <a:solidFill>
                  <a:srgbClr val="FFFFFF"/>
                </a:solidFill>
                <a:latin typeface="Segoe UI Light" panose="020B0502040204020203" pitchFamily="34" charset="0"/>
                <a:cs typeface="Segoe UI Light" panose="020B0502040204020203" pitchFamily="34" charset="0"/>
              </a:rPr>
              <a:pPr algn="ctr"/>
              <a:t>55</a:t>
            </a:fld>
            <a:endParaRPr lang="en-IN" sz="2400" b="1">
              <a:solidFill>
                <a:srgbClr val="FFFFFF"/>
              </a:solidFill>
              <a:latin typeface="Segoe UI Light" panose="020B0502040204020203" pitchFamily="34" charset="0"/>
              <a:cs typeface="Segoe UI Light" panose="020B0502040204020203" pitchFamily="34" charset="0"/>
            </a:endParaRPr>
          </a:p>
        </xdr:txBody>
      </xdr:sp>
    </xdr:grpSp>
    <xdr:clientData/>
  </xdr:twoCellAnchor>
  <xdr:twoCellAnchor>
    <xdr:from>
      <xdr:col>3</xdr:col>
      <xdr:colOff>0</xdr:colOff>
      <xdr:row>3</xdr:row>
      <xdr:rowOff>66675</xdr:rowOff>
    </xdr:from>
    <xdr:to>
      <xdr:col>5</xdr:col>
      <xdr:colOff>285750</xdr:colOff>
      <xdr:row>7</xdr:row>
      <xdr:rowOff>85725</xdr:rowOff>
    </xdr:to>
    <xdr:grpSp>
      <xdr:nvGrpSpPr>
        <xdr:cNvPr id="8" name="Group 7">
          <a:extLst>
            <a:ext uri="{FF2B5EF4-FFF2-40B4-BE49-F238E27FC236}">
              <a16:creationId xmlns:a16="http://schemas.microsoft.com/office/drawing/2014/main" id="{07460C74-6F37-4096-88C8-BC652A0E97DF}"/>
            </a:ext>
          </a:extLst>
        </xdr:cNvPr>
        <xdr:cNvGrpSpPr/>
      </xdr:nvGrpSpPr>
      <xdr:grpSpPr>
        <a:xfrm>
          <a:off x="1934766" y="632222"/>
          <a:ext cx="1575593" cy="773112"/>
          <a:chOff x="238125" y="638175"/>
          <a:chExt cx="1504950" cy="781050"/>
        </a:xfrm>
      </xdr:grpSpPr>
      <xdr:sp macro="" textlink="">
        <xdr:nvSpPr>
          <xdr:cNvPr id="9" name="Rectangle: Rounded Corners 8">
            <a:extLst>
              <a:ext uri="{FF2B5EF4-FFF2-40B4-BE49-F238E27FC236}">
                <a16:creationId xmlns:a16="http://schemas.microsoft.com/office/drawing/2014/main" id="{01239B8B-0356-52CB-6B00-D79515EE19B9}"/>
              </a:ext>
            </a:extLst>
          </xdr:cNvPr>
          <xdr:cNvSpPr/>
        </xdr:nvSpPr>
        <xdr:spPr>
          <a:xfrm>
            <a:off x="238125" y="638175"/>
            <a:ext cx="1504950" cy="781050"/>
          </a:xfrm>
          <a:prstGeom prst="roundRect">
            <a:avLst/>
          </a:prstGeom>
          <a:solidFill>
            <a:srgbClr val="333A4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FF3EC489-1410-9DFF-7837-53E29B09A22A}"/>
              </a:ext>
            </a:extLst>
          </xdr:cNvPr>
          <xdr:cNvSpPr txBox="1"/>
        </xdr:nvSpPr>
        <xdr:spPr>
          <a:xfrm>
            <a:off x="257175" y="7715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A99D"/>
                </a:solidFill>
              </a:rPr>
              <a:t>Avg of Revenue</a:t>
            </a:r>
          </a:p>
        </xdr:txBody>
      </xdr:sp>
      <xdr:sp macro="" textlink="KPI!B7">
        <xdr:nvSpPr>
          <xdr:cNvPr id="11" name="TextBox 10">
            <a:extLst>
              <a:ext uri="{FF2B5EF4-FFF2-40B4-BE49-F238E27FC236}">
                <a16:creationId xmlns:a16="http://schemas.microsoft.com/office/drawing/2014/main" id="{FA966ADE-F2D1-E61F-42A4-3F411311C7E1}"/>
              </a:ext>
            </a:extLst>
          </xdr:cNvPr>
          <xdr:cNvSpPr txBox="1"/>
        </xdr:nvSpPr>
        <xdr:spPr>
          <a:xfrm>
            <a:off x="257175" y="971550"/>
            <a:ext cx="14192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2BC3CC-108A-4294-B807-28E05608DF1F}" type="TxLink">
              <a:rPr lang="en-US" sz="2400" b="1" i="0" u="none" strike="noStrike">
                <a:solidFill>
                  <a:srgbClr val="FFFFFF"/>
                </a:solidFill>
                <a:latin typeface="Segoe UI Light" panose="020B0502040204020203" pitchFamily="34" charset="0"/>
                <a:cs typeface="Segoe UI Light" panose="020B0502040204020203" pitchFamily="34" charset="0"/>
              </a:rPr>
              <a:pPr algn="ctr"/>
              <a:t>3188162</a:t>
            </a:fld>
            <a:endParaRPr lang="en-IN" sz="2400" b="1">
              <a:solidFill>
                <a:srgbClr val="FFFFFF"/>
              </a:solidFill>
              <a:latin typeface="Segoe UI Light" panose="020B0502040204020203" pitchFamily="34" charset="0"/>
              <a:cs typeface="Segoe UI Light" panose="020B0502040204020203" pitchFamily="34" charset="0"/>
            </a:endParaRPr>
          </a:p>
        </xdr:txBody>
      </xdr:sp>
    </xdr:grpSp>
    <xdr:clientData/>
  </xdr:twoCellAnchor>
  <xdr:twoCellAnchor>
    <xdr:from>
      <xdr:col>10</xdr:col>
      <xdr:colOff>476250</xdr:colOff>
      <xdr:row>3</xdr:row>
      <xdr:rowOff>66675</xdr:rowOff>
    </xdr:from>
    <xdr:to>
      <xdr:col>13</xdr:col>
      <xdr:colOff>152400</xdr:colOff>
      <xdr:row>7</xdr:row>
      <xdr:rowOff>85725</xdr:rowOff>
    </xdr:to>
    <xdr:grpSp>
      <xdr:nvGrpSpPr>
        <xdr:cNvPr id="12" name="Group 11">
          <a:extLst>
            <a:ext uri="{FF2B5EF4-FFF2-40B4-BE49-F238E27FC236}">
              <a16:creationId xmlns:a16="http://schemas.microsoft.com/office/drawing/2014/main" id="{B4B502F5-88F9-4979-9C00-3AE857E8EFAA}"/>
            </a:ext>
          </a:extLst>
        </xdr:cNvPr>
        <xdr:cNvGrpSpPr/>
      </xdr:nvGrpSpPr>
      <xdr:grpSpPr>
        <a:xfrm>
          <a:off x="6925469" y="632222"/>
          <a:ext cx="1610915" cy="773112"/>
          <a:chOff x="238125" y="638175"/>
          <a:chExt cx="1504950" cy="781050"/>
        </a:xfrm>
      </xdr:grpSpPr>
      <xdr:sp macro="" textlink="">
        <xdr:nvSpPr>
          <xdr:cNvPr id="13" name="Rectangle: Rounded Corners 12">
            <a:extLst>
              <a:ext uri="{FF2B5EF4-FFF2-40B4-BE49-F238E27FC236}">
                <a16:creationId xmlns:a16="http://schemas.microsoft.com/office/drawing/2014/main" id="{8432E0AA-9387-020C-46E0-F9205FC9E686}"/>
              </a:ext>
            </a:extLst>
          </xdr:cNvPr>
          <xdr:cNvSpPr/>
        </xdr:nvSpPr>
        <xdr:spPr>
          <a:xfrm>
            <a:off x="238125" y="638175"/>
            <a:ext cx="1504950" cy="781050"/>
          </a:xfrm>
          <a:prstGeom prst="roundRect">
            <a:avLst/>
          </a:prstGeom>
          <a:solidFill>
            <a:srgbClr val="333A4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226EBD82-20EE-3D5E-2850-4B18FDD64D8D}"/>
              </a:ext>
            </a:extLst>
          </xdr:cNvPr>
          <xdr:cNvSpPr txBox="1"/>
        </xdr:nvSpPr>
        <xdr:spPr>
          <a:xfrm>
            <a:off x="257175" y="7715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A99D"/>
                </a:solidFill>
              </a:rPr>
              <a:t>Total Quantity</a:t>
            </a:r>
          </a:p>
        </xdr:txBody>
      </xdr:sp>
      <xdr:sp macro="" textlink="KPI!E7">
        <xdr:nvSpPr>
          <xdr:cNvPr id="15" name="TextBox 14">
            <a:extLst>
              <a:ext uri="{FF2B5EF4-FFF2-40B4-BE49-F238E27FC236}">
                <a16:creationId xmlns:a16="http://schemas.microsoft.com/office/drawing/2014/main" id="{54C85D14-0A6E-0DDC-9374-359B6A1867F0}"/>
              </a:ext>
            </a:extLst>
          </xdr:cNvPr>
          <xdr:cNvSpPr txBox="1"/>
        </xdr:nvSpPr>
        <xdr:spPr>
          <a:xfrm>
            <a:off x="257175" y="971550"/>
            <a:ext cx="14192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2B092-9B52-4971-B487-FE3CEA8EAE04}" type="TxLink">
              <a:rPr lang="en-US" sz="2400" b="1" i="0" u="none" strike="noStrike">
                <a:solidFill>
                  <a:srgbClr val="FFFFFF"/>
                </a:solidFill>
                <a:latin typeface="Segoe UI Light" panose="020B0502040204020203" pitchFamily="34" charset="0"/>
                <a:cs typeface="Segoe UI Light" panose="020B0502040204020203" pitchFamily="34" charset="0"/>
              </a:rPr>
              <a:pPr algn="ctr"/>
              <a:t>2447</a:t>
            </a:fld>
            <a:endParaRPr lang="en-IN" sz="2400" b="1">
              <a:solidFill>
                <a:srgbClr val="FFFFFF"/>
              </a:solidFill>
              <a:latin typeface="Segoe UI Light" panose="020B0502040204020203" pitchFamily="34" charset="0"/>
              <a:cs typeface="Segoe UI Light" panose="020B0502040204020203" pitchFamily="34" charset="0"/>
            </a:endParaRPr>
          </a:p>
        </xdr:txBody>
      </xdr:sp>
    </xdr:grpSp>
    <xdr:clientData/>
  </xdr:twoCellAnchor>
  <xdr:twoCellAnchor>
    <xdr:from>
      <xdr:col>5</xdr:col>
      <xdr:colOff>361950</xdr:colOff>
      <xdr:row>3</xdr:row>
      <xdr:rowOff>66675</xdr:rowOff>
    </xdr:from>
    <xdr:to>
      <xdr:col>8</xdr:col>
      <xdr:colOff>38100</xdr:colOff>
      <xdr:row>7</xdr:row>
      <xdr:rowOff>85725</xdr:rowOff>
    </xdr:to>
    <xdr:grpSp>
      <xdr:nvGrpSpPr>
        <xdr:cNvPr id="16" name="Group 15">
          <a:extLst>
            <a:ext uri="{FF2B5EF4-FFF2-40B4-BE49-F238E27FC236}">
              <a16:creationId xmlns:a16="http://schemas.microsoft.com/office/drawing/2014/main" id="{3FA025CC-9A6A-48A1-AC1B-A6FE99281BC9}"/>
            </a:ext>
          </a:extLst>
        </xdr:cNvPr>
        <xdr:cNvGrpSpPr/>
      </xdr:nvGrpSpPr>
      <xdr:grpSpPr>
        <a:xfrm>
          <a:off x="3586559" y="632222"/>
          <a:ext cx="1610916" cy="773112"/>
          <a:chOff x="238125" y="638175"/>
          <a:chExt cx="1504950" cy="781050"/>
        </a:xfrm>
      </xdr:grpSpPr>
      <xdr:sp macro="" textlink="">
        <xdr:nvSpPr>
          <xdr:cNvPr id="17" name="Rectangle: Rounded Corners 16">
            <a:extLst>
              <a:ext uri="{FF2B5EF4-FFF2-40B4-BE49-F238E27FC236}">
                <a16:creationId xmlns:a16="http://schemas.microsoft.com/office/drawing/2014/main" id="{F228039E-FC51-7A58-63A7-EF589E52146C}"/>
              </a:ext>
            </a:extLst>
          </xdr:cNvPr>
          <xdr:cNvSpPr/>
        </xdr:nvSpPr>
        <xdr:spPr>
          <a:xfrm>
            <a:off x="238125" y="638175"/>
            <a:ext cx="1504950" cy="781050"/>
          </a:xfrm>
          <a:prstGeom prst="roundRect">
            <a:avLst/>
          </a:prstGeom>
          <a:solidFill>
            <a:srgbClr val="333A4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02AFCFA5-1EA7-A287-1578-D7CF3BB61851}"/>
              </a:ext>
            </a:extLst>
          </xdr:cNvPr>
          <xdr:cNvSpPr txBox="1"/>
        </xdr:nvSpPr>
        <xdr:spPr>
          <a:xfrm>
            <a:off x="257175" y="7715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A99D"/>
                </a:solidFill>
              </a:rPr>
              <a:t>Total Profit</a:t>
            </a:r>
          </a:p>
        </xdr:txBody>
      </xdr:sp>
      <xdr:sp macro="" textlink="KPI!C7">
        <xdr:nvSpPr>
          <xdr:cNvPr id="19" name="TextBox 18">
            <a:extLst>
              <a:ext uri="{FF2B5EF4-FFF2-40B4-BE49-F238E27FC236}">
                <a16:creationId xmlns:a16="http://schemas.microsoft.com/office/drawing/2014/main" id="{45962B3D-A384-1D02-A773-778B18613EA3}"/>
              </a:ext>
            </a:extLst>
          </xdr:cNvPr>
          <xdr:cNvSpPr txBox="1"/>
        </xdr:nvSpPr>
        <xdr:spPr>
          <a:xfrm>
            <a:off x="257175" y="971550"/>
            <a:ext cx="14192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7D7280-3102-4F4B-A35D-A66389D39C69}" type="TxLink">
              <a:rPr lang="en-US" sz="2400" b="1" i="0" u="none" strike="noStrike">
                <a:solidFill>
                  <a:srgbClr val="FFFFFF"/>
                </a:solidFill>
                <a:latin typeface="Segoe UI Light" panose="020B0502040204020203" pitchFamily="34" charset="0"/>
                <a:cs typeface="Segoe UI Light" panose="020B0502040204020203" pitchFamily="34" charset="0"/>
              </a:rPr>
              <a:pPr algn="ctr"/>
              <a:t>244204</a:t>
            </a:fld>
            <a:endParaRPr lang="en-IN" sz="2400" b="1">
              <a:solidFill>
                <a:srgbClr val="FFFFFF"/>
              </a:solidFill>
              <a:latin typeface="Segoe UI Light" panose="020B0502040204020203" pitchFamily="34" charset="0"/>
              <a:cs typeface="Segoe UI Light" panose="020B0502040204020203" pitchFamily="34" charset="0"/>
            </a:endParaRPr>
          </a:p>
        </xdr:txBody>
      </xdr:sp>
    </xdr:grpSp>
    <xdr:clientData/>
  </xdr:twoCellAnchor>
  <xdr:twoCellAnchor>
    <xdr:from>
      <xdr:col>8</xdr:col>
      <xdr:colOff>114300</xdr:colOff>
      <xdr:row>3</xdr:row>
      <xdr:rowOff>66675</xdr:rowOff>
    </xdr:from>
    <xdr:to>
      <xdr:col>10</xdr:col>
      <xdr:colOff>400050</xdr:colOff>
      <xdr:row>7</xdr:row>
      <xdr:rowOff>85725</xdr:rowOff>
    </xdr:to>
    <xdr:grpSp>
      <xdr:nvGrpSpPr>
        <xdr:cNvPr id="20" name="Group 19">
          <a:extLst>
            <a:ext uri="{FF2B5EF4-FFF2-40B4-BE49-F238E27FC236}">
              <a16:creationId xmlns:a16="http://schemas.microsoft.com/office/drawing/2014/main" id="{425534E6-D399-44FB-B900-CBA3EC7C7993}"/>
            </a:ext>
          </a:extLst>
        </xdr:cNvPr>
        <xdr:cNvGrpSpPr/>
      </xdr:nvGrpSpPr>
      <xdr:grpSpPr>
        <a:xfrm>
          <a:off x="5273675" y="632222"/>
          <a:ext cx="1575594" cy="773112"/>
          <a:chOff x="238125" y="638175"/>
          <a:chExt cx="1504950" cy="781050"/>
        </a:xfrm>
      </xdr:grpSpPr>
      <xdr:sp macro="" textlink="">
        <xdr:nvSpPr>
          <xdr:cNvPr id="21" name="Rectangle: Rounded Corners 20">
            <a:extLst>
              <a:ext uri="{FF2B5EF4-FFF2-40B4-BE49-F238E27FC236}">
                <a16:creationId xmlns:a16="http://schemas.microsoft.com/office/drawing/2014/main" id="{BEE15BC9-0A2B-A4F5-8B3B-9E660C26E79E}"/>
              </a:ext>
            </a:extLst>
          </xdr:cNvPr>
          <xdr:cNvSpPr/>
        </xdr:nvSpPr>
        <xdr:spPr>
          <a:xfrm>
            <a:off x="238125" y="638175"/>
            <a:ext cx="1504950" cy="781050"/>
          </a:xfrm>
          <a:prstGeom prst="roundRect">
            <a:avLst/>
          </a:prstGeom>
          <a:solidFill>
            <a:srgbClr val="333A4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ED28572B-E2FF-79B2-D071-FB9FA87DFF58}"/>
              </a:ext>
            </a:extLst>
          </xdr:cNvPr>
          <xdr:cNvSpPr txBox="1"/>
        </xdr:nvSpPr>
        <xdr:spPr>
          <a:xfrm>
            <a:off x="257175" y="7715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A99D"/>
                </a:solidFill>
              </a:rPr>
              <a:t>Total Unit Price</a:t>
            </a:r>
          </a:p>
        </xdr:txBody>
      </xdr:sp>
      <xdr:sp macro="" textlink="KPI!D7">
        <xdr:nvSpPr>
          <xdr:cNvPr id="23" name="TextBox 22">
            <a:extLst>
              <a:ext uri="{FF2B5EF4-FFF2-40B4-BE49-F238E27FC236}">
                <a16:creationId xmlns:a16="http://schemas.microsoft.com/office/drawing/2014/main" id="{4273450B-8CE8-C55B-A6D6-9F807956A679}"/>
              </a:ext>
            </a:extLst>
          </xdr:cNvPr>
          <xdr:cNvSpPr txBox="1"/>
        </xdr:nvSpPr>
        <xdr:spPr>
          <a:xfrm>
            <a:off x="257175" y="971550"/>
            <a:ext cx="14192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35E392-0E28-457A-9F66-67A098F5A0DE}" type="TxLink">
              <a:rPr lang="en-US" sz="2400" b="1" i="0" u="none" strike="noStrike">
                <a:solidFill>
                  <a:srgbClr val="FFFFFF"/>
                </a:solidFill>
                <a:latin typeface="Segoe UI Light" panose="020B0502040204020203" pitchFamily="34" charset="0"/>
                <a:cs typeface="Segoe UI Light" panose="020B0502040204020203" pitchFamily="34" charset="0"/>
              </a:rPr>
              <a:pPr algn="ctr"/>
              <a:t>4215059</a:t>
            </a:fld>
            <a:endParaRPr lang="en-IN" sz="2400" b="1">
              <a:solidFill>
                <a:srgbClr val="FFFFFF"/>
              </a:solidFill>
              <a:latin typeface="Segoe UI Light" panose="020B0502040204020203" pitchFamily="34" charset="0"/>
              <a:cs typeface="Segoe UI Light" panose="020B0502040204020203" pitchFamily="34" charset="0"/>
            </a:endParaRPr>
          </a:p>
        </xdr:txBody>
      </xdr:sp>
    </xdr:grpSp>
    <xdr:clientData/>
  </xdr:twoCellAnchor>
  <xdr:twoCellAnchor>
    <xdr:from>
      <xdr:col>0</xdr:col>
      <xdr:colOff>85725</xdr:colOff>
      <xdr:row>7</xdr:row>
      <xdr:rowOff>85725</xdr:rowOff>
    </xdr:from>
    <xdr:to>
      <xdr:col>5</xdr:col>
      <xdr:colOff>266700</xdr:colOff>
      <xdr:row>15</xdr:row>
      <xdr:rowOff>154167</xdr:rowOff>
    </xdr:to>
    <xdr:graphicFrame macro="">
      <xdr:nvGraphicFramePr>
        <xdr:cNvPr id="24" name="Chart 23">
          <a:extLst>
            <a:ext uri="{FF2B5EF4-FFF2-40B4-BE49-F238E27FC236}">
              <a16:creationId xmlns:a16="http://schemas.microsoft.com/office/drawing/2014/main" id="{DEADFBE3-035F-4FDB-A9D7-62E574BC5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7</xdr:row>
      <xdr:rowOff>76200</xdr:rowOff>
    </xdr:from>
    <xdr:to>
      <xdr:col>10</xdr:col>
      <xdr:colOff>190500</xdr:colOff>
      <xdr:row>17</xdr:row>
      <xdr:rowOff>114300</xdr:rowOff>
    </xdr:to>
    <xdr:graphicFrame macro="">
      <xdr:nvGraphicFramePr>
        <xdr:cNvPr id="25" name="Chart 24">
          <a:extLst>
            <a:ext uri="{FF2B5EF4-FFF2-40B4-BE49-F238E27FC236}">
              <a16:creationId xmlns:a16="http://schemas.microsoft.com/office/drawing/2014/main" id="{DE402797-7553-4962-BA9E-36623A80C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16</xdr:row>
      <xdr:rowOff>171450</xdr:rowOff>
    </xdr:from>
    <xdr:to>
      <xdr:col>5</xdr:col>
      <xdr:colOff>479425</xdr:colOff>
      <xdr:row>25</xdr:row>
      <xdr:rowOff>120650</xdr:rowOff>
    </xdr:to>
    <xdr:graphicFrame macro="">
      <xdr:nvGraphicFramePr>
        <xdr:cNvPr id="26" name="Chart 25">
          <a:extLst>
            <a:ext uri="{FF2B5EF4-FFF2-40B4-BE49-F238E27FC236}">
              <a16:creationId xmlns:a16="http://schemas.microsoft.com/office/drawing/2014/main" id="{5E8F2240-F528-4EB2-87FC-8990D44AA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17</xdr:row>
      <xdr:rowOff>38100</xdr:rowOff>
    </xdr:from>
    <xdr:to>
      <xdr:col>9</xdr:col>
      <xdr:colOff>323850</xdr:colOff>
      <xdr:row>25</xdr:row>
      <xdr:rowOff>48315</xdr:rowOff>
    </xdr:to>
    <xdr:graphicFrame macro="">
      <xdr:nvGraphicFramePr>
        <xdr:cNvPr id="27" name="Chart 26">
          <a:extLst>
            <a:ext uri="{FF2B5EF4-FFF2-40B4-BE49-F238E27FC236}">
              <a16:creationId xmlns:a16="http://schemas.microsoft.com/office/drawing/2014/main" id="{4E73C645-20E5-4702-B8F4-C7C6A4D64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523875</xdr:colOff>
      <xdr:row>19</xdr:row>
      <xdr:rowOff>161925</xdr:rowOff>
    </xdr:from>
    <xdr:to>
      <xdr:col>13</xdr:col>
      <xdr:colOff>552450</xdr:colOff>
      <xdr:row>27</xdr:row>
      <xdr:rowOff>111642</xdr:rowOff>
    </xdr:to>
    <xdr:graphicFrame macro="">
      <xdr:nvGraphicFramePr>
        <xdr:cNvPr id="28" name="Chart 27">
          <a:extLst>
            <a:ext uri="{FF2B5EF4-FFF2-40B4-BE49-F238E27FC236}">
              <a16:creationId xmlns:a16="http://schemas.microsoft.com/office/drawing/2014/main" id="{2A6E8211-957D-4AA7-98EC-C32C5FF27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180975</xdr:colOff>
      <xdr:row>8</xdr:row>
      <xdr:rowOff>28575</xdr:rowOff>
    </xdr:from>
    <xdr:to>
      <xdr:col>13</xdr:col>
      <xdr:colOff>304800</xdr:colOff>
      <xdr:row>19</xdr:row>
      <xdr:rowOff>104775</xdr:rowOff>
    </xdr:to>
    <mc:AlternateContent xmlns:mc="http://schemas.openxmlformats.org/markup-compatibility/2006" xmlns:a14="http://schemas.microsoft.com/office/drawing/2010/main">
      <mc:Choice Requires="a14">
        <xdr:graphicFrame macro="">
          <xdr:nvGraphicFramePr>
            <xdr:cNvPr id="29" name="City 1">
              <a:extLst>
                <a:ext uri="{FF2B5EF4-FFF2-40B4-BE49-F238E27FC236}">
                  <a16:creationId xmlns:a16="http://schemas.microsoft.com/office/drawing/2014/main" id="{C0A85743-8A14-4D93-9D4E-33DC6E0C2FE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242339" y="1552575"/>
              <a:ext cx="1942234"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342899</xdr:colOff>
      <xdr:row>1</xdr:row>
      <xdr:rowOff>174624</xdr:rowOff>
    </xdr:from>
    <xdr:to>
      <xdr:col>16</xdr:col>
      <xdr:colOff>447674</xdr:colOff>
      <xdr:row>8</xdr:row>
      <xdr:rowOff>95249</xdr:rowOff>
    </xdr:to>
    <mc:AlternateContent xmlns:mc="http://schemas.openxmlformats.org/markup-compatibility/2006" xmlns:a14="http://schemas.microsoft.com/office/drawing/2010/main">
      <mc:Choice Requires="a14">
        <xdr:graphicFrame macro="">
          <xdr:nvGraphicFramePr>
            <xdr:cNvPr id="30" name="Brand 1">
              <a:extLst>
                <a:ext uri="{FF2B5EF4-FFF2-40B4-BE49-F238E27FC236}">
                  <a16:creationId xmlns:a16="http://schemas.microsoft.com/office/drawing/2014/main" id="{AE0EC593-530A-4492-A0C0-00C58F4EE0D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8222672" y="365124"/>
              <a:ext cx="1923184" cy="125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8</xdr:row>
      <xdr:rowOff>133350</xdr:rowOff>
    </xdr:from>
    <xdr:to>
      <xdr:col>16</xdr:col>
      <xdr:colOff>447675</xdr:colOff>
      <xdr:row>19</xdr:row>
      <xdr:rowOff>161925</xdr:rowOff>
    </xdr:to>
    <mc:AlternateContent xmlns:mc="http://schemas.openxmlformats.org/markup-compatibility/2006" xmlns:a14="http://schemas.microsoft.com/office/drawing/2010/main">
      <mc:Choice Requires="a14">
        <xdr:graphicFrame macro="">
          <xdr:nvGraphicFramePr>
            <xdr:cNvPr id="31" name="PaymentMethod 1">
              <a:extLst>
                <a:ext uri="{FF2B5EF4-FFF2-40B4-BE49-F238E27FC236}">
                  <a16:creationId xmlns:a16="http://schemas.microsoft.com/office/drawing/2014/main" id="{4FCD7CCB-AE7B-4D44-BDFE-725B7C341A17}"/>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mlns="">
        <xdr:sp macro="" textlink="">
          <xdr:nvSpPr>
            <xdr:cNvPr id="0" name=""/>
            <xdr:cNvSpPr>
              <a:spLocks noTextEdit="1"/>
            </xdr:cNvSpPr>
          </xdr:nvSpPr>
          <xdr:spPr>
            <a:xfrm>
              <a:off x="8241723" y="1657350"/>
              <a:ext cx="1904134"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142873</xdr:colOff>
      <xdr:row>20</xdr:row>
      <xdr:rowOff>88899</xdr:rowOff>
    </xdr:from>
    <xdr:to>
      <xdr:col>16</xdr:col>
      <xdr:colOff>333374</xdr:colOff>
      <xdr:row>27</xdr:row>
      <xdr:rowOff>12699</xdr:rowOff>
    </xdr:to>
    <mc:AlternateContent xmlns:mc="http://schemas.openxmlformats.org/markup-compatibility/2006" xmlns:a14="http://schemas.microsoft.com/office/drawing/2010/main">
      <mc:Choice Requires="a14">
        <xdr:graphicFrame macro="">
          <xdr:nvGraphicFramePr>
            <xdr:cNvPr id="32" name="SalesChannel 1">
              <a:extLst>
                <a:ext uri="{FF2B5EF4-FFF2-40B4-BE49-F238E27FC236}">
                  <a16:creationId xmlns:a16="http://schemas.microsoft.com/office/drawing/2014/main" id="{3401DE02-8125-4425-86D5-542C6B43D89F}"/>
                </a:ext>
              </a:extLst>
            </xdr:cNvPr>
            <xdr:cNvGraphicFramePr/>
          </xdr:nvGraphicFramePr>
          <xdr:xfrm>
            <a:off x="0" y="0"/>
            <a:ext cx="0" cy="0"/>
          </xdr:xfrm>
          <a:graphic>
            <a:graphicData uri="http://schemas.microsoft.com/office/drawing/2010/slicer">
              <sle:slicer xmlns:sle="http://schemas.microsoft.com/office/drawing/2010/slicer" name="SalesChannel 1"/>
            </a:graphicData>
          </a:graphic>
        </xdr:graphicFrame>
      </mc:Choice>
      <mc:Fallback xmlns="">
        <xdr:sp macro="" textlink="">
          <xdr:nvSpPr>
            <xdr:cNvPr id="0" name=""/>
            <xdr:cNvSpPr>
              <a:spLocks noTextEdit="1"/>
            </xdr:cNvSpPr>
          </xdr:nvSpPr>
          <xdr:spPr>
            <a:xfrm>
              <a:off x="8628782" y="3898899"/>
              <a:ext cx="1402774"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436562</xdr:colOff>
      <xdr:row>0</xdr:row>
      <xdr:rowOff>138906</xdr:rowOff>
    </xdr:from>
    <xdr:to>
      <xdr:col>12</xdr:col>
      <xdr:colOff>287734</xdr:colOff>
      <xdr:row>2</xdr:row>
      <xdr:rowOff>178594</xdr:rowOff>
    </xdr:to>
    <xdr:pic>
      <xdr:nvPicPr>
        <xdr:cNvPr id="34" name="Graphic 33" descr="Smart Phone with solid fill">
          <a:extLst>
            <a:ext uri="{FF2B5EF4-FFF2-40B4-BE49-F238E27FC236}">
              <a16:creationId xmlns:a16="http://schemas.microsoft.com/office/drawing/2014/main" id="{206E8A7A-9EED-2AD7-7F0C-52422EA801F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530703" y="138906"/>
          <a:ext cx="496094" cy="4167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6.93444571759" createdVersion="8" refreshedVersion="8" minRefreshableVersion="3" recordCount="55" xr:uid="{08C3DDF8-18E7-4817-9A3C-AF734517F0D6}">
  <cacheSource type="worksheet">
    <worksheetSource name="Table1"/>
  </cacheSource>
  <cacheFields count="20">
    <cacheField name="OrderID" numFmtId="0">
      <sharedItems count="55">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haredItems>
    </cacheField>
    <cacheField name="DateOfSale" numFmtId="164">
      <sharedItems containsSemiMixedTypes="0" containsNonDate="0" containsDate="1" containsString="0" minDate="2024-01-05T00:00:00" maxDate="2024-03-10T00:00:00" count="54">
        <d v="2024-01-05T00:00:00"/>
        <d v="2024-01-06T00:00:00"/>
        <d v="2024-01-07T00:00:00"/>
        <d v="2024-01-08T00:00:00"/>
        <d v="2024-01-09T00:00:00"/>
        <d v="2024-01-10T00:00:00"/>
        <d v="2024-01-11T00:00:00"/>
        <d v="2024-01-12T00:00:00"/>
        <d v="2024-01-13T00:00:00"/>
        <d v="2024-01-15T00:00:00"/>
        <d v="2024-01-16T00:00:00"/>
        <d v="2024-01-18T00:00:00"/>
        <d v="2024-01-20T00:00:00"/>
        <d v="2024-01-21T00:00:00"/>
        <d v="2024-01-22T00:00:00"/>
        <d v="2024-01-24T00:00:00"/>
        <d v="2024-01-25T00:00:00"/>
        <d v="2024-01-27T00:00:00"/>
        <d v="2024-01-28T00:00:00"/>
        <d v="2024-02-01T00:00:00"/>
        <d v="2024-02-02T00:00:00"/>
        <d v="2024-02-03T00:00:00"/>
        <d v="2024-02-04T00:00:00"/>
        <d v="2024-02-05T00:00:00"/>
        <d v="2024-02-06T00:00:00"/>
        <d v="2024-02-07T00:00:00"/>
        <d v="2024-02-08T00:00:00"/>
        <d v="2024-02-09T00:00:00"/>
        <d v="2024-02-10T00:00:00"/>
        <d v="2024-02-12T00:00:00"/>
        <d v="2024-02-13T00:00:00"/>
        <d v="2024-02-14T00:00:00"/>
        <d v="2024-02-15T00:00:00"/>
        <d v="2024-02-16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sharedItems>
      <fieldGroup par="19"/>
    </cacheField>
    <cacheField name="CustomerName" numFmtId="0">
      <sharedItems count="55">
        <s v="Rohan Sharma"/>
        <s v="Priya Patel"/>
        <s v="Arjun Singh"/>
        <s v="Anjali Gupta"/>
        <s v="Vikram Kumar"/>
        <s v="Sneha Reddy"/>
        <s v="Amit Verma"/>
        <s v="Pooja Desai"/>
        <s v="Suresh Iyer"/>
        <s v="Meera Krishnan"/>
        <s v="Rahul Nair"/>
        <s v="Sunita Mehta"/>
        <s v="Rajesh Khanna"/>
        <s v="Deepa Rao"/>
        <s v="Karan Malhotra"/>
        <s v="Aditi Joshi"/>
        <s v="Manoj Tiwari"/>
        <s v="Sonia Agarwal"/>
        <s v="Alok Nath"/>
        <s v="Natasha Singh"/>
        <s v="Harish Kumar"/>
        <s v="Divya Sharma"/>
        <s v="Sanjay Mishra"/>
        <s v="Kavita Iyer"/>
        <s v="Imran Khan"/>
        <s v="Geeta Kapoor"/>
        <s v="Varun Gupta"/>
        <s v="Anand Bose"/>
        <s v="Fatima Sheikh"/>
        <s v="Ravi Prasad"/>
        <s v="Ishaan Mehta"/>
        <s v="Priyanka Das"/>
        <s v="Manish Kumar"/>
        <s v="Zoya Akhtar"/>
        <s v="Sameer Sharma"/>
        <s v="Neha Singh"/>
        <s v="Ritesh Deshmukh"/>
        <s v="Aisha Khan"/>
        <s v="Vijay Kumar"/>
        <s v="Kriti Sanon"/>
        <s v="Abhishek Roy"/>
        <s v="Farhan Ali"/>
        <s v="Tanya Sharma"/>
        <s v="Arun Verma"/>
        <s v="Shreya Ghosh"/>
        <s v="Rajat Kapoor"/>
        <s v="Simran Choudhury"/>
        <s v="Ankit Agarwal"/>
        <s v="Nisha Gupta"/>
        <s v="Vivek Oberoi"/>
        <s v="Deepika Singh"/>
        <s v="Ranbir Kumar"/>
        <s v="Alia Varma"/>
        <s v="Siddharth Menon"/>
        <s v="Reema Sen"/>
      </sharedItems>
    </cacheField>
    <cacheField name="City" numFmtId="0">
      <sharedItems count="15">
        <s v="Mumbai"/>
        <s v="Ahmedabad"/>
        <s v="Delhi"/>
        <s v="Bangalore"/>
        <s v="Chennai"/>
        <s v="Hyderabad"/>
        <s v="Pune"/>
        <s v="Jaipur"/>
        <s v="Kolkata"/>
        <s v="Lucknow"/>
        <s v="Chandigarh"/>
        <s v="Patna"/>
        <s v="Noida"/>
        <s v="Surat"/>
        <s v="Guwahati"/>
      </sharedItems>
    </cacheField>
    <cacheField name="State" numFmtId="0">
      <sharedItems count="12">
        <s v="Maharashtra"/>
        <s v="Gujarat"/>
        <s v="Delhi"/>
        <s v="Karnataka"/>
        <s v="Tamil Nadu"/>
        <s v="Telangana"/>
        <s v="Rajasthan"/>
        <s v="West Bengal"/>
        <s v="Uttar Pradesh"/>
        <s v="Chandigarh"/>
        <s v="Bihar"/>
        <s v="Assam"/>
      </sharedItems>
    </cacheField>
    <cacheField name="Brand" numFmtId="0">
      <sharedItems count="5">
        <s v="Apple"/>
        <s v="Samsung"/>
        <s v="OnePlus"/>
        <s v="Google"/>
        <s v="Xiaomi"/>
      </sharedItems>
    </cacheField>
    <cacheField name="Model" numFmtId="0">
      <sharedItems containsMixedTypes="1" containsNumber="1" containsInteger="1" minValue="11" maxValue="14" count="33">
        <s v="iPhone 15 Pro"/>
        <s v="Galaxy S23"/>
        <s v="11R"/>
        <s v="Pixel 8"/>
        <s v="Redmi Note 13 Pro"/>
        <s v="iPhone 15"/>
        <s v="Galaxy Z Flip5"/>
        <s v="Nord CE 3"/>
        <s v="iPhone 14"/>
        <s v="Galaxy S23 Ultra"/>
        <s v="Pixel 7a"/>
        <s v="13 Pro"/>
        <s v="iPhone 15 Pro Max"/>
        <s v="Galaxy A54"/>
        <s v="Nord 3"/>
        <s v="Redmi 12 5G"/>
        <s v="Galaxy S22"/>
        <n v="12"/>
        <s v="iPhone 15 Plus"/>
        <s v="Galaxy S24"/>
        <s v="Redmi Note 13"/>
        <s v="Open"/>
        <s v="iPhone 14 Plus"/>
        <s v="Galaxy Z Fold5"/>
        <s v="Pixel 8 Pro"/>
        <n v="14"/>
        <s v="Galaxy A34"/>
        <s v="Galaxy S24 Ultra"/>
        <s v="12R"/>
        <s v="iPhone 13"/>
        <s v="Galaxy S23 FE"/>
        <n v="11"/>
        <s v="Galaxy S24 Plus"/>
      </sharedItems>
    </cacheField>
    <cacheField name="Color" numFmtId="0">
      <sharedItems/>
    </cacheField>
    <cacheField name="Storage(GB)" numFmtId="0">
      <sharedItems containsSemiMixedTypes="0" containsString="0" containsNumber="1" containsInteger="1" minValue="128" maxValue="512"/>
    </cacheField>
    <cacheField name="Quantity" numFmtId="0">
      <sharedItems containsSemiMixedTypes="0" containsString="0" containsNumber="1" containsInteger="1" minValue="1" maxValue="98"/>
    </cacheField>
    <cacheField name="UnitPrice" numFmtId="0">
      <sharedItems containsSemiMixedTypes="0" containsString="0" containsNumber="1" containsInteger="1" minValue="13499" maxValue="164999"/>
    </cacheField>
    <cacheField name="Discount(%)" numFmtId="0">
      <sharedItems containsSemiMixedTypes="0" containsString="0" containsNumber="1" containsInteger="1" minValue="2" maxValue="18"/>
    </cacheField>
    <cacheField name="FinalSalePrice" numFmtId="165">
      <sharedItems containsSemiMixedTypes="0" containsString="0" containsNumber="1" containsInteger="1" minValue="13499" maxValue="159900"/>
    </cacheField>
    <cacheField name="PaymentMethod" numFmtId="0">
      <sharedItems count="6">
        <s v="Credit Card"/>
        <s v="EMI"/>
        <s v="UPI"/>
        <s v="Cash on Delivery"/>
        <s v="Debit Card"/>
        <s v="Net Banking"/>
      </sharedItems>
    </cacheField>
    <cacheField name="SalesChannel" numFmtId="0">
      <sharedItems count="3">
        <s v="Retail Store"/>
        <s v="Online Store"/>
        <s v="Partner Outlet"/>
      </sharedItems>
    </cacheField>
    <cacheField name="Profit" numFmtId="0">
      <sharedItems containsSemiMixedTypes="0" containsString="0" containsNumber="1" containsInteger="1" minValue="0" maxValue="16499"/>
    </cacheField>
    <cacheField name="Total Discount" numFmtId="1">
      <sharedItems containsSemiMixedTypes="0" containsString="0" containsNumber="1" minValue="839.97" maxValue="19188"/>
    </cacheField>
    <cacheField name="Revenue" numFmtId="1">
      <sharedItems containsSemiMixedTypes="0" containsString="0" containsNumber="1" containsInteger="1" minValue="99999" maxValue="11871200"/>
    </cacheField>
    <cacheField name="Days (DateOfSale)" numFmtId="0" databaseField="0">
      <fieldGroup base="1">
        <rangePr groupBy="days" startDate="2024-01-05T00:00:00" endDate="2024-03-10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3-2024"/>
        </groupItems>
      </fieldGroup>
    </cacheField>
    <cacheField name="Months (DateOfSale)" numFmtId="0" databaseField="0">
      <fieldGroup base="1">
        <rangePr groupBy="months" startDate="2024-01-05T00:00:00" endDate="2024-03-10T00:00:00"/>
        <groupItems count="14">
          <s v="&lt;05-01-2024"/>
          <s v="Jan"/>
          <s v="Feb"/>
          <s v="Mar"/>
          <s v="Apr"/>
          <s v="May"/>
          <s v="Jun"/>
          <s v="Jul"/>
          <s v="Aug"/>
          <s v="Sep"/>
          <s v="Oct"/>
          <s v="Nov"/>
          <s v="Dec"/>
          <s v="&gt;10-03-2024"/>
        </groupItems>
      </fieldGroup>
    </cacheField>
  </cacheFields>
  <extLst>
    <ext xmlns:x14="http://schemas.microsoft.com/office/spreadsheetml/2009/9/main" uri="{725AE2AE-9491-48be-B2B4-4EB974FC3084}">
      <x14:pivotCacheDefinition pivotCacheId="1753067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x v="0"/>
    <x v="0"/>
    <x v="0"/>
    <x v="0"/>
    <s v="Natural Titanium"/>
    <n v="256"/>
    <n v="4"/>
    <n v="134900"/>
    <n v="5"/>
    <n v="128155"/>
    <x v="0"/>
    <x v="0"/>
    <n v="6745"/>
    <n v="6745"/>
    <n v="539600"/>
  </r>
  <r>
    <x v="1"/>
    <x v="0"/>
    <x v="1"/>
    <x v="1"/>
    <x v="1"/>
    <x v="1"/>
    <x v="1"/>
    <s v="Cream"/>
    <n v="128"/>
    <n v="7"/>
    <n v="74999"/>
    <n v="10"/>
    <n v="67500"/>
    <x v="1"/>
    <x v="1"/>
    <n v="7499"/>
    <n v="7499.9"/>
    <n v="524993"/>
  </r>
  <r>
    <x v="2"/>
    <x v="1"/>
    <x v="2"/>
    <x v="2"/>
    <x v="2"/>
    <x v="2"/>
    <x v="2"/>
    <s v="Sonic Black"/>
    <n v="256"/>
    <n v="9"/>
    <n v="44999"/>
    <n v="5"/>
    <n v="44999"/>
    <x v="2"/>
    <x v="1"/>
    <n v="0"/>
    <n v="2249.9499999999998"/>
    <n v="404991"/>
  </r>
  <r>
    <x v="3"/>
    <x v="2"/>
    <x v="3"/>
    <x v="3"/>
    <x v="3"/>
    <x v="3"/>
    <x v="3"/>
    <s v="Obsidian"/>
    <n v="128"/>
    <n v="24"/>
    <n v="75999"/>
    <n v="8"/>
    <n v="70000"/>
    <x v="0"/>
    <x v="0"/>
    <n v="5999"/>
    <n v="6079.92"/>
    <n v="1823976"/>
  </r>
  <r>
    <x v="4"/>
    <x v="3"/>
    <x v="4"/>
    <x v="4"/>
    <x v="4"/>
    <x v="4"/>
    <x v="4"/>
    <s v="Midnight Black"/>
    <n v="256"/>
    <n v="62"/>
    <n v="27999"/>
    <n v="3"/>
    <n v="27999"/>
    <x v="3"/>
    <x v="1"/>
    <n v="0"/>
    <n v="839.97"/>
    <n v="1735938"/>
  </r>
  <r>
    <x v="5"/>
    <x v="4"/>
    <x v="5"/>
    <x v="5"/>
    <x v="5"/>
    <x v="0"/>
    <x v="5"/>
    <s v="Blue"/>
    <n v="128"/>
    <n v="68"/>
    <n v="79900"/>
    <n v="5"/>
    <n v="75905"/>
    <x v="1"/>
    <x v="2"/>
    <n v="3995"/>
    <n v="3995"/>
    <n v="5433200"/>
  </r>
  <r>
    <x v="6"/>
    <x v="5"/>
    <x v="6"/>
    <x v="6"/>
    <x v="0"/>
    <x v="1"/>
    <x v="6"/>
    <s v="Mint"/>
    <n v="256"/>
    <n v="29"/>
    <n v="99999"/>
    <n v="12"/>
    <n v="88000"/>
    <x v="0"/>
    <x v="0"/>
    <n v="11999"/>
    <n v="11999.88"/>
    <n v="2899971"/>
  </r>
  <r>
    <x v="7"/>
    <x v="6"/>
    <x v="7"/>
    <x v="7"/>
    <x v="6"/>
    <x v="2"/>
    <x v="7"/>
    <s v="Aqua Surge"/>
    <n v="128"/>
    <n v="45"/>
    <n v="26999"/>
    <n v="10"/>
    <n v="24300"/>
    <x v="2"/>
    <x v="1"/>
    <n v="2699"/>
    <n v="2699.9"/>
    <n v="1214955"/>
  </r>
  <r>
    <x v="8"/>
    <x v="7"/>
    <x v="8"/>
    <x v="8"/>
    <x v="7"/>
    <x v="0"/>
    <x v="8"/>
    <s v="Purple"/>
    <n v="128"/>
    <n v="25"/>
    <n v="69900"/>
    <n v="7"/>
    <n v="65007"/>
    <x v="4"/>
    <x v="0"/>
    <n v="4893"/>
    <n v="4893"/>
    <n v="1747500"/>
  </r>
  <r>
    <x v="9"/>
    <x v="8"/>
    <x v="9"/>
    <x v="3"/>
    <x v="3"/>
    <x v="1"/>
    <x v="9"/>
    <s v="Green"/>
    <n v="256"/>
    <n v="2"/>
    <n v="124999"/>
    <n v="10"/>
    <n v="112500"/>
    <x v="1"/>
    <x v="1"/>
    <n v="12499"/>
    <n v="12499.9"/>
    <n v="249998"/>
  </r>
  <r>
    <x v="10"/>
    <x v="9"/>
    <x v="10"/>
    <x v="0"/>
    <x v="0"/>
    <x v="3"/>
    <x v="10"/>
    <s v="Charcoal"/>
    <n v="128"/>
    <n v="45"/>
    <n v="43999"/>
    <n v="15"/>
    <n v="37400"/>
    <x v="2"/>
    <x v="2"/>
    <n v="6599"/>
    <n v="6599.85"/>
    <n v="1979955"/>
  </r>
  <r>
    <x v="11"/>
    <x v="10"/>
    <x v="11"/>
    <x v="2"/>
    <x v="2"/>
    <x v="4"/>
    <x v="11"/>
    <s v="Ceramic White"/>
    <n v="256"/>
    <n v="7"/>
    <n v="79999"/>
    <n v="10"/>
    <n v="72000"/>
    <x v="0"/>
    <x v="0"/>
    <n v="7999"/>
    <n v="7999.9"/>
    <n v="559993"/>
  </r>
  <r>
    <x v="12"/>
    <x v="11"/>
    <x v="12"/>
    <x v="9"/>
    <x v="8"/>
    <x v="2"/>
    <x v="2"/>
    <s v="Galactic Silver"/>
    <n v="256"/>
    <n v="7"/>
    <n v="44999"/>
    <n v="5"/>
    <n v="42749"/>
    <x v="5"/>
    <x v="1"/>
    <n v="2250"/>
    <n v="2249.9499999999998"/>
    <n v="314993"/>
  </r>
  <r>
    <x v="13"/>
    <x v="12"/>
    <x v="13"/>
    <x v="5"/>
    <x v="5"/>
    <x v="0"/>
    <x v="12"/>
    <s v="Blue Titanium"/>
    <n v="512"/>
    <n v="34"/>
    <n v="159900"/>
    <n v="5"/>
    <n v="159900"/>
    <x v="0"/>
    <x v="0"/>
    <n v="0"/>
    <n v="7995"/>
    <n v="5436600"/>
  </r>
  <r>
    <x v="14"/>
    <x v="13"/>
    <x v="14"/>
    <x v="10"/>
    <x v="9"/>
    <x v="1"/>
    <x v="13"/>
    <s v="Awesome Violet"/>
    <n v="256"/>
    <n v="67"/>
    <n v="40999"/>
    <n v="5"/>
    <n v="36900"/>
    <x v="2"/>
    <x v="1"/>
    <n v="4099"/>
    <n v="2049.9499999999998"/>
    <n v="2746933"/>
  </r>
  <r>
    <x v="15"/>
    <x v="14"/>
    <x v="15"/>
    <x v="6"/>
    <x v="0"/>
    <x v="2"/>
    <x v="14"/>
    <s v="Misty Green"/>
    <n v="256"/>
    <n v="36"/>
    <n v="37999"/>
    <n v="5"/>
    <n v="36100"/>
    <x v="4"/>
    <x v="0"/>
    <n v="1899"/>
    <n v="1899.95"/>
    <n v="1367964"/>
  </r>
  <r>
    <x v="16"/>
    <x v="15"/>
    <x v="16"/>
    <x v="11"/>
    <x v="10"/>
    <x v="4"/>
    <x v="15"/>
    <s v="Jade Black"/>
    <n v="128"/>
    <n v="36"/>
    <n v="13499"/>
    <n v="8"/>
    <n v="13499"/>
    <x v="3"/>
    <x v="2"/>
    <n v="0"/>
    <n v="1079.92"/>
    <n v="485964"/>
  </r>
  <r>
    <x v="17"/>
    <x v="16"/>
    <x v="17"/>
    <x v="3"/>
    <x v="3"/>
    <x v="0"/>
    <x v="5"/>
    <s v="Pink"/>
    <n v="128"/>
    <n v="78"/>
    <n v="79900"/>
    <n v="5"/>
    <n v="75905"/>
    <x v="1"/>
    <x v="1"/>
    <n v="3995"/>
    <n v="3995"/>
    <n v="6232200"/>
  </r>
  <r>
    <x v="18"/>
    <x v="17"/>
    <x v="18"/>
    <x v="7"/>
    <x v="6"/>
    <x v="1"/>
    <x v="16"/>
    <s v="Phantom Black"/>
    <n v="128"/>
    <n v="98"/>
    <n v="57999"/>
    <n v="15"/>
    <n v="49300"/>
    <x v="0"/>
    <x v="0"/>
    <n v="8699"/>
    <n v="8699.85"/>
    <n v="5683902"/>
  </r>
  <r>
    <x v="19"/>
    <x v="18"/>
    <x v="19"/>
    <x v="2"/>
    <x v="2"/>
    <x v="3"/>
    <x v="3"/>
    <s v="Rose"/>
    <n v="128"/>
    <n v="46"/>
    <n v="75999"/>
    <n v="8"/>
    <n v="70000"/>
    <x v="2"/>
    <x v="1"/>
    <n v="5999"/>
    <n v="6079.92"/>
    <n v="3495954"/>
  </r>
  <r>
    <x v="20"/>
    <x v="19"/>
    <x v="20"/>
    <x v="0"/>
    <x v="0"/>
    <x v="2"/>
    <x v="17"/>
    <s v="Flowy Emerald"/>
    <n v="256"/>
    <n v="36"/>
    <n v="64999"/>
    <n v="7"/>
    <n v="64999"/>
    <x v="0"/>
    <x v="0"/>
    <n v="0"/>
    <n v="4549.93"/>
    <n v="2339964"/>
  </r>
  <r>
    <x v="21"/>
    <x v="20"/>
    <x v="21"/>
    <x v="12"/>
    <x v="8"/>
    <x v="0"/>
    <x v="18"/>
    <s v="Green"/>
    <n v="256"/>
    <n v="36"/>
    <n v="99900"/>
    <n v="5"/>
    <n v="94905"/>
    <x v="1"/>
    <x v="1"/>
    <n v="4995"/>
    <n v="4995"/>
    <n v="3596400"/>
  </r>
  <r>
    <x v="22"/>
    <x v="21"/>
    <x v="22"/>
    <x v="1"/>
    <x v="1"/>
    <x v="1"/>
    <x v="19"/>
    <s v="Cobalt Violet"/>
    <n v="256"/>
    <n v="78"/>
    <n v="79999"/>
    <n v="7"/>
    <n v="74400"/>
    <x v="0"/>
    <x v="2"/>
    <n v="5599"/>
    <n v="5599.93"/>
    <n v="6239922"/>
  </r>
  <r>
    <x v="23"/>
    <x v="22"/>
    <x v="23"/>
    <x v="4"/>
    <x v="4"/>
    <x v="4"/>
    <x v="20"/>
    <s v="Prism Gold"/>
    <n v="128"/>
    <n v="34"/>
    <n v="21999"/>
    <n v="10"/>
    <n v="19800"/>
    <x v="2"/>
    <x v="1"/>
    <n v="2199"/>
    <n v="2199.9"/>
    <n v="747966"/>
  </r>
  <r>
    <x v="24"/>
    <x v="23"/>
    <x v="24"/>
    <x v="5"/>
    <x v="5"/>
    <x v="2"/>
    <x v="21"/>
    <s v="Emerald Dusk"/>
    <n v="512"/>
    <n v="56"/>
    <n v="139999"/>
    <n v="7"/>
    <n v="139999"/>
    <x v="1"/>
    <x v="0"/>
    <n v="0"/>
    <n v="9799.93"/>
    <n v="7839944"/>
  </r>
  <r>
    <x v="25"/>
    <x v="24"/>
    <x v="25"/>
    <x v="8"/>
    <x v="7"/>
    <x v="0"/>
    <x v="22"/>
    <s v="Starlight"/>
    <n v="128"/>
    <n v="73"/>
    <n v="79900"/>
    <n v="10"/>
    <n v="71910"/>
    <x v="0"/>
    <x v="1"/>
    <n v="7990"/>
    <n v="7990"/>
    <n v="5832700"/>
  </r>
  <r>
    <x v="26"/>
    <x v="25"/>
    <x v="26"/>
    <x v="3"/>
    <x v="3"/>
    <x v="1"/>
    <x v="23"/>
    <s v="Icy Blue"/>
    <n v="512"/>
    <n v="3"/>
    <n v="164999"/>
    <n v="10"/>
    <n v="148500"/>
    <x v="1"/>
    <x v="0"/>
    <n v="16499"/>
    <n v="16499.900000000001"/>
    <n v="494997"/>
  </r>
  <r>
    <x v="27"/>
    <x v="26"/>
    <x v="27"/>
    <x v="2"/>
    <x v="2"/>
    <x v="3"/>
    <x v="24"/>
    <s v="Bay"/>
    <n v="256"/>
    <n v="58"/>
    <n v="113999"/>
    <n v="5"/>
    <n v="108300"/>
    <x v="0"/>
    <x v="2"/>
    <n v="5699"/>
    <n v="5699.95"/>
    <n v="6611942"/>
  </r>
  <r>
    <x v="28"/>
    <x v="27"/>
    <x v="28"/>
    <x v="0"/>
    <x v="0"/>
    <x v="4"/>
    <x v="25"/>
    <s v="Jade Green"/>
    <n v="512"/>
    <n v="3"/>
    <n v="69999"/>
    <n v="2"/>
    <n v="69999"/>
    <x v="2"/>
    <x v="1"/>
    <n v="0"/>
    <n v="1399.98"/>
    <n v="209997"/>
  </r>
  <r>
    <x v="29"/>
    <x v="28"/>
    <x v="29"/>
    <x v="6"/>
    <x v="0"/>
    <x v="0"/>
    <x v="0"/>
    <s v="White Titanium"/>
    <n v="256"/>
    <n v="88"/>
    <n v="134900"/>
    <n v="5"/>
    <n v="128155"/>
    <x v="1"/>
    <x v="0"/>
    <n v="6745"/>
    <n v="6745"/>
    <n v="11871200"/>
  </r>
  <r>
    <x v="30"/>
    <x v="29"/>
    <x v="30"/>
    <x v="13"/>
    <x v="1"/>
    <x v="1"/>
    <x v="26"/>
    <s v="Awesome Lime"/>
    <n v="128"/>
    <n v="94"/>
    <n v="30999"/>
    <n v="15"/>
    <n v="26350"/>
    <x v="4"/>
    <x v="1"/>
    <n v="4649"/>
    <n v="4649.8500000000004"/>
    <n v="2913906"/>
  </r>
  <r>
    <x v="31"/>
    <x v="30"/>
    <x v="31"/>
    <x v="14"/>
    <x v="11"/>
    <x v="2"/>
    <x v="7"/>
    <s v="Grey Shimmer"/>
    <n v="128"/>
    <n v="84"/>
    <n v="26999"/>
    <n v="10"/>
    <n v="24300"/>
    <x v="5"/>
    <x v="2"/>
    <n v="2699"/>
    <n v="2699.9"/>
    <n v="2267916"/>
  </r>
  <r>
    <x v="32"/>
    <x v="31"/>
    <x v="32"/>
    <x v="3"/>
    <x v="3"/>
    <x v="0"/>
    <x v="5"/>
    <s v="Black"/>
    <n v="256"/>
    <n v="37"/>
    <n v="89900"/>
    <n v="5"/>
    <n v="85405"/>
    <x v="0"/>
    <x v="0"/>
    <n v="4495"/>
    <n v="4495"/>
    <n v="3326300"/>
  </r>
  <r>
    <x v="33"/>
    <x v="32"/>
    <x v="33"/>
    <x v="2"/>
    <x v="2"/>
    <x v="1"/>
    <x v="27"/>
    <s v="Titanium Gray"/>
    <n v="256"/>
    <n v="8"/>
    <n v="129999"/>
    <n v="8"/>
    <n v="129999"/>
    <x v="1"/>
    <x v="1"/>
    <n v="0"/>
    <n v="10399.92"/>
    <n v="1039992"/>
  </r>
  <r>
    <x v="34"/>
    <x v="33"/>
    <x v="34"/>
    <x v="5"/>
    <x v="5"/>
    <x v="2"/>
    <x v="28"/>
    <s v="Cool Blue"/>
    <n v="256"/>
    <n v="8"/>
    <n v="45999"/>
    <n v="6"/>
    <n v="45999"/>
    <x v="2"/>
    <x v="1"/>
    <n v="0"/>
    <n v="2759.94"/>
    <n v="367992"/>
  </r>
  <r>
    <x v="35"/>
    <x v="34"/>
    <x v="35"/>
    <x v="0"/>
    <x v="0"/>
    <x v="3"/>
    <x v="10"/>
    <s v="Sea"/>
    <n v="128"/>
    <n v="35"/>
    <n v="43999"/>
    <n v="15"/>
    <n v="37400"/>
    <x v="0"/>
    <x v="2"/>
    <n v="6599"/>
    <n v="6599.85"/>
    <n v="1539965"/>
  </r>
  <r>
    <x v="36"/>
    <x v="35"/>
    <x v="36"/>
    <x v="6"/>
    <x v="0"/>
    <x v="4"/>
    <x v="4"/>
    <s v="Arctic White"/>
    <n v="256"/>
    <n v="54"/>
    <n v="27999"/>
    <n v="5"/>
    <n v="26600"/>
    <x v="4"/>
    <x v="0"/>
    <n v="1399"/>
    <n v="1399.95"/>
    <n v="1511946"/>
  </r>
  <r>
    <x v="37"/>
    <x v="36"/>
    <x v="37"/>
    <x v="9"/>
    <x v="8"/>
    <x v="0"/>
    <x v="29"/>
    <s v="Midnight"/>
    <n v="128"/>
    <n v="52"/>
    <n v="59900"/>
    <n v="10"/>
    <n v="53910"/>
    <x v="1"/>
    <x v="1"/>
    <n v="5990"/>
    <n v="5990"/>
    <n v="3114800"/>
  </r>
  <r>
    <x v="38"/>
    <x v="37"/>
    <x v="38"/>
    <x v="4"/>
    <x v="4"/>
    <x v="1"/>
    <x v="30"/>
    <s v="Purple"/>
    <n v="128"/>
    <n v="25"/>
    <n v="59999"/>
    <n v="12"/>
    <n v="52800"/>
    <x v="0"/>
    <x v="0"/>
    <n v="7199"/>
    <n v="7199.88"/>
    <n v="1499975"/>
  </r>
  <r>
    <x v="39"/>
    <x v="38"/>
    <x v="39"/>
    <x v="2"/>
    <x v="2"/>
    <x v="2"/>
    <x v="31"/>
    <s v="Eternal Green"/>
    <n v="256"/>
    <n v="7"/>
    <n v="56999"/>
    <n v="8"/>
    <n v="52439"/>
    <x v="2"/>
    <x v="2"/>
    <n v="4560"/>
    <n v="4559.92"/>
    <n v="398993"/>
  </r>
  <r>
    <x v="40"/>
    <x v="39"/>
    <x v="40"/>
    <x v="8"/>
    <x v="7"/>
    <x v="0"/>
    <x v="12"/>
    <s v="Natural Titanium"/>
    <n v="256"/>
    <n v="35"/>
    <n v="159900"/>
    <n v="12"/>
    <n v="159900"/>
    <x v="0"/>
    <x v="1"/>
    <n v="0"/>
    <n v="19188"/>
    <n v="5596500"/>
  </r>
  <r>
    <x v="41"/>
    <x v="40"/>
    <x v="41"/>
    <x v="5"/>
    <x v="5"/>
    <x v="1"/>
    <x v="32"/>
    <s v="Onyx Black"/>
    <n v="256"/>
    <n v="1"/>
    <n v="99999"/>
    <n v="5"/>
    <n v="95000"/>
    <x v="1"/>
    <x v="0"/>
    <n v="4999"/>
    <n v="4999.95"/>
    <n v="99999"/>
  </r>
  <r>
    <x v="42"/>
    <x v="41"/>
    <x v="42"/>
    <x v="3"/>
    <x v="3"/>
    <x v="3"/>
    <x v="3"/>
    <s v="Hazel"/>
    <n v="128"/>
    <n v="67"/>
    <n v="75999"/>
    <n v="8"/>
    <n v="70000"/>
    <x v="0"/>
    <x v="1"/>
    <n v="5999"/>
    <n v="6079.92"/>
    <n v="5091933"/>
  </r>
  <r>
    <x v="43"/>
    <x v="42"/>
    <x v="43"/>
    <x v="0"/>
    <x v="0"/>
    <x v="4"/>
    <x v="25"/>
    <s v="Black"/>
    <n v="512"/>
    <n v="94"/>
    <n v="69999"/>
    <n v="18"/>
    <n v="69999"/>
    <x v="2"/>
    <x v="2"/>
    <n v="0"/>
    <n v="12599.82"/>
    <n v="6579906"/>
  </r>
  <r>
    <x v="44"/>
    <x v="43"/>
    <x v="44"/>
    <x v="2"/>
    <x v="2"/>
    <x v="0"/>
    <x v="5"/>
    <s v="Green"/>
    <n v="128"/>
    <n v="90"/>
    <n v="79900"/>
    <n v="7"/>
    <n v="74307"/>
    <x v="4"/>
    <x v="0"/>
    <n v="5593"/>
    <n v="5593"/>
    <n v="7191000"/>
  </r>
  <r>
    <x v="45"/>
    <x v="44"/>
    <x v="45"/>
    <x v="6"/>
    <x v="0"/>
    <x v="2"/>
    <x v="17"/>
    <s v="Silky Black"/>
    <n v="256"/>
    <n v="48"/>
    <n v="64999"/>
    <n v="5"/>
    <n v="64999"/>
    <x v="0"/>
    <x v="1"/>
    <n v="0"/>
    <n v="3249.95"/>
    <n v="3119952"/>
  </r>
  <r>
    <x v="46"/>
    <x v="45"/>
    <x v="46"/>
    <x v="10"/>
    <x v="9"/>
    <x v="1"/>
    <x v="6"/>
    <s v="Graphite"/>
    <n v="256"/>
    <n v="31"/>
    <n v="99999"/>
    <n v="10"/>
    <n v="90000"/>
    <x v="1"/>
    <x v="0"/>
    <n v="9999"/>
    <n v="9999.9"/>
    <n v="3099969"/>
  </r>
  <r>
    <x v="47"/>
    <x v="46"/>
    <x v="47"/>
    <x v="7"/>
    <x v="6"/>
    <x v="0"/>
    <x v="8"/>
    <s v="Blue"/>
    <n v="128"/>
    <n v="68"/>
    <n v="69900"/>
    <n v="10"/>
    <n v="62910"/>
    <x v="2"/>
    <x v="1"/>
    <n v="6990"/>
    <n v="6990"/>
    <n v="4753200"/>
  </r>
  <r>
    <x v="48"/>
    <x v="47"/>
    <x v="48"/>
    <x v="1"/>
    <x v="1"/>
    <x v="4"/>
    <x v="20"/>
    <s v="Pastel Blue"/>
    <n v="128"/>
    <n v="28"/>
    <n v="21999"/>
    <n v="5"/>
    <n v="20900"/>
    <x v="3"/>
    <x v="2"/>
    <n v="1099"/>
    <n v="1099.95"/>
    <n v="615972"/>
  </r>
  <r>
    <x v="49"/>
    <x v="48"/>
    <x v="49"/>
    <x v="0"/>
    <x v="0"/>
    <x v="1"/>
    <x v="27"/>
    <s v="Titanium Black"/>
    <n v="512"/>
    <n v="32"/>
    <n v="139999"/>
    <n v="9"/>
    <n v="139999"/>
    <x v="0"/>
    <x v="0"/>
    <n v="0"/>
    <n v="12599.91"/>
    <n v="4479968"/>
  </r>
  <r>
    <x v="50"/>
    <x v="49"/>
    <x v="50"/>
    <x v="3"/>
    <x v="3"/>
    <x v="2"/>
    <x v="28"/>
    <s v="Iron Gray"/>
    <n v="128"/>
    <n v="72"/>
    <n v="39999"/>
    <n v="8"/>
    <n v="39999"/>
    <x v="2"/>
    <x v="1"/>
    <n v="0"/>
    <n v="3199.92"/>
    <n v="2879928"/>
  </r>
  <r>
    <x v="51"/>
    <x v="50"/>
    <x v="51"/>
    <x v="2"/>
    <x v="2"/>
    <x v="0"/>
    <x v="0"/>
    <s v="Blue Titanium"/>
    <n v="256"/>
    <n v="86"/>
    <n v="134900"/>
    <n v="5"/>
    <n v="128155"/>
    <x v="1"/>
    <x v="0"/>
    <n v="6745"/>
    <n v="6745"/>
    <n v="11601400"/>
  </r>
  <r>
    <x v="52"/>
    <x v="51"/>
    <x v="52"/>
    <x v="5"/>
    <x v="5"/>
    <x v="3"/>
    <x v="24"/>
    <s v="Porcelain"/>
    <n v="256"/>
    <n v="34"/>
    <n v="113999"/>
    <n v="5"/>
    <n v="108300"/>
    <x v="0"/>
    <x v="2"/>
    <n v="5699"/>
    <n v="5699.95"/>
    <n v="3875966"/>
  </r>
  <r>
    <x v="53"/>
    <x v="52"/>
    <x v="53"/>
    <x v="6"/>
    <x v="0"/>
    <x v="1"/>
    <x v="1"/>
    <s v="Lavender"/>
    <n v="128"/>
    <n v="65"/>
    <n v="74999"/>
    <n v="12"/>
    <n v="66000"/>
    <x v="4"/>
    <x v="1"/>
    <n v="8999"/>
    <n v="8999.8799999999992"/>
    <n v="4874935"/>
  </r>
  <r>
    <x v="54"/>
    <x v="53"/>
    <x v="54"/>
    <x v="4"/>
    <x v="4"/>
    <x v="2"/>
    <x v="7"/>
    <s v="Aqua Surge"/>
    <n v="256"/>
    <n v="98"/>
    <n v="28999"/>
    <n v="10"/>
    <n v="26100"/>
    <x v="2"/>
    <x v="0"/>
    <n v="2899"/>
    <n v="2899.9"/>
    <n v="28419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25DB22-B5E1-4C7E-B857-BCE60F2D28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0">
    <pivotField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dataField="1" showAll="0">
      <items count="56">
        <item x="40"/>
        <item x="15"/>
        <item x="37"/>
        <item x="52"/>
        <item x="18"/>
        <item x="6"/>
        <item x="27"/>
        <item x="3"/>
        <item x="47"/>
        <item x="2"/>
        <item x="43"/>
        <item x="13"/>
        <item x="50"/>
        <item x="21"/>
        <item x="41"/>
        <item x="28"/>
        <item x="25"/>
        <item x="20"/>
        <item x="24"/>
        <item x="30"/>
        <item x="14"/>
        <item x="23"/>
        <item x="39"/>
        <item x="32"/>
        <item x="16"/>
        <item x="9"/>
        <item x="19"/>
        <item x="35"/>
        <item x="48"/>
        <item x="7"/>
        <item x="1"/>
        <item x="31"/>
        <item x="10"/>
        <item x="45"/>
        <item x="12"/>
        <item x="51"/>
        <item x="29"/>
        <item x="54"/>
        <item x="36"/>
        <item x="0"/>
        <item x="34"/>
        <item x="22"/>
        <item x="44"/>
        <item x="53"/>
        <item x="46"/>
        <item x="5"/>
        <item x="17"/>
        <item x="11"/>
        <item x="8"/>
        <item x="42"/>
        <item x="26"/>
        <item x="38"/>
        <item x="4"/>
        <item x="49"/>
        <item x="33"/>
        <item t="default"/>
      </items>
    </pivotField>
    <pivotField showAll="0">
      <items count="16">
        <item x="1"/>
        <item x="3"/>
        <item x="10"/>
        <item x="4"/>
        <item x="2"/>
        <item x="14"/>
        <item x="5"/>
        <item x="7"/>
        <item x="8"/>
        <item x="9"/>
        <item x="0"/>
        <item x="12"/>
        <item x="11"/>
        <item x="6"/>
        <item x="13"/>
        <item t="default"/>
      </items>
    </pivotField>
    <pivotField showAll="0"/>
    <pivotField showAll="0">
      <items count="6">
        <item x="0"/>
        <item x="3"/>
        <item x="2"/>
        <item x="1"/>
        <item x="4"/>
        <item t="default"/>
      </items>
    </pivotField>
    <pivotField showAll="0">
      <items count="34">
        <item x="31"/>
        <item x="17"/>
        <item x="25"/>
        <item x="2"/>
        <item x="28"/>
        <item x="11"/>
        <item x="26"/>
        <item x="13"/>
        <item x="16"/>
        <item x="1"/>
        <item x="30"/>
        <item x="9"/>
        <item x="19"/>
        <item x="32"/>
        <item x="27"/>
        <item x="6"/>
        <item x="23"/>
        <item x="29"/>
        <item x="8"/>
        <item x="22"/>
        <item x="5"/>
        <item x="18"/>
        <item x="0"/>
        <item x="12"/>
        <item x="14"/>
        <item x="7"/>
        <item x="21"/>
        <item x="10"/>
        <item x="3"/>
        <item x="24"/>
        <item x="15"/>
        <item x="20"/>
        <item x="4"/>
        <item t="default"/>
      </items>
    </pivotField>
    <pivotField showAll="0"/>
    <pivotField showAll="0"/>
    <pivotField dataField="1" showAll="0"/>
    <pivotField dataField="1" showAll="0"/>
    <pivotField showAll="0"/>
    <pivotField numFmtId="165" showAll="0"/>
    <pivotField showAll="0">
      <items count="7">
        <item x="3"/>
        <item x="0"/>
        <item x="4"/>
        <item x="1"/>
        <item x="5"/>
        <item x="2"/>
        <item t="default"/>
      </items>
    </pivotField>
    <pivotField showAll="0">
      <items count="4">
        <item x="1"/>
        <item x="2"/>
        <item x="0"/>
        <item t="default"/>
      </items>
    </pivotField>
    <pivotField dataField="1"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Count of CustomerName" fld="2" subtotal="count" baseField="0" baseItem="0"/>
    <dataField name="Average of Revenue" fld="17" subtotal="average" baseField="0" baseItem="2"/>
    <dataField name="Sum of Profit" fld="15" baseField="0" baseItem="0"/>
    <dataField name="Sum of UnitPrice" fld="10" baseField="0" baseItem="0"/>
    <dataField name="Sum of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4E56C-F7FA-4FF0-ACD6-F17CA325F0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9" firstHeaderRow="1" firstDataRow="1" firstDataCol="1"/>
  <pivotFields count="20">
    <pivotField showAll="0"/>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showAll="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65" showAll="0"/>
    <pivotField showAll="0">
      <items count="7">
        <item x="3"/>
        <item x="0"/>
        <item x="4"/>
        <item x="1"/>
        <item x="5"/>
        <item x="2"/>
        <item t="default"/>
      </items>
    </pivotField>
    <pivotField showAll="0">
      <items count="4">
        <item x="1"/>
        <item x="2"/>
        <item x="0"/>
        <item t="default"/>
      </items>
    </pivotField>
    <pivotField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3"/>
    </i>
    <i>
      <x v="2"/>
    </i>
    <i>
      <x v="1"/>
    </i>
    <i>
      <x v="4"/>
    </i>
    <i t="grand">
      <x/>
    </i>
  </rowItems>
  <colItems count="1">
    <i/>
  </colItems>
  <dataFields count="1">
    <dataField name="Sum of FinalSalePrice" fld="12" baseField="0" baseItem="0"/>
  </dataFields>
  <chartFormats count="2">
    <chartFormat chart="13"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82C2F0-C450-4197-AB7C-10D59013A1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37" firstHeaderRow="1" firstDataRow="1" firstDataCol="1"/>
  <pivotFields count="20">
    <pivotField dataField="1" showAll="0"/>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showAll="0"/>
    <pivotField showAll="0">
      <items count="6">
        <item x="0"/>
        <item x="3"/>
        <item x="2"/>
        <item x="1"/>
        <item x="4"/>
        <item t="default"/>
      </items>
    </pivotField>
    <pivotField axis="axisRow" showAll="0" sortType="descending">
      <items count="34">
        <item x="4"/>
        <item x="20"/>
        <item x="15"/>
        <item x="24"/>
        <item x="3"/>
        <item x="10"/>
        <item x="21"/>
        <item x="7"/>
        <item x="14"/>
        <item x="12"/>
        <item x="0"/>
        <item x="18"/>
        <item x="5"/>
        <item x="22"/>
        <item x="8"/>
        <item x="29"/>
        <item x="23"/>
        <item x="6"/>
        <item x="27"/>
        <item x="32"/>
        <item x="19"/>
        <item x="9"/>
        <item x="30"/>
        <item x="1"/>
        <item x="16"/>
        <item x="13"/>
        <item x="26"/>
        <item x="11"/>
        <item x="28"/>
        <item x="2"/>
        <item x="25"/>
        <item x="17"/>
        <item x="31"/>
        <item t="default"/>
      </items>
    </pivotField>
    <pivotField showAll="0"/>
    <pivotField showAll="0"/>
    <pivotField showAll="0"/>
    <pivotField showAll="0"/>
    <pivotField showAll="0"/>
    <pivotField numFmtId="165" showAll="0"/>
    <pivotField showAll="0">
      <items count="7">
        <item x="3"/>
        <item x="0"/>
        <item x="4"/>
        <item x="1"/>
        <item x="5"/>
        <item x="2"/>
        <item t="default"/>
      </items>
    </pivotField>
    <pivotField showAll="0">
      <items count="4">
        <item x="1"/>
        <item x="2"/>
        <item x="0"/>
        <item t="default"/>
      </items>
    </pivotField>
    <pivotField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OrderID" fld="0" subtotal="count" baseField="0" baseItem="0"/>
  </dataFields>
  <chartFormats count="6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6" count="1" selected="0">
            <x v="0"/>
          </reference>
        </references>
      </pivotArea>
    </chartFormat>
    <chartFormat chart="13" format="2">
      <pivotArea type="data" outline="0" fieldPosition="0">
        <references count="2">
          <reference field="4294967294" count="1" selected="0">
            <x v="0"/>
          </reference>
          <reference field="6" count="1" selected="0">
            <x v="1"/>
          </reference>
        </references>
      </pivotArea>
    </chartFormat>
    <chartFormat chart="13" format="3">
      <pivotArea type="data" outline="0" fieldPosition="0">
        <references count="2">
          <reference field="4294967294" count="1" selected="0">
            <x v="0"/>
          </reference>
          <reference field="6" count="1" selected="0">
            <x v="2"/>
          </reference>
        </references>
      </pivotArea>
    </chartFormat>
    <chartFormat chart="13" format="4">
      <pivotArea type="data" outline="0" fieldPosition="0">
        <references count="2">
          <reference field="4294967294" count="1" selected="0">
            <x v="0"/>
          </reference>
          <reference field="6" count="1" selected="0">
            <x v="3"/>
          </reference>
        </references>
      </pivotArea>
    </chartFormat>
    <chartFormat chart="13" format="5">
      <pivotArea type="data" outline="0" fieldPosition="0">
        <references count="2">
          <reference field="4294967294" count="1" selected="0">
            <x v="0"/>
          </reference>
          <reference field="6" count="1" selected="0">
            <x v="4"/>
          </reference>
        </references>
      </pivotArea>
    </chartFormat>
    <chartFormat chart="13" format="6">
      <pivotArea type="data" outline="0" fieldPosition="0">
        <references count="2">
          <reference field="4294967294" count="1" selected="0">
            <x v="0"/>
          </reference>
          <reference field="6" count="1" selected="0">
            <x v="5"/>
          </reference>
        </references>
      </pivotArea>
    </chartFormat>
    <chartFormat chart="13" format="7">
      <pivotArea type="data" outline="0" fieldPosition="0">
        <references count="2">
          <reference field="4294967294" count="1" selected="0">
            <x v="0"/>
          </reference>
          <reference field="6" count="1" selected="0">
            <x v="6"/>
          </reference>
        </references>
      </pivotArea>
    </chartFormat>
    <chartFormat chart="13" format="8">
      <pivotArea type="data" outline="0" fieldPosition="0">
        <references count="2">
          <reference field="4294967294" count="1" selected="0">
            <x v="0"/>
          </reference>
          <reference field="6" count="1" selected="0">
            <x v="7"/>
          </reference>
        </references>
      </pivotArea>
    </chartFormat>
    <chartFormat chart="13" format="9">
      <pivotArea type="data" outline="0" fieldPosition="0">
        <references count="2">
          <reference field="4294967294" count="1" selected="0">
            <x v="0"/>
          </reference>
          <reference field="6" count="1" selected="0">
            <x v="8"/>
          </reference>
        </references>
      </pivotArea>
    </chartFormat>
    <chartFormat chart="13" format="10">
      <pivotArea type="data" outline="0" fieldPosition="0">
        <references count="2">
          <reference field="4294967294" count="1" selected="0">
            <x v="0"/>
          </reference>
          <reference field="6" count="1" selected="0">
            <x v="9"/>
          </reference>
        </references>
      </pivotArea>
    </chartFormat>
    <chartFormat chart="13" format="11">
      <pivotArea type="data" outline="0" fieldPosition="0">
        <references count="2">
          <reference field="4294967294" count="1" selected="0">
            <x v="0"/>
          </reference>
          <reference field="6" count="1" selected="0">
            <x v="10"/>
          </reference>
        </references>
      </pivotArea>
    </chartFormat>
    <chartFormat chart="13" format="12">
      <pivotArea type="data" outline="0" fieldPosition="0">
        <references count="2">
          <reference field="4294967294" count="1" selected="0">
            <x v="0"/>
          </reference>
          <reference field="6" count="1" selected="0">
            <x v="11"/>
          </reference>
        </references>
      </pivotArea>
    </chartFormat>
    <chartFormat chart="13" format="13">
      <pivotArea type="data" outline="0" fieldPosition="0">
        <references count="2">
          <reference field="4294967294" count="1" selected="0">
            <x v="0"/>
          </reference>
          <reference field="6" count="1" selected="0">
            <x v="12"/>
          </reference>
        </references>
      </pivotArea>
    </chartFormat>
    <chartFormat chart="13" format="14">
      <pivotArea type="data" outline="0" fieldPosition="0">
        <references count="2">
          <reference field="4294967294" count="1" selected="0">
            <x v="0"/>
          </reference>
          <reference field="6" count="1" selected="0">
            <x v="13"/>
          </reference>
        </references>
      </pivotArea>
    </chartFormat>
    <chartFormat chart="13" format="15">
      <pivotArea type="data" outline="0" fieldPosition="0">
        <references count="2">
          <reference field="4294967294" count="1" selected="0">
            <x v="0"/>
          </reference>
          <reference field="6" count="1" selected="0">
            <x v="14"/>
          </reference>
        </references>
      </pivotArea>
    </chartFormat>
    <chartFormat chart="13" format="16">
      <pivotArea type="data" outline="0" fieldPosition="0">
        <references count="2">
          <reference field="4294967294" count="1" selected="0">
            <x v="0"/>
          </reference>
          <reference field="6" count="1" selected="0">
            <x v="15"/>
          </reference>
        </references>
      </pivotArea>
    </chartFormat>
    <chartFormat chart="13" format="17">
      <pivotArea type="data" outline="0" fieldPosition="0">
        <references count="2">
          <reference field="4294967294" count="1" selected="0">
            <x v="0"/>
          </reference>
          <reference field="6" count="1" selected="0">
            <x v="16"/>
          </reference>
        </references>
      </pivotArea>
    </chartFormat>
    <chartFormat chart="13" format="18">
      <pivotArea type="data" outline="0" fieldPosition="0">
        <references count="2">
          <reference field="4294967294" count="1" selected="0">
            <x v="0"/>
          </reference>
          <reference field="6" count="1" selected="0">
            <x v="17"/>
          </reference>
        </references>
      </pivotArea>
    </chartFormat>
    <chartFormat chart="13" format="19">
      <pivotArea type="data" outline="0" fieldPosition="0">
        <references count="2">
          <reference field="4294967294" count="1" selected="0">
            <x v="0"/>
          </reference>
          <reference field="6" count="1" selected="0">
            <x v="18"/>
          </reference>
        </references>
      </pivotArea>
    </chartFormat>
    <chartFormat chart="13" format="20">
      <pivotArea type="data" outline="0" fieldPosition="0">
        <references count="2">
          <reference field="4294967294" count="1" selected="0">
            <x v="0"/>
          </reference>
          <reference field="6" count="1" selected="0">
            <x v="19"/>
          </reference>
        </references>
      </pivotArea>
    </chartFormat>
    <chartFormat chart="13" format="21">
      <pivotArea type="data" outline="0" fieldPosition="0">
        <references count="2">
          <reference field="4294967294" count="1" selected="0">
            <x v="0"/>
          </reference>
          <reference field="6" count="1" selected="0">
            <x v="20"/>
          </reference>
        </references>
      </pivotArea>
    </chartFormat>
    <chartFormat chart="13" format="22">
      <pivotArea type="data" outline="0" fieldPosition="0">
        <references count="2">
          <reference field="4294967294" count="1" selected="0">
            <x v="0"/>
          </reference>
          <reference field="6" count="1" selected="0">
            <x v="21"/>
          </reference>
        </references>
      </pivotArea>
    </chartFormat>
    <chartFormat chart="13" format="23">
      <pivotArea type="data" outline="0" fieldPosition="0">
        <references count="2">
          <reference field="4294967294" count="1" selected="0">
            <x v="0"/>
          </reference>
          <reference field="6" count="1" selected="0">
            <x v="22"/>
          </reference>
        </references>
      </pivotArea>
    </chartFormat>
    <chartFormat chart="13" format="24">
      <pivotArea type="data" outline="0" fieldPosition="0">
        <references count="2">
          <reference field="4294967294" count="1" selected="0">
            <x v="0"/>
          </reference>
          <reference field="6" count="1" selected="0">
            <x v="23"/>
          </reference>
        </references>
      </pivotArea>
    </chartFormat>
    <chartFormat chart="13" format="25">
      <pivotArea type="data" outline="0" fieldPosition="0">
        <references count="2">
          <reference field="4294967294" count="1" selected="0">
            <x v="0"/>
          </reference>
          <reference field="6" count="1" selected="0">
            <x v="24"/>
          </reference>
        </references>
      </pivotArea>
    </chartFormat>
    <chartFormat chart="13" format="26">
      <pivotArea type="data" outline="0" fieldPosition="0">
        <references count="2">
          <reference field="4294967294" count="1" selected="0">
            <x v="0"/>
          </reference>
          <reference field="6" count="1" selected="0">
            <x v="25"/>
          </reference>
        </references>
      </pivotArea>
    </chartFormat>
    <chartFormat chart="13" format="27">
      <pivotArea type="data" outline="0" fieldPosition="0">
        <references count="2">
          <reference field="4294967294" count="1" selected="0">
            <x v="0"/>
          </reference>
          <reference field="6" count="1" selected="0">
            <x v="26"/>
          </reference>
        </references>
      </pivotArea>
    </chartFormat>
    <chartFormat chart="13" format="28">
      <pivotArea type="data" outline="0" fieldPosition="0">
        <references count="2">
          <reference field="4294967294" count="1" selected="0">
            <x v="0"/>
          </reference>
          <reference field="6" count="1" selected="0">
            <x v="27"/>
          </reference>
        </references>
      </pivotArea>
    </chartFormat>
    <chartFormat chart="13" format="29">
      <pivotArea type="data" outline="0" fieldPosition="0">
        <references count="2">
          <reference field="4294967294" count="1" selected="0">
            <x v="0"/>
          </reference>
          <reference field="6" count="1" selected="0">
            <x v="28"/>
          </reference>
        </references>
      </pivotArea>
    </chartFormat>
    <chartFormat chart="13" format="30">
      <pivotArea type="data" outline="0" fieldPosition="0">
        <references count="2">
          <reference field="4294967294" count="1" selected="0">
            <x v="0"/>
          </reference>
          <reference field="6" count="1" selected="0">
            <x v="29"/>
          </reference>
        </references>
      </pivotArea>
    </chartFormat>
    <chartFormat chart="13" format="31">
      <pivotArea type="data" outline="0" fieldPosition="0">
        <references count="2">
          <reference field="4294967294" count="1" selected="0">
            <x v="0"/>
          </reference>
          <reference field="6" count="1" selected="0">
            <x v="30"/>
          </reference>
        </references>
      </pivotArea>
    </chartFormat>
    <chartFormat chart="13" format="32">
      <pivotArea type="data" outline="0" fieldPosition="0">
        <references count="2">
          <reference field="4294967294" count="1" selected="0">
            <x v="0"/>
          </reference>
          <reference field="6" count="1" selected="0">
            <x v="31"/>
          </reference>
        </references>
      </pivotArea>
    </chartFormat>
    <chartFormat chart="13" format="33">
      <pivotArea type="data" outline="0" fieldPosition="0">
        <references count="2">
          <reference field="4294967294" count="1" selected="0">
            <x v="0"/>
          </reference>
          <reference field="6" count="1" selected="0">
            <x v="32"/>
          </reference>
        </references>
      </pivotArea>
    </chartFormat>
    <chartFormat chart="18" format="68" series="1">
      <pivotArea type="data" outline="0" fieldPosition="0">
        <references count="1">
          <reference field="4294967294" count="1" selected="0">
            <x v="0"/>
          </reference>
        </references>
      </pivotArea>
    </chartFormat>
    <chartFormat chart="18" format="69">
      <pivotArea type="data" outline="0" fieldPosition="0">
        <references count="2">
          <reference field="4294967294" count="1" selected="0">
            <x v="0"/>
          </reference>
          <reference field="6" count="1" selected="0">
            <x v="0"/>
          </reference>
        </references>
      </pivotArea>
    </chartFormat>
    <chartFormat chart="18" format="70">
      <pivotArea type="data" outline="0" fieldPosition="0">
        <references count="2">
          <reference field="4294967294" count="1" selected="0">
            <x v="0"/>
          </reference>
          <reference field="6" count="1" selected="0">
            <x v="1"/>
          </reference>
        </references>
      </pivotArea>
    </chartFormat>
    <chartFormat chart="18" format="71">
      <pivotArea type="data" outline="0" fieldPosition="0">
        <references count="2">
          <reference field="4294967294" count="1" selected="0">
            <x v="0"/>
          </reference>
          <reference field="6" count="1" selected="0">
            <x v="2"/>
          </reference>
        </references>
      </pivotArea>
    </chartFormat>
    <chartFormat chart="18" format="72">
      <pivotArea type="data" outline="0" fieldPosition="0">
        <references count="2">
          <reference field="4294967294" count="1" selected="0">
            <x v="0"/>
          </reference>
          <reference field="6" count="1" selected="0">
            <x v="3"/>
          </reference>
        </references>
      </pivotArea>
    </chartFormat>
    <chartFormat chart="18" format="73">
      <pivotArea type="data" outline="0" fieldPosition="0">
        <references count="2">
          <reference field="4294967294" count="1" selected="0">
            <x v="0"/>
          </reference>
          <reference field="6" count="1" selected="0">
            <x v="4"/>
          </reference>
        </references>
      </pivotArea>
    </chartFormat>
    <chartFormat chart="18" format="74">
      <pivotArea type="data" outline="0" fieldPosition="0">
        <references count="2">
          <reference field="4294967294" count="1" selected="0">
            <x v="0"/>
          </reference>
          <reference field="6" count="1" selected="0">
            <x v="5"/>
          </reference>
        </references>
      </pivotArea>
    </chartFormat>
    <chartFormat chart="18" format="75">
      <pivotArea type="data" outline="0" fieldPosition="0">
        <references count="2">
          <reference field="4294967294" count="1" selected="0">
            <x v="0"/>
          </reference>
          <reference field="6" count="1" selected="0">
            <x v="6"/>
          </reference>
        </references>
      </pivotArea>
    </chartFormat>
    <chartFormat chart="18" format="76">
      <pivotArea type="data" outline="0" fieldPosition="0">
        <references count="2">
          <reference field="4294967294" count="1" selected="0">
            <x v="0"/>
          </reference>
          <reference field="6" count="1" selected="0">
            <x v="7"/>
          </reference>
        </references>
      </pivotArea>
    </chartFormat>
    <chartFormat chart="18" format="77">
      <pivotArea type="data" outline="0" fieldPosition="0">
        <references count="2">
          <reference field="4294967294" count="1" selected="0">
            <x v="0"/>
          </reference>
          <reference field="6" count="1" selected="0">
            <x v="8"/>
          </reference>
        </references>
      </pivotArea>
    </chartFormat>
    <chartFormat chart="18" format="78">
      <pivotArea type="data" outline="0" fieldPosition="0">
        <references count="2">
          <reference field="4294967294" count="1" selected="0">
            <x v="0"/>
          </reference>
          <reference field="6" count="1" selected="0">
            <x v="9"/>
          </reference>
        </references>
      </pivotArea>
    </chartFormat>
    <chartFormat chart="18" format="79">
      <pivotArea type="data" outline="0" fieldPosition="0">
        <references count="2">
          <reference field="4294967294" count="1" selected="0">
            <x v="0"/>
          </reference>
          <reference field="6" count="1" selected="0">
            <x v="10"/>
          </reference>
        </references>
      </pivotArea>
    </chartFormat>
    <chartFormat chart="18" format="80">
      <pivotArea type="data" outline="0" fieldPosition="0">
        <references count="2">
          <reference field="4294967294" count="1" selected="0">
            <x v="0"/>
          </reference>
          <reference field="6" count="1" selected="0">
            <x v="11"/>
          </reference>
        </references>
      </pivotArea>
    </chartFormat>
    <chartFormat chart="18" format="81">
      <pivotArea type="data" outline="0" fieldPosition="0">
        <references count="2">
          <reference field="4294967294" count="1" selected="0">
            <x v="0"/>
          </reference>
          <reference field="6" count="1" selected="0">
            <x v="12"/>
          </reference>
        </references>
      </pivotArea>
    </chartFormat>
    <chartFormat chart="18" format="82">
      <pivotArea type="data" outline="0" fieldPosition="0">
        <references count="2">
          <reference field="4294967294" count="1" selected="0">
            <x v="0"/>
          </reference>
          <reference field="6" count="1" selected="0">
            <x v="13"/>
          </reference>
        </references>
      </pivotArea>
    </chartFormat>
    <chartFormat chart="18" format="83">
      <pivotArea type="data" outline="0" fieldPosition="0">
        <references count="2">
          <reference field="4294967294" count="1" selected="0">
            <x v="0"/>
          </reference>
          <reference field="6" count="1" selected="0">
            <x v="14"/>
          </reference>
        </references>
      </pivotArea>
    </chartFormat>
    <chartFormat chart="18" format="84">
      <pivotArea type="data" outline="0" fieldPosition="0">
        <references count="2">
          <reference field="4294967294" count="1" selected="0">
            <x v="0"/>
          </reference>
          <reference field="6" count="1" selected="0">
            <x v="15"/>
          </reference>
        </references>
      </pivotArea>
    </chartFormat>
    <chartFormat chart="18" format="85">
      <pivotArea type="data" outline="0" fieldPosition="0">
        <references count="2">
          <reference field="4294967294" count="1" selected="0">
            <x v="0"/>
          </reference>
          <reference field="6" count="1" selected="0">
            <x v="16"/>
          </reference>
        </references>
      </pivotArea>
    </chartFormat>
    <chartFormat chart="18" format="86">
      <pivotArea type="data" outline="0" fieldPosition="0">
        <references count="2">
          <reference field="4294967294" count="1" selected="0">
            <x v="0"/>
          </reference>
          <reference field="6" count="1" selected="0">
            <x v="17"/>
          </reference>
        </references>
      </pivotArea>
    </chartFormat>
    <chartFormat chart="18" format="87">
      <pivotArea type="data" outline="0" fieldPosition="0">
        <references count="2">
          <reference field="4294967294" count="1" selected="0">
            <x v="0"/>
          </reference>
          <reference field="6" count="1" selected="0">
            <x v="18"/>
          </reference>
        </references>
      </pivotArea>
    </chartFormat>
    <chartFormat chart="18" format="88">
      <pivotArea type="data" outline="0" fieldPosition="0">
        <references count="2">
          <reference field="4294967294" count="1" selected="0">
            <x v="0"/>
          </reference>
          <reference field="6" count="1" selected="0">
            <x v="19"/>
          </reference>
        </references>
      </pivotArea>
    </chartFormat>
    <chartFormat chart="18" format="89">
      <pivotArea type="data" outline="0" fieldPosition="0">
        <references count="2">
          <reference field="4294967294" count="1" selected="0">
            <x v="0"/>
          </reference>
          <reference field="6" count="1" selected="0">
            <x v="20"/>
          </reference>
        </references>
      </pivotArea>
    </chartFormat>
    <chartFormat chart="18" format="90">
      <pivotArea type="data" outline="0" fieldPosition="0">
        <references count="2">
          <reference field="4294967294" count="1" selected="0">
            <x v="0"/>
          </reference>
          <reference field="6" count="1" selected="0">
            <x v="21"/>
          </reference>
        </references>
      </pivotArea>
    </chartFormat>
    <chartFormat chart="18" format="91">
      <pivotArea type="data" outline="0" fieldPosition="0">
        <references count="2">
          <reference field="4294967294" count="1" selected="0">
            <x v="0"/>
          </reference>
          <reference field="6" count="1" selected="0">
            <x v="22"/>
          </reference>
        </references>
      </pivotArea>
    </chartFormat>
    <chartFormat chart="18" format="92">
      <pivotArea type="data" outline="0" fieldPosition="0">
        <references count="2">
          <reference field="4294967294" count="1" selected="0">
            <x v="0"/>
          </reference>
          <reference field="6" count="1" selected="0">
            <x v="23"/>
          </reference>
        </references>
      </pivotArea>
    </chartFormat>
    <chartFormat chart="18" format="93">
      <pivotArea type="data" outline="0" fieldPosition="0">
        <references count="2">
          <reference field="4294967294" count="1" selected="0">
            <x v="0"/>
          </reference>
          <reference field="6" count="1" selected="0">
            <x v="24"/>
          </reference>
        </references>
      </pivotArea>
    </chartFormat>
    <chartFormat chart="18" format="94">
      <pivotArea type="data" outline="0" fieldPosition="0">
        <references count="2">
          <reference field="4294967294" count="1" selected="0">
            <x v="0"/>
          </reference>
          <reference field="6" count="1" selected="0">
            <x v="25"/>
          </reference>
        </references>
      </pivotArea>
    </chartFormat>
    <chartFormat chart="18" format="95">
      <pivotArea type="data" outline="0" fieldPosition="0">
        <references count="2">
          <reference field="4294967294" count="1" selected="0">
            <x v="0"/>
          </reference>
          <reference field="6" count="1" selected="0">
            <x v="26"/>
          </reference>
        </references>
      </pivotArea>
    </chartFormat>
    <chartFormat chart="18" format="96">
      <pivotArea type="data" outline="0" fieldPosition="0">
        <references count="2">
          <reference field="4294967294" count="1" selected="0">
            <x v="0"/>
          </reference>
          <reference field="6" count="1" selected="0">
            <x v="27"/>
          </reference>
        </references>
      </pivotArea>
    </chartFormat>
    <chartFormat chart="18" format="97">
      <pivotArea type="data" outline="0" fieldPosition="0">
        <references count="2">
          <reference field="4294967294" count="1" selected="0">
            <x v="0"/>
          </reference>
          <reference field="6" count="1" selected="0">
            <x v="28"/>
          </reference>
        </references>
      </pivotArea>
    </chartFormat>
    <chartFormat chart="18" format="98">
      <pivotArea type="data" outline="0" fieldPosition="0">
        <references count="2">
          <reference field="4294967294" count="1" selected="0">
            <x v="0"/>
          </reference>
          <reference field="6" count="1" selected="0">
            <x v="29"/>
          </reference>
        </references>
      </pivotArea>
    </chartFormat>
    <chartFormat chart="18" format="99">
      <pivotArea type="data" outline="0" fieldPosition="0">
        <references count="2">
          <reference field="4294967294" count="1" selected="0">
            <x v="0"/>
          </reference>
          <reference field="6" count="1" selected="0">
            <x v="30"/>
          </reference>
        </references>
      </pivotArea>
    </chartFormat>
    <chartFormat chart="18" format="100">
      <pivotArea type="data" outline="0" fieldPosition="0">
        <references count="2">
          <reference field="4294967294" count="1" selected="0">
            <x v="0"/>
          </reference>
          <reference field="6" count="1" selected="0">
            <x v="31"/>
          </reference>
        </references>
      </pivotArea>
    </chartFormat>
    <chartFormat chart="18" format="101">
      <pivotArea type="data" outline="0" fieldPosition="0">
        <references count="2">
          <reference field="4294967294" count="1" selected="0">
            <x v="0"/>
          </reference>
          <reference field="6"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F88587-38AB-4CD2-96E4-A9EC07684E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20">
    <pivotField dataField="1" showAll="0"/>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showAll="0"/>
    <pivotField showAll="0">
      <items count="6">
        <item x="0"/>
        <item x="3"/>
        <item x="2"/>
        <item x="1"/>
        <item x="4"/>
        <item t="default"/>
      </items>
    </pivotField>
    <pivotField showAll="0"/>
    <pivotField showAll="0"/>
    <pivotField showAll="0"/>
    <pivotField showAll="0"/>
    <pivotField showAll="0"/>
    <pivotField showAll="0"/>
    <pivotField numFmtId="165" showAll="0"/>
    <pivotField axis="axisRow" showAll="0" sortType="descending">
      <items count="7">
        <item x="3"/>
        <item x="0"/>
        <item x="4"/>
        <item x="1"/>
        <item x="5"/>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7">
    <i>
      <x v="1"/>
    </i>
    <i>
      <x v="3"/>
    </i>
    <i>
      <x v="5"/>
    </i>
    <i>
      <x v="2"/>
    </i>
    <i>
      <x/>
    </i>
    <i>
      <x v="4"/>
    </i>
    <i t="grand">
      <x/>
    </i>
  </rowItems>
  <colItems count="1">
    <i/>
  </colItems>
  <dataFields count="1">
    <dataField name="Count of OrderID" fld="0"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7632C1-CF15-4BA1-B8FE-00E6DAF646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20">
    <pivotField showAll="0"/>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axis="axisRow" showAll="0" sortType="descending">
      <items count="13">
        <item x="11"/>
        <item x="10"/>
        <item x="9"/>
        <item x="2"/>
        <item x="1"/>
        <item x="3"/>
        <item x="0"/>
        <item x="6"/>
        <item x="4"/>
        <item x="5"/>
        <item x="8"/>
        <item x="7"/>
        <item t="default"/>
      </items>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pivotField showAll="0"/>
    <pivotField showAll="0"/>
    <pivotField showAll="0"/>
    <pivotField showAll="0"/>
    <pivotField showAll="0"/>
    <pivotField dataField="1" numFmtId="165" showAll="0"/>
    <pivotField showAll="0">
      <items count="7">
        <item x="3"/>
        <item x="0"/>
        <item x="4"/>
        <item x="1"/>
        <item x="5"/>
        <item x="2"/>
        <item t="default"/>
      </items>
    </pivotField>
    <pivotField showAll="0">
      <items count="4">
        <item x="1"/>
        <item x="2"/>
        <item x="0"/>
        <item t="default"/>
      </items>
    </pivotField>
    <pivotField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3">
    <i>
      <x v="6"/>
    </i>
    <i>
      <x v="3"/>
    </i>
    <i>
      <x v="9"/>
    </i>
    <i>
      <x v="5"/>
    </i>
    <i>
      <x v="11"/>
    </i>
    <i>
      <x v="10"/>
    </i>
    <i>
      <x v="4"/>
    </i>
    <i>
      <x v="7"/>
    </i>
    <i>
      <x v="2"/>
    </i>
    <i>
      <x v="8"/>
    </i>
    <i>
      <x/>
    </i>
    <i>
      <x v="1"/>
    </i>
    <i t="grand">
      <x/>
    </i>
  </rowItems>
  <colItems count="1">
    <i/>
  </colItems>
  <dataFields count="1">
    <dataField name="Sum of FinalSalePrice"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5D0435-6116-4DDC-8FBE-1F79C177FF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0">
    <pivotField showAll="0"/>
    <pivotField axis="axisRow"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showAll="0"/>
    <pivotField showAll="0">
      <items count="6">
        <item x="0"/>
        <item x="3"/>
        <item x="2"/>
        <item x="1"/>
        <item x="4"/>
        <item t="default"/>
      </items>
    </pivotField>
    <pivotField showAll="0"/>
    <pivotField showAll="0"/>
    <pivotField showAll="0"/>
    <pivotField showAll="0"/>
    <pivotField showAll="0"/>
    <pivotField showAll="0"/>
    <pivotField dataField="1" numFmtId="165" showAll="0"/>
    <pivotField showAll="0">
      <items count="7">
        <item x="3"/>
        <item x="0"/>
        <item x="4"/>
        <item x="1"/>
        <item x="5"/>
        <item x="2"/>
        <item t="default"/>
      </items>
    </pivotField>
    <pivotField showAll="0">
      <items count="4">
        <item x="1"/>
        <item x="2"/>
        <item x="0"/>
        <item t="default"/>
      </items>
    </pivotField>
    <pivotField showAll="0"/>
    <pivotField numFmtId="1"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9"/>
    <field x="18"/>
    <field x="1"/>
  </rowFields>
  <rowItems count="4">
    <i>
      <x v="1"/>
    </i>
    <i>
      <x v="2"/>
    </i>
    <i>
      <x v="3"/>
    </i>
    <i t="grand">
      <x/>
    </i>
  </rowItems>
  <colItems count="1">
    <i/>
  </colItems>
  <dataFields count="1">
    <dataField name="Sum of FinalSalePrice" fld="12"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23AFEF-7AF4-4264-8908-28F5F6EA50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0">
    <pivotField showAll="0"/>
    <pivotField numFmtId="164"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items count="16">
        <item x="1"/>
        <item x="3"/>
        <item x="10"/>
        <item x="4"/>
        <item x="2"/>
        <item x="14"/>
        <item x="5"/>
        <item x="7"/>
        <item x="8"/>
        <item x="9"/>
        <item x="0"/>
        <item x="12"/>
        <item x="11"/>
        <item x="6"/>
        <item x="13"/>
        <item t="default"/>
      </items>
    </pivotField>
    <pivotField showAll="0"/>
    <pivotField showAll="0">
      <items count="6">
        <item x="0"/>
        <item x="3"/>
        <item x="2"/>
        <item x="1"/>
        <item x="4"/>
        <item t="default"/>
      </items>
    </pivotField>
    <pivotField showAll="0"/>
    <pivotField showAll="0"/>
    <pivotField showAll="0"/>
    <pivotField showAll="0"/>
    <pivotField showAll="0"/>
    <pivotField showAll="0"/>
    <pivotField numFmtId="165" showAll="0"/>
    <pivotField showAll="0">
      <items count="7">
        <item x="3"/>
        <item x="0"/>
        <item x="4"/>
        <item x="1"/>
        <item x="5"/>
        <item x="2"/>
        <item t="default"/>
      </items>
    </pivotField>
    <pivotField showAll="0">
      <items count="4">
        <item x="1"/>
        <item x="2"/>
        <item x="0"/>
        <item t="default"/>
      </items>
    </pivotField>
    <pivotField showAll="0"/>
    <pivotField numFmtId="1" showAll="0"/>
    <pivotField numFmtId="1"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42B8FF-9B74-4673-A509-E777A4BD3C14}" sourceName="City">
  <pivotTables>
    <pivotTable tabId="8" name="PivotTable7"/>
    <pivotTable tabId="4" name="PivotTable3"/>
    <pivotTable tabId="3" name="PivotTable2"/>
    <pivotTable tabId="5" name="PivotTable4"/>
    <pivotTable tabId="6" name="PivotTable5"/>
    <pivotTable tabId="7" name="PivotTable6"/>
    <pivotTable tabId="2" name="PivotTable1"/>
  </pivotTables>
  <data>
    <tabular pivotCacheId="1753067204">
      <items count="15">
        <i x="1" s="1"/>
        <i x="3" s="1"/>
        <i x="10" s="1"/>
        <i x="4" s="1"/>
        <i x="2" s="1"/>
        <i x="14" s="1"/>
        <i x="5" s="1"/>
        <i x="7" s="1"/>
        <i x="8" s="1"/>
        <i x="9" s="1"/>
        <i x="0" s="1"/>
        <i x="12" s="1"/>
        <i x="11" s="1"/>
        <i x="6"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664C53D-DA98-41F4-B6C1-381125B32B7A}" sourceName="Brand">
  <pivotTables>
    <pivotTable tabId="8" name="PivotTable7"/>
    <pivotTable tabId="4" name="PivotTable3"/>
    <pivotTable tabId="3" name="PivotTable2"/>
    <pivotTable tabId="5" name="PivotTable4"/>
    <pivotTable tabId="6" name="PivotTable5"/>
    <pivotTable tabId="7" name="PivotTable6"/>
    <pivotTable tabId="2" name="PivotTable1"/>
  </pivotTables>
  <data>
    <tabular pivotCacheId="1753067204">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E16770E8-54B9-462E-9F2D-A54E25488B5F}" sourceName="PaymentMethod">
  <pivotTables>
    <pivotTable tabId="8" name="PivotTable7"/>
    <pivotTable tabId="4" name="PivotTable3"/>
    <pivotTable tabId="3" name="PivotTable2"/>
    <pivotTable tabId="5" name="PivotTable4"/>
    <pivotTable tabId="6" name="PivotTable5"/>
    <pivotTable tabId="7" name="PivotTable6"/>
    <pivotTable tabId="2" name="PivotTable1"/>
  </pivotTables>
  <data>
    <tabular pivotCacheId="1753067204">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950B9DD9-0D3C-493C-B269-2C1BBEBFEAEB}" sourceName="SalesChannel">
  <pivotTables>
    <pivotTable tabId="8" name="PivotTable7"/>
    <pivotTable tabId="4" name="PivotTable3"/>
    <pivotTable tabId="3" name="PivotTable2"/>
    <pivotTable tabId="5" name="PivotTable4"/>
    <pivotTable tabId="6" name="PivotTable5"/>
    <pivotTable tabId="7" name="PivotTable6"/>
    <pivotTable tabId="2" name="PivotTable1"/>
  </pivotTables>
  <data>
    <tabular pivotCacheId="175306720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534B469-72D7-4640-9262-F47F4F6D92D8}" cache="Slicer_City" caption="City" style="SlicerStyleDark1" rowHeight="251883"/>
  <slicer name="Brand" xr10:uid="{CBCFC4AC-0B79-457E-BEA9-51008A62262E}" cache="Slicer_Brand" caption="Brand" style="SlicerStyleDark1" rowHeight="251883"/>
  <slicer name="PaymentMethod" xr10:uid="{E5813C2B-61B6-4AB0-A3D7-E647AF54B09A}" cache="Slicer_PaymentMethod" caption="PaymentMethod" style="SlicerStyleDark1" rowHeight="251883"/>
  <slicer name="SalesChannel" xr10:uid="{A4BD22E4-2F7C-43C3-81C2-102D35EFA556}" cache="Slicer_SalesChannel" caption="SalesChannel"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2137189B-A8E4-47CD-9FE5-01EA8A8FB3CC}" cache="Slicer_City" caption="City" columnCount="2" style="Slicer Style 1" rowHeight="251883"/>
  <slicer name="Brand 1" xr10:uid="{C9792073-4AB7-40C9-89FB-383593FE00EC}" cache="Slicer_Brand" caption="Brand" columnCount="2" style="Slicer Style 1" rowHeight="251883"/>
  <slicer name="PaymentMethod 1" xr10:uid="{87815141-E92B-4882-9810-625A1B0B5942}" cache="Slicer_PaymentMethod" caption="PaymentMethod" style="Slicer Style 1" rowHeight="251883"/>
  <slicer name="SalesChannel 1" xr10:uid="{435487B0-7600-4E43-BA62-015EC1F47709}" cache="Slicer_SalesChannel" caption="SalesChannel"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AD181-7320-4D54-A8AF-6B111A93FA02}" name="Table1" displayName="Table1" ref="A1:R56" totalsRowShown="0" headerRowDxfId="19" dataDxfId="18">
  <autoFilter ref="A1:R56" xr:uid="{BCDAD181-7320-4D54-A8AF-6B111A93FA02}"/>
  <tableColumns count="18">
    <tableColumn id="1" xr3:uid="{632F4DCF-4A48-4953-8A79-C7A56371DFEE}" name="OrderID" dataDxfId="17"/>
    <tableColumn id="2" xr3:uid="{E759B6C8-0147-4CA9-BA4F-4A081F7D1DC9}" name="DateOfSale" dataDxfId="16"/>
    <tableColumn id="3" xr3:uid="{4187B86F-5C24-4311-91C2-12BFF0AF4E76}" name="CustomerName" dataDxfId="15"/>
    <tableColumn id="4" xr3:uid="{B120BF83-331E-4C82-A78C-F363CCDA08E0}" name="City" dataDxfId="14"/>
    <tableColumn id="5" xr3:uid="{10D43AB5-971E-4808-9AE4-74295AAD4EA3}" name="State" dataDxfId="13"/>
    <tableColumn id="6" xr3:uid="{9FCDD2DE-650C-4467-8E54-B35A6649F56F}" name="Brand" dataDxfId="12"/>
    <tableColumn id="7" xr3:uid="{FB2CABEA-8CAA-4BA6-9345-049700E45BBA}" name="Model" dataDxfId="11"/>
    <tableColumn id="8" xr3:uid="{4CDC9032-8BA2-4F91-B213-9356B5109A2B}" name="Color" dataDxfId="10"/>
    <tableColumn id="9" xr3:uid="{3C9EFD78-7D34-4870-8220-83C9F8C5BCE2}" name="Storage(GB)" dataDxfId="9"/>
    <tableColumn id="17" xr3:uid="{E009C837-0B61-458A-BBF5-9ABFCFAAF00D}" name="Quantity" dataDxfId="8"/>
    <tableColumn id="10" xr3:uid="{17907633-C8BB-47EB-86B6-C6D257CE5960}" name="UnitPrice" dataDxfId="7"/>
    <tableColumn id="11" xr3:uid="{5612CC96-8188-4EFC-AD0C-538DA84A0B03}" name="Discount(%)" dataDxfId="6"/>
    <tableColumn id="12" xr3:uid="{E0B68765-1A6C-4AA7-B0F3-9A774CB0CE8F}" name="FinalSalePrice" dataDxfId="5"/>
    <tableColumn id="13" xr3:uid="{639783DB-12EA-4A7A-9B18-1D4755ACB9F5}" name="PaymentMethod" dataDxfId="4"/>
    <tableColumn id="14" xr3:uid="{2DA3A80A-D775-42FA-BE87-881BDF53455C}" name="SalesChannel" dataDxfId="3"/>
    <tableColumn id="15" xr3:uid="{1AB70543-35FA-4785-81E6-C2E725E30D4B}" name="Profit" dataDxfId="2">
      <calculatedColumnFormula>Table1[[#This Row],[UnitPrice]]-Table1[[#This Row],[FinalSalePrice]]</calculatedColumnFormula>
    </tableColumn>
    <tableColumn id="16" xr3:uid="{C5962EAA-0E10-4F81-9A69-D53BA3236511}" name="Total Discount" dataDxfId="1">
      <calculatedColumnFormula>Table1[[#This Row],[UnitPrice]]*Table1[[#This Row],[Discount(%)]]/100</calculatedColumnFormula>
    </tableColumn>
    <tableColumn id="18" xr3:uid="{ED5B6C9F-3763-4EA0-A233-3C88329CD612}" name="Revenu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D845-C150-451C-B36B-C85C52E20C07}">
  <dimension ref="A3:E7"/>
  <sheetViews>
    <sheetView workbookViewId="0">
      <selection activeCell="E17" sqref="E17"/>
    </sheetView>
  </sheetViews>
  <sheetFormatPr defaultRowHeight="14.5"/>
  <cols>
    <col min="1" max="1" width="21.6328125" bestFit="1" customWidth="1"/>
    <col min="2" max="2" width="17.1796875" bestFit="1" customWidth="1"/>
    <col min="3" max="3" width="11.54296875" bestFit="1" customWidth="1"/>
    <col min="4" max="4" width="14.90625" bestFit="1" customWidth="1"/>
    <col min="5" max="6" width="14.26953125" bestFit="1" customWidth="1"/>
  </cols>
  <sheetData>
    <row r="3" spans="1:5">
      <c r="A3" t="s">
        <v>247</v>
      </c>
      <c r="B3" t="s">
        <v>249</v>
      </c>
      <c r="C3" t="s">
        <v>244</v>
      </c>
      <c r="D3" t="s">
        <v>248</v>
      </c>
      <c r="E3" t="s">
        <v>250</v>
      </c>
    </row>
    <row r="4" spans="1:5">
      <c r="A4" s="15">
        <v>55</v>
      </c>
      <c r="B4" s="15">
        <v>3188162.3090909091</v>
      </c>
      <c r="C4" s="15">
        <v>244204</v>
      </c>
      <c r="D4" s="15">
        <v>4215059</v>
      </c>
      <c r="E4" s="15">
        <v>2447</v>
      </c>
    </row>
    <row r="6" spans="1:5">
      <c r="A6" t="s">
        <v>255</v>
      </c>
      <c r="B6" t="s">
        <v>254</v>
      </c>
      <c r="C6" t="s">
        <v>253</v>
      </c>
      <c r="D6" t="s">
        <v>252</v>
      </c>
      <c r="E6" t="s">
        <v>251</v>
      </c>
    </row>
    <row r="7" spans="1:5">
      <c r="A7">
        <f>GETPIVOTDATA("Count of CustomerName",$A$3)</f>
        <v>55</v>
      </c>
      <c r="B7" s="18">
        <f>GETPIVOTDATA("Average of Revenue",$A$3)</f>
        <v>3188162.3090909091</v>
      </c>
      <c r="C7">
        <f>GETPIVOTDATA("Sum of Profit",$A$3)</f>
        <v>244204</v>
      </c>
      <c r="D7">
        <f>GETPIVOTDATA("Sum of UnitPrice",$A$3)</f>
        <v>4215059</v>
      </c>
      <c r="E7">
        <f>GETPIVOTDATA("Sum of Quantity",$A$3)</f>
        <v>2447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83671-C781-4832-B94D-1AE3D6E901BF}">
  <dimension ref="A3:B9"/>
  <sheetViews>
    <sheetView workbookViewId="0">
      <selection activeCell="B5" sqref="B5"/>
    </sheetView>
  </sheetViews>
  <sheetFormatPr defaultRowHeight="14.5"/>
  <cols>
    <col min="1" max="1" width="12.453125" bestFit="1" customWidth="1"/>
    <col min="2" max="3" width="19.26953125" bestFit="1" customWidth="1"/>
  </cols>
  <sheetData>
    <row r="3" spans="1:2">
      <c r="A3" s="16" t="s">
        <v>245</v>
      </c>
      <c r="B3" t="s">
        <v>257</v>
      </c>
    </row>
    <row r="4" spans="1:2">
      <c r="A4" s="17" t="s">
        <v>18</v>
      </c>
      <c r="B4" s="15">
        <v>1364429</v>
      </c>
    </row>
    <row r="5" spans="1:2">
      <c r="A5" s="17" t="s">
        <v>27</v>
      </c>
      <c r="B5" s="15">
        <v>1177248</v>
      </c>
    </row>
    <row r="6" spans="1:2">
      <c r="A6" s="17" t="s">
        <v>35</v>
      </c>
      <c r="B6" s="15">
        <v>606982</v>
      </c>
    </row>
    <row r="7" spans="1:2">
      <c r="A7" s="17" t="s">
        <v>43</v>
      </c>
      <c r="B7" s="15">
        <v>501400</v>
      </c>
    </row>
    <row r="8" spans="1:2">
      <c r="A8" s="17" t="s">
        <v>50</v>
      </c>
      <c r="B8" s="15">
        <v>320796</v>
      </c>
    </row>
    <row r="9" spans="1:2">
      <c r="A9" s="17" t="s">
        <v>246</v>
      </c>
      <c r="B9" s="15">
        <v>3970855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CFF57-618B-4081-8DD3-2B8E8CAF5339}">
  <dimension ref="A3:I37"/>
  <sheetViews>
    <sheetView workbookViewId="0">
      <selection activeCell="D17" sqref="D17"/>
    </sheetView>
  </sheetViews>
  <sheetFormatPr defaultRowHeight="14.5"/>
  <cols>
    <col min="1" max="1" width="15.7265625" bestFit="1" customWidth="1"/>
    <col min="2" max="2" width="14.81640625" bestFit="1" customWidth="1"/>
  </cols>
  <sheetData>
    <row r="3" spans="1:9">
      <c r="A3" s="16" t="s">
        <v>245</v>
      </c>
      <c r="B3" t="s">
        <v>256</v>
      </c>
    </row>
    <row r="4" spans="1:9">
      <c r="A4" s="17" t="s">
        <v>51</v>
      </c>
      <c r="B4" s="15">
        <v>2</v>
      </c>
    </row>
    <row r="5" spans="1:9">
      <c r="A5" s="17" t="s">
        <v>139</v>
      </c>
      <c r="B5" s="15">
        <v>2</v>
      </c>
    </row>
    <row r="6" spans="1:9">
      <c r="A6" s="17" t="s">
        <v>114</v>
      </c>
      <c r="B6" s="15">
        <v>1</v>
      </c>
    </row>
    <row r="7" spans="1:9">
      <c r="A7" s="17" t="s">
        <v>155</v>
      </c>
      <c r="B7" s="15">
        <v>2</v>
      </c>
    </row>
    <row r="8" spans="1:9">
      <c r="A8" s="17" t="s">
        <v>44</v>
      </c>
      <c r="B8" s="15">
        <v>3</v>
      </c>
    </row>
    <row r="9" spans="1:9">
      <c r="A9" s="17" t="s">
        <v>85</v>
      </c>
      <c r="B9" s="15">
        <v>2</v>
      </c>
    </row>
    <row r="10" spans="1:9">
      <c r="A10" s="17" t="s">
        <v>143</v>
      </c>
      <c r="B10" s="15">
        <v>1</v>
      </c>
    </row>
    <row r="11" spans="1:9">
      <c r="A11" s="17" t="s">
        <v>70</v>
      </c>
      <c r="B11" s="15">
        <v>3</v>
      </c>
      <c r="I11" t="s">
        <v>258</v>
      </c>
    </row>
    <row r="12" spans="1:9">
      <c r="A12" s="17" t="s">
        <v>108</v>
      </c>
      <c r="B12" s="15">
        <v>1</v>
      </c>
    </row>
    <row r="13" spans="1:9">
      <c r="A13" s="17" t="s">
        <v>99</v>
      </c>
      <c r="B13" s="15">
        <v>2</v>
      </c>
    </row>
    <row r="14" spans="1:9">
      <c r="A14" s="17" t="s">
        <v>19</v>
      </c>
      <c r="B14" s="15">
        <v>3</v>
      </c>
    </row>
    <row r="15" spans="1:9">
      <c r="A15" s="17" t="s">
        <v>132</v>
      </c>
      <c r="B15" s="15">
        <v>1</v>
      </c>
    </row>
    <row r="16" spans="1:9">
      <c r="A16" s="17" t="s">
        <v>58</v>
      </c>
      <c r="B16" s="15">
        <v>4</v>
      </c>
    </row>
    <row r="17" spans="1:2">
      <c r="A17" s="17" t="s">
        <v>147</v>
      </c>
      <c r="B17" s="15">
        <v>1</v>
      </c>
    </row>
    <row r="18" spans="1:2">
      <c r="A18" s="17" t="s">
        <v>76</v>
      </c>
      <c r="B18" s="15">
        <v>2</v>
      </c>
    </row>
    <row r="19" spans="1:2">
      <c r="A19" s="17" t="s">
        <v>192</v>
      </c>
      <c r="B19" s="15">
        <v>1</v>
      </c>
    </row>
    <row r="20" spans="1:2">
      <c r="A20" s="17" t="s">
        <v>151</v>
      </c>
      <c r="B20" s="15">
        <v>1</v>
      </c>
    </row>
    <row r="21" spans="1:2">
      <c r="A21" s="17" t="s">
        <v>64</v>
      </c>
      <c r="B21" s="15">
        <v>2</v>
      </c>
    </row>
    <row r="22" spans="1:2">
      <c r="A22" s="17" t="s">
        <v>178</v>
      </c>
      <c r="B22" s="15">
        <v>2</v>
      </c>
    </row>
    <row r="23" spans="1:2">
      <c r="A23" s="17" t="s">
        <v>204</v>
      </c>
      <c r="B23" s="15">
        <v>1</v>
      </c>
    </row>
    <row r="24" spans="1:2">
      <c r="A24" s="17" t="s">
        <v>135</v>
      </c>
      <c r="B24" s="15">
        <v>1</v>
      </c>
    </row>
    <row r="25" spans="1:2">
      <c r="A25" s="17" t="s">
        <v>81</v>
      </c>
      <c r="B25" s="15">
        <v>1</v>
      </c>
    </row>
    <row r="26" spans="1:2">
      <c r="A26" s="17" t="s">
        <v>196</v>
      </c>
      <c r="B26" s="15">
        <v>1</v>
      </c>
    </row>
    <row r="27" spans="1:2">
      <c r="A27" s="17" t="s">
        <v>28</v>
      </c>
      <c r="B27" s="15">
        <v>2</v>
      </c>
    </row>
    <row r="28" spans="1:2">
      <c r="A28" s="17" t="s">
        <v>121</v>
      </c>
      <c r="B28" s="15">
        <v>1</v>
      </c>
    </row>
    <row r="29" spans="1:2">
      <c r="A29" s="17" t="s">
        <v>104</v>
      </c>
      <c r="B29" s="15">
        <v>1</v>
      </c>
    </row>
    <row r="30" spans="1:2">
      <c r="A30" s="17" t="s">
        <v>166</v>
      </c>
      <c r="B30" s="15">
        <v>1</v>
      </c>
    </row>
    <row r="31" spans="1:2">
      <c r="A31" s="17" t="s">
        <v>89</v>
      </c>
      <c r="B31" s="15">
        <v>1</v>
      </c>
    </row>
    <row r="32" spans="1:2">
      <c r="A32" s="17" t="s">
        <v>182</v>
      </c>
      <c r="B32" s="15">
        <v>2</v>
      </c>
    </row>
    <row r="33" spans="1:2">
      <c r="A33" s="17" t="s">
        <v>36</v>
      </c>
      <c r="B33" s="15">
        <v>2</v>
      </c>
    </row>
    <row r="34" spans="1:2">
      <c r="A34" s="17">
        <v>14</v>
      </c>
      <c r="B34" s="15">
        <v>2</v>
      </c>
    </row>
    <row r="35" spans="1:2">
      <c r="A35" s="17">
        <v>12</v>
      </c>
      <c r="B35" s="15">
        <v>2</v>
      </c>
    </row>
    <row r="36" spans="1:2">
      <c r="A36" s="17">
        <v>11</v>
      </c>
      <c r="B36" s="15">
        <v>1</v>
      </c>
    </row>
    <row r="37" spans="1:2">
      <c r="A37" s="17" t="s">
        <v>246</v>
      </c>
      <c r="B37" s="15">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34A5-2F18-40E1-987D-0B4FCEB5D0F2}">
  <dimension ref="A3:B10"/>
  <sheetViews>
    <sheetView workbookViewId="0">
      <selection activeCell="J8" sqref="J8"/>
    </sheetView>
  </sheetViews>
  <sheetFormatPr defaultRowHeight="14.5"/>
  <cols>
    <col min="1" max="1" width="14.26953125" bestFit="1" customWidth="1"/>
    <col min="2" max="2" width="14.81640625" bestFit="1" customWidth="1"/>
  </cols>
  <sheetData>
    <row r="3" spans="1:2">
      <c r="A3" s="16" t="s">
        <v>245</v>
      </c>
      <c r="B3" t="s">
        <v>256</v>
      </c>
    </row>
    <row r="4" spans="1:2">
      <c r="A4" s="17" t="s">
        <v>21</v>
      </c>
      <c r="B4" s="15">
        <v>18</v>
      </c>
    </row>
    <row r="5" spans="1:2">
      <c r="A5" s="17" t="s">
        <v>30</v>
      </c>
      <c r="B5" s="15">
        <v>13</v>
      </c>
    </row>
    <row r="6" spans="1:2">
      <c r="A6" s="17" t="s">
        <v>38</v>
      </c>
      <c r="B6" s="15">
        <v>13</v>
      </c>
    </row>
    <row r="7" spans="1:2">
      <c r="A7" s="17" t="s">
        <v>78</v>
      </c>
      <c r="B7" s="15">
        <v>6</v>
      </c>
    </row>
    <row r="8" spans="1:2">
      <c r="A8" s="17" t="s">
        <v>53</v>
      </c>
      <c r="B8" s="15">
        <v>3</v>
      </c>
    </row>
    <row r="9" spans="1:2">
      <c r="A9" s="17" t="s">
        <v>96</v>
      </c>
      <c r="B9" s="15">
        <v>2</v>
      </c>
    </row>
    <row r="10" spans="1:2">
      <c r="A10" s="17" t="s">
        <v>246</v>
      </c>
      <c r="B10" s="15">
        <v>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B297-EE72-4112-AAEB-DCDF0CC5E252}">
  <dimension ref="A3:B16"/>
  <sheetViews>
    <sheetView workbookViewId="0">
      <selection activeCell="H17" sqref="H17"/>
    </sheetView>
  </sheetViews>
  <sheetFormatPr defaultRowHeight="14.5"/>
  <cols>
    <col min="1" max="1" width="12.453125" bestFit="1" customWidth="1"/>
    <col min="2" max="2" width="19.26953125" bestFit="1" customWidth="1"/>
  </cols>
  <sheetData>
    <row r="3" spans="1:2">
      <c r="A3" s="16" t="s">
        <v>245</v>
      </c>
      <c r="B3" t="s">
        <v>257</v>
      </c>
    </row>
    <row r="4" spans="1:2">
      <c r="A4" s="17" t="s">
        <v>17</v>
      </c>
      <c r="B4" s="15">
        <v>957805</v>
      </c>
    </row>
    <row r="5" spans="1:2">
      <c r="A5" s="17" t="s">
        <v>34</v>
      </c>
      <c r="B5" s="15">
        <v>680199</v>
      </c>
    </row>
    <row r="6" spans="1:2">
      <c r="A6" s="17" t="s">
        <v>57</v>
      </c>
      <c r="B6" s="15">
        <v>625103</v>
      </c>
    </row>
    <row r="7" spans="1:2">
      <c r="A7" s="17" t="s">
        <v>42</v>
      </c>
      <c r="B7" s="15">
        <v>602309</v>
      </c>
    </row>
    <row r="8" spans="1:2">
      <c r="A8" s="17" t="s">
        <v>75</v>
      </c>
      <c r="B8" s="15">
        <v>296817</v>
      </c>
    </row>
    <row r="9" spans="1:2">
      <c r="A9" s="17" t="s">
        <v>94</v>
      </c>
      <c r="B9" s="15">
        <v>191564</v>
      </c>
    </row>
    <row r="10" spans="1:2">
      <c r="A10" s="17" t="s">
        <v>26</v>
      </c>
      <c r="B10" s="15">
        <v>189150</v>
      </c>
    </row>
    <row r="11" spans="1:2">
      <c r="A11" s="17" t="s">
        <v>69</v>
      </c>
      <c r="B11" s="15">
        <v>136510</v>
      </c>
    </row>
    <row r="12" spans="1:2">
      <c r="A12" s="17" t="s">
        <v>103</v>
      </c>
      <c r="B12" s="15">
        <v>126900</v>
      </c>
    </row>
    <row r="13" spans="1:2">
      <c r="A13" s="17" t="s">
        <v>49</v>
      </c>
      <c r="B13" s="15">
        <v>126699</v>
      </c>
    </row>
    <row r="14" spans="1:2">
      <c r="A14" s="17" t="s">
        <v>171</v>
      </c>
      <c r="B14" s="15">
        <v>24300</v>
      </c>
    </row>
    <row r="15" spans="1:2">
      <c r="A15" s="17" t="s">
        <v>113</v>
      </c>
      <c r="B15" s="15">
        <v>13499</v>
      </c>
    </row>
    <row r="16" spans="1:2">
      <c r="A16" s="17" t="s">
        <v>246</v>
      </c>
      <c r="B16" s="15">
        <v>3970855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5122-5780-437E-B3FA-2D8FB4BE3FB7}">
  <dimension ref="A3:B7"/>
  <sheetViews>
    <sheetView workbookViewId="0">
      <selection activeCell="K13" sqref="K13"/>
    </sheetView>
  </sheetViews>
  <sheetFormatPr defaultRowHeight="14.5"/>
  <cols>
    <col min="1" max="1" width="12.453125" bestFit="1" customWidth="1"/>
    <col min="2" max="2" width="19.26953125" bestFit="1" customWidth="1"/>
  </cols>
  <sheetData>
    <row r="3" spans="1:2">
      <c r="A3" s="16" t="s">
        <v>245</v>
      </c>
      <c r="B3" t="s">
        <v>257</v>
      </c>
    </row>
    <row r="4" spans="1:2">
      <c r="A4" s="17" t="s">
        <v>259</v>
      </c>
      <c r="B4" s="15">
        <v>1298118</v>
      </c>
    </row>
    <row r="5" spans="1:2">
      <c r="A5" s="17" t="s">
        <v>260</v>
      </c>
      <c r="B5" s="15">
        <v>1990374</v>
      </c>
    </row>
    <row r="6" spans="1:2">
      <c r="A6" s="17" t="s">
        <v>261</v>
      </c>
      <c r="B6" s="15">
        <v>682363</v>
      </c>
    </row>
    <row r="7" spans="1:2">
      <c r="A7" s="17" t="s">
        <v>246</v>
      </c>
      <c r="B7" s="15">
        <v>3970855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5DD73-12A5-4234-9813-A4DCA06FDB69}">
  <dimension ref="A3:C20"/>
  <sheetViews>
    <sheetView workbookViewId="0">
      <selection activeCell="I15" sqref="I15"/>
    </sheetView>
  </sheetViews>
  <sheetFormatPr defaultRowHeight="14.5"/>
  <sheetData>
    <row r="3" spans="1:3">
      <c r="A3" s="6"/>
      <c r="B3" s="7"/>
      <c r="C3" s="8"/>
    </row>
    <row r="4" spans="1:3">
      <c r="A4" s="9"/>
      <c r="B4" s="10"/>
      <c r="C4" s="11"/>
    </row>
    <row r="5" spans="1:3">
      <c r="A5" s="9"/>
      <c r="B5" s="10"/>
      <c r="C5" s="11"/>
    </row>
    <row r="6" spans="1:3">
      <c r="A6" s="9"/>
      <c r="B6" s="10"/>
      <c r="C6" s="11"/>
    </row>
    <row r="7" spans="1:3">
      <c r="A7" s="9"/>
      <c r="B7" s="10"/>
      <c r="C7" s="11"/>
    </row>
    <row r="8" spans="1:3">
      <c r="A8" s="9"/>
      <c r="B8" s="10"/>
      <c r="C8" s="11"/>
    </row>
    <row r="9" spans="1:3">
      <c r="A9" s="9"/>
      <c r="B9" s="10"/>
      <c r="C9" s="11"/>
    </row>
    <row r="10" spans="1:3">
      <c r="A10" s="9"/>
      <c r="B10" s="10"/>
      <c r="C10" s="11"/>
    </row>
    <row r="11" spans="1:3">
      <c r="A11" s="9"/>
      <c r="B11" s="10"/>
      <c r="C11" s="11"/>
    </row>
    <row r="12" spans="1:3">
      <c r="A12" s="9"/>
      <c r="B12" s="10"/>
      <c r="C12" s="11"/>
    </row>
    <row r="13" spans="1:3">
      <c r="A13" s="9"/>
      <c r="B13" s="10"/>
      <c r="C13" s="11"/>
    </row>
    <row r="14" spans="1:3">
      <c r="A14" s="9"/>
      <c r="B14" s="10"/>
      <c r="C14" s="11"/>
    </row>
    <row r="15" spans="1:3">
      <c r="A15" s="9"/>
      <c r="B15" s="10"/>
      <c r="C15" s="11"/>
    </row>
    <row r="16" spans="1:3">
      <c r="A16" s="9"/>
      <c r="B16" s="10"/>
      <c r="C16" s="11"/>
    </row>
    <row r="17" spans="1:3">
      <c r="A17" s="9"/>
      <c r="B17" s="10"/>
      <c r="C17" s="11"/>
    </row>
    <row r="18" spans="1:3">
      <c r="A18" s="9"/>
      <c r="B18" s="10"/>
      <c r="C18" s="11"/>
    </row>
    <row r="19" spans="1:3">
      <c r="A19" s="9"/>
      <c r="B19" s="10"/>
      <c r="C19" s="11"/>
    </row>
    <row r="20" spans="1:3">
      <c r="A20" s="12"/>
      <c r="B20" s="13"/>
      <c r="C20"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DC41E-B68F-4B09-9FED-60993A7BB00F}">
  <dimension ref="A1:R56"/>
  <sheetViews>
    <sheetView topLeftCell="A2" workbookViewId="0">
      <selection activeCell="C15" sqref="C15"/>
    </sheetView>
  </sheetViews>
  <sheetFormatPr defaultRowHeight="14.5"/>
  <cols>
    <col min="1" max="1" width="9.54296875" customWidth="1"/>
    <col min="2" max="2" width="12.1796875" customWidth="1"/>
    <col min="3" max="3" width="15.81640625" customWidth="1"/>
    <col min="4" max="4" width="11" bestFit="1" customWidth="1"/>
    <col min="5" max="5" width="12.26953125" bestFit="1" customWidth="1"/>
    <col min="6" max="6" width="8.26953125" bestFit="1" customWidth="1"/>
    <col min="7" max="7" width="16.453125" bestFit="1" customWidth="1"/>
    <col min="8" max="8" width="14.81640625" bestFit="1" customWidth="1"/>
    <col min="9" max="10" width="12.81640625" customWidth="1"/>
    <col min="11" max="11" width="10.453125" customWidth="1"/>
    <col min="12" max="12" width="12.81640625" customWidth="1"/>
    <col min="13" max="13" width="14.1796875" customWidth="1"/>
    <col min="14" max="14" width="17" customWidth="1"/>
    <col min="15" max="15" width="13.81640625" customWidth="1"/>
    <col min="17" max="17" width="15.26953125" bestFit="1" customWidth="1"/>
    <col min="18" max="18" width="12.54296875" bestFit="1" customWidth="1"/>
  </cols>
  <sheetData>
    <row r="1" spans="1:18">
      <c r="A1" s="1" t="s">
        <v>0</v>
      </c>
      <c r="B1" s="1" t="s">
        <v>1</v>
      </c>
      <c r="C1" s="1" t="s">
        <v>2</v>
      </c>
      <c r="D1" s="1" t="s">
        <v>3</v>
      </c>
      <c r="E1" s="1" t="s">
        <v>4</v>
      </c>
      <c r="F1" s="1" t="s">
        <v>5</v>
      </c>
      <c r="G1" s="1" t="s">
        <v>6</v>
      </c>
      <c r="H1" s="1" t="s">
        <v>7</v>
      </c>
      <c r="I1" s="1" t="s">
        <v>8</v>
      </c>
      <c r="J1" s="1" t="s">
        <v>243</v>
      </c>
      <c r="K1" s="1" t="s">
        <v>9</v>
      </c>
      <c r="L1" s="1" t="s">
        <v>10</v>
      </c>
      <c r="M1" s="1" t="s">
        <v>11</v>
      </c>
      <c r="N1" s="1" t="s">
        <v>12</v>
      </c>
      <c r="O1" s="1" t="s">
        <v>13</v>
      </c>
      <c r="P1" s="3" t="s">
        <v>240</v>
      </c>
      <c r="Q1" s="3" t="s">
        <v>241</v>
      </c>
      <c r="R1" s="3" t="s">
        <v>242</v>
      </c>
    </row>
    <row r="2" spans="1:18">
      <c r="A2" s="1" t="s">
        <v>14</v>
      </c>
      <c r="B2" s="2">
        <v>45296</v>
      </c>
      <c r="C2" s="1" t="s">
        <v>15</v>
      </c>
      <c r="D2" s="1" t="s">
        <v>16</v>
      </c>
      <c r="E2" s="1" t="s">
        <v>17</v>
      </c>
      <c r="F2" s="1" t="s">
        <v>18</v>
      </c>
      <c r="G2" s="1" t="s">
        <v>19</v>
      </c>
      <c r="H2" s="1" t="s">
        <v>20</v>
      </c>
      <c r="I2" s="1">
        <v>256</v>
      </c>
      <c r="J2" s="1">
        <v>4</v>
      </c>
      <c r="K2" s="1">
        <v>134900</v>
      </c>
      <c r="L2" s="1">
        <v>5</v>
      </c>
      <c r="M2" s="5">
        <v>128155</v>
      </c>
      <c r="N2" s="1" t="s">
        <v>21</v>
      </c>
      <c r="O2" s="1" t="s">
        <v>22</v>
      </c>
      <c r="P2" s="3">
        <f>Table1[[#This Row],[UnitPrice]]-Table1[[#This Row],[FinalSalePrice]]</f>
        <v>6745</v>
      </c>
      <c r="Q2" s="4">
        <f>Table1[[#This Row],[UnitPrice]]*Table1[[#This Row],[Discount(%)]]/100</f>
        <v>6745</v>
      </c>
      <c r="R2" s="4">
        <v>539600</v>
      </c>
    </row>
    <row r="3" spans="1:18">
      <c r="A3" s="1" t="s">
        <v>23</v>
      </c>
      <c r="B3" s="2">
        <v>45296</v>
      </c>
      <c r="C3" s="1" t="s">
        <v>24</v>
      </c>
      <c r="D3" s="1" t="s">
        <v>25</v>
      </c>
      <c r="E3" s="1" t="s">
        <v>26</v>
      </c>
      <c r="F3" s="1" t="s">
        <v>27</v>
      </c>
      <c r="G3" s="1" t="s">
        <v>28</v>
      </c>
      <c r="H3" s="1" t="s">
        <v>29</v>
      </c>
      <c r="I3" s="1">
        <v>128</v>
      </c>
      <c r="J3" s="1">
        <v>7</v>
      </c>
      <c r="K3" s="1">
        <v>74999</v>
      </c>
      <c r="L3" s="1">
        <v>10</v>
      </c>
      <c r="M3" s="5">
        <v>67500</v>
      </c>
      <c r="N3" s="1" t="s">
        <v>30</v>
      </c>
      <c r="O3" s="1" t="s">
        <v>31</v>
      </c>
      <c r="P3" s="3">
        <f>Table1[[#This Row],[UnitPrice]]-Table1[[#This Row],[FinalSalePrice]]</f>
        <v>7499</v>
      </c>
      <c r="Q3" s="4">
        <f>Table1[[#This Row],[UnitPrice]]*Table1[[#This Row],[Discount(%)]]/100</f>
        <v>7499.9</v>
      </c>
      <c r="R3" s="4">
        <v>524993</v>
      </c>
    </row>
    <row r="4" spans="1:18">
      <c r="A4" s="1" t="s">
        <v>32</v>
      </c>
      <c r="B4" s="2">
        <v>45297</v>
      </c>
      <c r="C4" s="1" t="s">
        <v>33</v>
      </c>
      <c r="D4" s="1" t="s">
        <v>34</v>
      </c>
      <c r="E4" s="1" t="s">
        <v>34</v>
      </c>
      <c r="F4" s="1" t="s">
        <v>35</v>
      </c>
      <c r="G4" s="1" t="s">
        <v>36</v>
      </c>
      <c r="H4" s="1" t="s">
        <v>37</v>
      </c>
      <c r="I4" s="1">
        <v>256</v>
      </c>
      <c r="J4" s="1">
        <v>9</v>
      </c>
      <c r="K4" s="1">
        <v>44999</v>
      </c>
      <c r="L4" s="1">
        <v>5</v>
      </c>
      <c r="M4" s="5">
        <v>44999</v>
      </c>
      <c r="N4" s="1" t="s">
        <v>38</v>
      </c>
      <c r="O4" s="1" t="s">
        <v>31</v>
      </c>
      <c r="P4" s="3">
        <f>Table1[[#This Row],[UnitPrice]]-Table1[[#This Row],[FinalSalePrice]]</f>
        <v>0</v>
      </c>
      <c r="Q4" s="4">
        <f>Table1[[#This Row],[UnitPrice]]*Table1[[#This Row],[Discount(%)]]/100</f>
        <v>2249.9499999999998</v>
      </c>
      <c r="R4" s="4">
        <v>404991</v>
      </c>
    </row>
    <row r="5" spans="1:18">
      <c r="A5" s="1" t="s">
        <v>39</v>
      </c>
      <c r="B5" s="2">
        <v>45298</v>
      </c>
      <c r="C5" s="1" t="s">
        <v>40</v>
      </c>
      <c r="D5" s="1" t="s">
        <v>41</v>
      </c>
      <c r="E5" s="1" t="s">
        <v>42</v>
      </c>
      <c r="F5" s="1" t="s">
        <v>43</v>
      </c>
      <c r="G5" s="1" t="s">
        <v>44</v>
      </c>
      <c r="H5" s="1" t="s">
        <v>45</v>
      </c>
      <c r="I5" s="1">
        <v>128</v>
      </c>
      <c r="J5" s="1">
        <v>24</v>
      </c>
      <c r="K5" s="1">
        <v>75999</v>
      </c>
      <c r="L5" s="1">
        <v>8</v>
      </c>
      <c r="M5" s="5">
        <v>70000</v>
      </c>
      <c r="N5" s="1" t="s">
        <v>21</v>
      </c>
      <c r="O5" s="1" t="s">
        <v>22</v>
      </c>
      <c r="P5" s="3">
        <f>Table1[[#This Row],[UnitPrice]]-Table1[[#This Row],[FinalSalePrice]]</f>
        <v>5999</v>
      </c>
      <c r="Q5" s="4">
        <f>Table1[[#This Row],[UnitPrice]]*Table1[[#This Row],[Discount(%)]]/100</f>
        <v>6079.92</v>
      </c>
      <c r="R5" s="4">
        <v>1823976</v>
      </c>
    </row>
    <row r="6" spans="1:18">
      <c r="A6" s="1" t="s">
        <v>46</v>
      </c>
      <c r="B6" s="2">
        <v>45299</v>
      </c>
      <c r="C6" s="1" t="s">
        <v>47</v>
      </c>
      <c r="D6" s="1" t="s">
        <v>48</v>
      </c>
      <c r="E6" s="1" t="s">
        <v>49</v>
      </c>
      <c r="F6" s="1" t="s">
        <v>50</v>
      </c>
      <c r="G6" s="1" t="s">
        <v>51</v>
      </c>
      <c r="H6" s="1" t="s">
        <v>52</v>
      </c>
      <c r="I6" s="1">
        <v>256</v>
      </c>
      <c r="J6" s="1">
        <v>62</v>
      </c>
      <c r="K6" s="1">
        <v>27999</v>
      </c>
      <c r="L6" s="1">
        <v>3</v>
      </c>
      <c r="M6" s="5">
        <v>27999</v>
      </c>
      <c r="N6" s="1" t="s">
        <v>53</v>
      </c>
      <c r="O6" s="1" t="s">
        <v>31</v>
      </c>
      <c r="P6" s="3">
        <f>Table1[[#This Row],[UnitPrice]]-Table1[[#This Row],[FinalSalePrice]]</f>
        <v>0</v>
      </c>
      <c r="Q6" s="4">
        <f>Table1[[#This Row],[UnitPrice]]*Table1[[#This Row],[Discount(%)]]/100</f>
        <v>839.97</v>
      </c>
      <c r="R6" s="4">
        <v>1735938</v>
      </c>
    </row>
    <row r="7" spans="1:18">
      <c r="A7" s="1" t="s">
        <v>54</v>
      </c>
      <c r="B7" s="2">
        <v>45300</v>
      </c>
      <c r="C7" s="1" t="s">
        <v>55</v>
      </c>
      <c r="D7" s="1" t="s">
        <v>56</v>
      </c>
      <c r="E7" s="1" t="s">
        <v>57</v>
      </c>
      <c r="F7" s="1" t="s">
        <v>18</v>
      </c>
      <c r="G7" s="1" t="s">
        <v>58</v>
      </c>
      <c r="H7" s="1" t="s">
        <v>59</v>
      </c>
      <c r="I7" s="1">
        <v>128</v>
      </c>
      <c r="J7" s="1">
        <v>68</v>
      </c>
      <c r="K7" s="1">
        <v>79900</v>
      </c>
      <c r="L7" s="1">
        <v>5</v>
      </c>
      <c r="M7" s="5">
        <v>75905</v>
      </c>
      <c r="N7" s="1" t="s">
        <v>30</v>
      </c>
      <c r="O7" s="1" t="s">
        <v>60</v>
      </c>
      <c r="P7" s="3">
        <f>Table1[[#This Row],[UnitPrice]]-Table1[[#This Row],[FinalSalePrice]]</f>
        <v>3995</v>
      </c>
      <c r="Q7" s="4">
        <f>Table1[[#This Row],[UnitPrice]]*Table1[[#This Row],[Discount(%)]]/100</f>
        <v>3995</v>
      </c>
      <c r="R7" s="4">
        <v>5433200</v>
      </c>
    </row>
    <row r="8" spans="1:18">
      <c r="A8" s="1" t="s">
        <v>61</v>
      </c>
      <c r="B8" s="2">
        <v>45301</v>
      </c>
      <c r="C8" s="1" t="s">
        <v>62</v>
      </c>
      <c r="D8" s="1" t="s">
        <v>63</v>
      </c>
      <c r="E8" s="1" t="s">
        <v>17</v>
      </c>
      <c r="F8" s="1" t="s">
        <v>27</v>
      </c>
      <c r="G8" s="1" t="s">
        <v>64</v>
      </c>
      <c r="H8" s="1" t="s">
        <v>65</v>
      </c>
      <c r="I8" s="1">
        <v>256</v>
      </c>
      <c r="J8" s="1">
        <v>29</v>
      </c>
      <c r="K8" s="1">
        <v>99999</v>
      </c>
      <c r="L8" s="1">
        <v>12</v>
      </c>
      <c r="M8" s="5">
        <v>88000</v>
      </c>
      <c r="N8" s="1" t="s">
        <v>21</v>
      </c>
      <c r="O8" s="1" t="s">
        <v>22</v>
      </c>
      <c r="P8" s="3">
        <f>Table1[[#This Row],[UnitPrice]]-Table1[[#This Row],[FinalSalePrice]]</f>
        <v>11999</v>
      </c>
      <c r="Q8" s="4">
        <f>Table1[[#This Row],[UnitPrice]]*Table1[[#This Row],[Discount(%)]]/100</f>
        <v>11999.88</v>
      </c>
      <c r="R8" s="4">
        <v>2899971</v>
      </c>
    </row>
    <row r="9" spans="1:18">
      <c r="A9" s="1" t="s">
        <v>66</v>
      </c>
      <c r="B9" s="2">
        <v>45302</v>
      </c>
      <c r="C9" s="1" t="s">
        <v>67</v>
      </c>
      <c r="D9" s="1" t="s">
        <v>68</v>
      </c>
      <c r="E9" s="1" t="s">
        <v>69</v>
      </c>
      <c r="F9" s="1" t="s">
        <v>35</v>
      </c>
      <c r="G9" s="1" t="s">
        <v>70</v>
      </c>
      <c r="H9" s="1" t="s">
        <v>71</v>
      </c>
      <c r="I9" s="1">
        <v>128</v>
      </c>
      <c r="J9" s="1">
        <v>45</v>
      </c>
      <c r="K9" s="1">
        <v>26999</v>
      </c>
      <c r="L9" s="1">
        <v>10</v>
      </c>
      <c r="M9" s="5">
        <v>24300</v>
      </c>
      <c r="N9" s="1" t="s">
        <v>38</v>
      </c>
      <c r="O9" s="1" t="s">
        <v>31</v>
      </c>
      <c r="P9" s="3">
        <f>Table1[[#This Row],[UnitPrice]]-Table1[[#This Row],[FinalSalePrice]]</f>
        <v>2699</v>
      </c>
      <c r="Q9" s="4">
        <f>Table1[[#This Row],[UnitPrice]]*Table1[[#This Row],[Discount(%)]]/100</f>
        <v>2699.9</v>
      </c>
      <c r="R9" s="4">
        <v>1214955</v>
      </c>
    </row>
    <row r="10" spans="1:18">
      <c r="A10" s="1" t="s">
        <v>72</v>
      </c>
      <c r="B10" s="2">
        <v>45303</v>
      </c>
      <c r="C10" s="1" t="s">
        <v>73</v>
      </c>
      <c r="D10" s="1" t="s">
        <v>74</v>
      </c>
      <c r="E10" s="1" t="s">
        <v>75</v>
      </c>
      <c r="F10" s="1" t="s">
        <v>18</v>
      </c>
      <c r="G10" s="1" t="s">
        <v>76</v>
      </c>
      <c r="H10" s="1" t="s">
        <v>77</v>
      </c>
      <c r="I10" s="1">
        <v>128</v>
      </c>
      <c r="J10" s="1">
        <v>25</v>
      </c>
      <c r="K10" s="1">
        <v>69900</v>
      </c>
      <c r="L10" s="1">
        <v>7</v>
      </c>
      <c r="M10" s="5">
        <v>65007</v>
      </c>
      <c r="N10" s="1" t="s">
        <v>78</v>
      </c>
      <c r="O10" s="1" t="s">
        <v>22</v>
      </c>
      <c r="P10" s="3">
        <f>Table1[[#This Row],[UnitPrice]]-Table1[[#This Row],[FinalSalePrice]]</f>
        <v>4893</v>
      </c>
      <c r="Q10" s="4">
        <f>Table1[[#This Row],[UnitPrice]]*Table1[[#This Row],[Discount(%)]]/100</f>
        <v>4893</v>
      </c>
      <c r="R10" s="4">
        <v>1747500</v>
      </c>
    </row>
    <row r="11" spans="1:18">
      <c r="A11" s="1" t="s">
        <v>79</v>
      </c>
      <c r="B11" s="2">
        <v>45304</v>
      </c>
      <c r="C11" s="1" t="s">
        <v>80</v>
      </c>
      <c r="D11" s="1" t="s">
        <v>41</v>
      </c>
      <c r="E11" s="1" t="s">
        <v>42</v>
      </c>
      <c r="F11" s="1" t="s">
        <v>27</v>
      </c>
      <c r="G11" s="1" t="s">
        <v>81</v>
      </c>
      <c r="H11" s="1" t="s">
        <v>82</v>
      </c>
      <c r="I11" s="1">
        <v>256</v>
      </c>
      <c r="J11" s="1">
        <v>2</v>
      </c>
      <c r="K11" s="1">
        <v>124999</v>
      </c>
      <c r="L11" s="1">
        <v>10</v>
      </c>
      <c r="M11" s="5">
        <v>112500</v>
      </c>
      <c r="N11" s="1" t="s">
        <v>30</v>
      </c>
      <c r="O11" s="1" t="s">
        <v>31</v>
      </c>
      <c r="P11" s="3">
        <f>Table1[[#This Row],[UnitPrice]]-Table1[[#This Row],[FinalSalePrice]]</f>
        <v>12499</v>
      </c>
      <c r="Q11" s="4">
        <f>Table1[[#This Row],[UnitPrice]]*Table1[[#This Row],[Discount(%)]]/100</f>
        <v>12499.9</v>
      </c>
      <c r="R11" s="4">
        <v>249998</v>
      </c>
    </row>
    <row r="12" spans="1:18">
      <c r="A12" s="1" t="s">
        <v>83</v>
      </c>
      <c r="B12" s="2">
        <v>45306</v>
      </c>
      <c r="C12" s="1" t="s">
        <v>84</v>
      </c>
      <c r="D12" s="1" t="s">
        <v>16</v>
      </c>
      <c r="E12" s="1" t="s">
        <v>17</v>
      </c>
      <c r="F12" s="1" t="s">
        <v>43</v>
      </c>
      <c r="G12" s="1" t="s">
        <v>85</v>
      </c>
      <c r="H12" s="1" t="s">
        <v>86</v>
      </c>
      <c r="I12" s="1">
        <v>128</v>
      </c>
      <c r="J12" s="1">
        <v>45</v>
      </c>
      <c r="K12" s="1">
        <v>43999</v>
      </c>
      <c r="L12" s="1">
        <v>15</v>
      </c>
      <c r="M12" s="5">
        <v>37400</v>
      </c>
      <c r="N12" s="1" t="s">
        <v>38</v>
      </c>
      <c r="O12" s="1" t="s">
        <v>60</v>
      </c>
      <c r="P12" s="3">
        <f>Table1[[#This Row],[UnitPrice]]-Table1[[#This Row],[FinalSalePrice]]</f>
        <v>6599</v>
      </c>
      <c r="Q12" s="4">
        <f>Table1[[#This Row],[UnitPrice]]*Table1[[#This Row],[Discount(%)]]/100</f>
        <v>6599.85</v>
      </c>
      <c r="R12" s="4">
        <v>1979955</v>
      </c>
    </row>
    <row r="13" spans="1:18">
      <c r="A13" s="1" t="s">
        <v>87</v>
      </c>
      <c r="B13" s="2">
        <v>45307</v>
      </c>
      <c r="C13" s="1" t="s">
        <v>88</v>
      </c>
      <c r="D13" s="1" t="s">
        <v>34</v>
      </c>
      <c r="E13" s="1" t="s">
        <v>34</v>
      </c>
      <c r="F13" s="1" t="s">
        <v>50</v>
      </c>
      <c r="G13" s="1" t="s">
        <v>89</v>
      </c>
      <c r="H13" s="1" t="s">
        <v>90</v>
      </c>
      <c r="I13" s="1">
        <v>256</v>
      </c>
      <c r="J13" s="1">
        <v>7</v>
      </c>
      <c r="K13" s="1">
        <v>79999</v>
      </c>
      <c r="L13" s="1">
        <v>10</v>
      </c>
      <c r="M13" s="5">
        <v>72000</v>
      </c>
      <c r="N13" s="1" t="s">
        <v>21</v>
      </c>
      <c r="O13" s="1" t="s">
        <v>22</v>
      </c>
      <c r="P13" s="3">
        <f>Table1[[#This Row],[UnitPrice]]-Table1[[#This Row],[FinalSalePrice]]</f>
        <v>7999</v>
      </c>
      <c r="Q13" s="4">
        <f>Table1[[#This Row],[UnitPrice]]*Table1[[#This Row],[Discount(%)]]/100</f>
        <v>7999.9</v>
      </c>
      <c r="R13" s="4">
        <v>559993</v>
      </c>
    </row>
    <row r="14" spans="1:18">
      <c r="A14" s="1" t="s">
        <v>91</v>
      </c>
      <c r="B14" s="2">
        <v>45309</v>
      </c>
      <c r="C14" s="1" t="s">
        <v>92</v>
      </c>
      <c r="D14" s="1" t="s">
        <v>93</v>
      </c>
      <c r="E14" s="1" t="s">
        <v>94</v>
      </c>
      <c r="F14" s="1" t="s">
        <v>35</v>
      </c>
      <c r="G14" s="1" t="s">
        <v>36</v>
      </c>
      <c r="H14" s="1" t="s">
        <v>95</v>
      </c>
      <c r="I14" s="1">
        <v>256</v>
      </c>
      <c r="J14" s="1">
        <v>7</v>
      </c>
      <c r="K14" s="1">
        <v>44999</v>
      </c>
      <c r="L14" s="1">
        <v>5</v>
      </c>
      <c r="M14" s="5">
        <v>42749</v>
      </c>
      <c r="N14" s="1" t="s">
        <v>96</v>
      </c>
      <c r="O14" s="1" t="s">
        <v>31</v>
      </c>
      <c r="P14" s="3">
        <f>Table1[[#This Row],[UnitPrice]]-Table1[[#This Row],[FinalSalePrice]]</f>
        <v>2250</v>
      </c>
      <c r="Q14" s="4">
        <f>Table1[[#This Row],[UnitPrice]]*Table1[[#This Row],[Discount(%)]]/100</f>
        <v>2249.9499999999998</v>
      </c>
      <c r="R14" s="4">
        <v>314993</v>
      </c>
    </row>
    <row r="15" spans="1:18">
      <c r="A15" s="1" t="s">
        <v>97</v>
      </c>
      <c r="B15" s="2">
        <v>45311</v>
      </c>
      <c r="C15" s="1" t="s">
        <v>98</v>
      </c>
      <c r="D15" s="1" t="s">
        <v>56</v>
      </c>
      <c r="E15" s="1" t="s">
        <v>57</v>
      </c>
      <c r="F15" s="1" t="s">
        <v>18</v>
      </c>
      <c r="G15" s="1" t="s">
        <v>99</v>
      </c>
      <c r="H15" s="1" t="s">
        <v>100</v>
      </c>
      <c r="I15" s="1">
        <v>512</v>
      </c>
      <c r="J15" s="1">
        <v>34</v>
      </c>
      <c r="K15" s="1">
        <v>159900</v>
      </c>
      <c r="L15" s="1">
        <v>5</v>
      </c>
      <c r="M15" s="5">
        <v>159900</v>
      </c>
      <c r="N15" s="1" t="s">
        <v>21</v>
      </c>
      <c r="O15" s="1" t="s">
        <v>22</v>
      </c>
      <c r="P15" s="3">
        <f>Table1[[#This Row],[UnitPrice]]-Table1[[#This Row],[FinalSalePrice]]</f>
        <v>0</v>
      </c>
      <c r="Q15" s="4">
        <f>Table1[[#This Row],[UnitPrice]]*Table1[[#This Row],[Discount(%)]]/100</f>
        <v>7995</v>
      </c>
      <c r="R15" s="4">
        <v>5436600</v>
      </c>
    </row>
    <row r="16" spans="1:18">
      <c r="A16" s="1" t="s">
        <v>101</v>
      </c>
      <c r="B16" s="2">
        <v>45312</v>
      </c>
      <c r="C16" s="1" t="s">
        <v>102</v>
      </c>
      <c r="D16" s="1" t="s">
        <v>103</v>
      </c>
      <c r="E16" s="1" t="s">
        <v>103</v>
      </c>
      <c r="F16" s="1" t="s">
        <v>27</v>
      </c>
      <c r="G16" s="1" t="s">
        <v>104</v>
      </c>
      <c r="H16" s="1" t="s">
        <v>105</v>
      </c>
      <c r="I16" s="1">
        <v>256</v>
      </c>
      <c r="J16" s="1">
        <v>67</v>
      </c>
      <c r="K16" s="1">
        <v>40999</v>
      </c>
      <c r="L16" s="1">
        <v>5</v>
      </c>
      <c r="M16" s="5">
        <v>36900</v>
      </c>
      <c r="N16" s="1" t="s">
        <v>38</v>
      </c>
      <c r="O16" s="1" t="s">
        <v>31</v>
      </c>
      <c r="P16" s="3">
        <f>Table1[[#This Row],[UnitPrice]]-Table1[[#This Row],[FinalSalePrice]]</f>
        <v>4099</v>
      </c>
      <c r="Q16" s="4">
        <f>Table1[[#This Row],[UnitPrice]]*Table1[[#This Row],[Discount(%)]]/100</f>
        <v>2049.9499999999998</v>
      </c>
      <c r="R16" s="4">
        <v>2746933</v>
      </c>
    </row>
    <row r="17" spans="1:18">
      <c r="A17" s="1" t="s">
        <v>106</v>
      </c>
      <c r="B17" s="2">
        <v>45313</v>
      </c>
      <c r="C17" s="1" t="s">
        <v>107</v>
      </c>
      <c r="D17" s="1" t="s">
        <v>63</v>
      </c>
      <c r="E17" s="1" t="s">
        <v>17</v>
      </c>
      <c r="F17" s="1" t="s">
        <v>35</v>
      </c>
      <c r="G17" s="1" t="s">
        <v>108</v>
      </c>
      <c r="H17" s="1" t="s">
        <v>109</v>
      </c>
      <c r="I17" s="1">
        <v>256</v>
      </c>
      <c r="J17" s="1">
        <v>36</v>
      </c>
      <c r="K17" s="1">
        <v>37999</v>
      </c>
      <c r="L17" s="1">
        <v>5</v>
      </c>
      <c r="M17" s="5">
        <v>36100</v>
      </c>
      <c r="N17" s="1" t="s">
        <v>78</v>
      </c>
      <c r="O17" s="1" t="s">
        <v>22</v>
      </c>
      <c r="P17" s="3">
        <f>Table1[[#This Row],[UnitPrice]]-Table1[[#This Row],[FinalSalePrice]]</f>
        <v>1899</v>
      </c>
      <c r="Q17" s="4">
        <f>Table1[[#This Row],[UnitPrice]]*Table1[[#This Row],[Discount(%)]]/100</f>
        <v>1899.95</v>
      </c>
      <c r="R17" s="4">
        <v>1367964</v>
      </c>
    </row>
    <row r="18" spans="1:18">
      <c r="A18" s="1" t="s">
        <v>110</v>
      </c>
      <c r="B18" s="2">
        <v>45315</v>
      </c>
      <c r="C18" s="1" t="s">
        <v>111</v>
      </c>
      <c r="D18" s="1" t="s">
        <v>112</v>
      </c>
      <c r="E18" s="1" t="s">
        <v>113</v>
      </c>
      <c r="F18" s="1" t="s">
        <v>50</v>
      </c>
      <c r="G18" s="1" t="s">
        <v>114</v>
      </c>
      <c r="H18" s="1" t="s">
        <v>115</v>
      </c>
      <c r="I18" s="1">
        <v>128</v>
      </c>
      <c r="J18" s="1">
        <v>36</v>
      </c>
      <c r="K18" s="1">
        <v>13499</v>
      </c>
      <c r="L18" s="1">
        <v>8</v>
      </c>
      <c r="M18" s="5">
        <v>13499</v>
      </c>
      <c r="N18" s="1" t="s">
        <v>53</v>
      </c>
      <c r="O18" s="1" t="s">
        <v>60</v>
      </c>
      <c r="P18" s="3">
        <f>Table1[[#This Row],[UnitPrice]]-Table1[[#This Row],[FinalSalePrice]]</f>
        <v>0</v>
      </c>
      <c r="Q18" s="4">
        <f>Table1[[#This Row],[UnitPrice]]*Table1[[#This Row],[Discount(%)]]/100</f>
        <v>1079.92</v>
      </c>
      <c r="R18" s="4">
        <v>485964</v>
      </c>
    </row>
    <row r="19" spans="1:18">
      <c r="A19" s="1" t="s">
        <v>116</v>
      </c>
      <c r="B19" s="2">
        <v>45316</v>
      </c>
      <c r="C19" s="1" t="s">
        <v>117</v>
      </c>
      <c r="D19" s="1" t="s">
        <v>41</v>
      </c>
      <c r="E19" s="1" t="s">
        <v>42</v>
      </c>
      <c r="F19" s="1" t="s">
        <v>18</v>
      </c>
      <c r="G19" s="1" t="s">
        <v>58</v>
      </c>
      <c r="H19" s="1" t="s">
        <v>118</v>
      </c>
      <c r="I19" s="1">
        <v>128</v>
      </c>
      <c r="J19" s="1">
        <v>78</v>
      </c>
      <c r="K19" s="1">
        <v>79900</v>
      </c>
      <c r="L19" s="1">
        <v>5</v>
      </c>
      <c r="M19" s="5">
        <v>75905</v>
      </c>
      <c r="N19" s="1" t="s">
        <v>30</v>
      </c>
      <c r="O19" s="1" t="s">
        <v>31</v>
      </c>
      <c r="P19" s="3">
        <f>Table1[[#This Row],[UnitPrice]]-Table1[[#This Row],[FinalSalePrice]]</f>
        <v>3995</v>
      </c>
      <c r="Q19" s="4">
        <f>Table1[[#This Row],[UnitPrice]]*Table1[[#This Row],[Discount(%)]]/100</f>
        <v>3995</v>
      </c>
      <c r="R19" s="4">
        <v>6232200</v>
      </c>
    </row>
    <row r="20" spans="1:18">
      <c r="A20" s="1" t="s">
        <v>119</v>
      </c>
      <c r="B20" s="2">
        <v>45318</v>
      </c>
      <c r="C20" s="1" t="s">
        <v>120</v>
      </c>
      <c r="D20" s="1" t="s">
        <v>68</v>
      </c>
      <c r="E20" s="1" t="s">
        <v>69</v>
      </c>
      <c r="F20" s="1" t="s">
        <v>27</v>
      </c>
      <c r="G20" s="1" t="s">
        <v>121</v>
      </c>
      <c r="H20" s="1" t="s">
        <v>122</v>
      </c>
      <c r="I20" s="1">
        <v>128</v>
      </c>
      <c r="J20" s="1">
        <v>98</v>
      </c>
      <c r="K20" s="1">
        <v>57999</v>
      </c>
      <c r="L20" s="1">
        <v>15</v>
      </c>
      <c r="M20" s="5">
        <v>49300</v>
      </c>
      <c r="N20" s="1" t="s">
        <v>21</v>
      </c>
      <c r="O20" s="1" t="s">
        <v>22</v>
      </c>
      <c r="P20" s="3">
        <f>Table1[[#This Row],[UnitPrice]]-Table1[[#This Row],[FinalSalePrice]]</f>
        <v>8699</v>
      </c>
      <c r="Q20" s="4">
        <f>Table1[[#This Row],[UnitPrice]]*Table1[[#This Row],[Discount(%)]]/100</f>
        <v>8699.85</v>
      </c>
      <c r="R20" s="4">
        <v>5683902</v>
      </c>
    </row>
    <row r="21" spans="1:18">
      <c r="A21" s="1" t="s">
        <v>123</v>
      </c>
      <c r="B21" s="2">
        <v>45319</v>
      </c>
      <c r="C21" s="1" t="s">
        <v>124</v>
      </c>
      <c r="D21" s="1" t="s">
        <v>34</v>
      </c>
      <c r="E21" s="1" t="s">
        <v>34</v>
      </c>
      <c r="F21" s="1" t="s">
        <v>43</v>
      </c>
      <c r="G21" s="1" t="s">
        <v>44</v>
      </c>
      <c r="H21" s="1" t="s">
        <v>125</v>
      </c>
      <c r="I21" s="1">
        <v>128</v>
      </c>
      <c r="J21" s="1">
        <v>46</v>
      </c>
      <c r="K21" s="1">
        <v>75999</v>
      </c>
      <c r="L21" s="1">
        <v>8</v>
      </c>
      <c r="M21" s="5">
        <v>70000</v>
      </c>
      <c r="N21" s="1" t="s">
        <v>38</v>
      </c>
      <c r="O21" s="1" t="s">
        <v>31</v>
      </c>
      <c r="P21" s="3">
        <f>Table1[[#This Row],[UnitPrice]]-Table1[[#This Row],[FinalSalePrice]]</f>
        <v>5999</v>
      </c>
      <c r="Q21" s="4">
        <f>Table1[[#This Row],[UnitPrice]]*Table1[[#This Row],[Discount(%)]]/100</f>
        <v>6079.92</v>
      </c>
      <c r="R21" s="4">
        <v>3495954</v>
      </c>
    </row>
    <row r="22" spans="1:18">
      <c r="A22" s="1" t="s">
        <v>126</v>
      </c>
      <c r="B22" s="2">
        <v>45323</v>
      </c>
      <c r="C22" s="1" t="s">
        <v>127</v>
      </c>
      <c r="D22" s="1" t="s">
        <v>16</v>
      </c>
      <c r="E22" s="1" t="s">
        <v>17</v>
      </c>
      <c r="F22" s="1" t="s">
        <v>35</v>
      </c>
      <c r="G22" s="1">
        <v>12</v>
      </c>
      <c r="H22" s="1" t="s">
        <v>128</v>
      </c>
      <c r="I22" s="1">
        <v>256</v>
      </c>
      <c r="J22" s="1">
        <v>36</v>
      </c>
      <c r="K22" s="1">
        <v>64999</v>
      </c>
      <c r="L22" s="1">
        <v>7</v>
      </c>
      <c r="M22" s="5">
        <v>64999</v>
      </c>
      <c r="N22" s="1" t="s">
        <v>21</v>
      </c>
      <c r="O22" s="1" t="s">
        <v>22</v>
      </c>
      <c r="P22" s="3">
        <f>Table1[[#This Row],[UnitPrice]]-Table1[[#This Row],[FinalSalePrice]]</f>
        <v>0</v>
      </c>
      <c r="Q22" s="4">
        <f>Table1[[#This Row],[UnitPrice]]*Table1[[#This Row],[Discount(%)]]/100</f>
        <v>4549.93</v>
      </c>
      <c r="R22" s="4">
        <v>2339964</v>
      </c>
    </row>
    <row r="23" spans="1:18">
      <c r="A23" s="1" t="s">
        <v>129</v>
      </c>
      <c r="B23" s="2">
        <v>45324</v>
      </c>
      <c r="C23" s="1" t="s">
        <v>130</v>
      </c>
      <c r="D23" s="1" t="s">
        <v>131</v>
      </c>
      <c r="E23" s="1" t="s">
        <v>94</v>
      </c>
      <c r="F23" s="1" t="s">
        <v>18</v>
      </c>
      <c r="G23" s="1" t="s">
        <v>132</v>
      </c>
      <c r="H23" s="1" t="s">
        <v>82</v>
      </c>
      <c r="I23" s="1">
        <v>256</v>
      </c>
      <c r="J23" s="1">
        <v>36</v>
      </c>
      <c r="K23" s="1">
        <v>99900</v>
      </c>
      <c r="L23" s="1">
        <v>5</v>
      </c>
      <c r="M23" s="5">
        <v>94905</v>
      </c>
      <c r="N23" s="1" t="s">
        <v>30</v>
      </c>
      <c r="O23" s="1" t="s">
        <v>31</v>
      </c>
      <c r="P23" s="3">
        <f>Table1[[#This Row],[UnitPrice]]-Table1[[#This Row],[FinalSalePrice]]</f>
        <v>4995</v>
      </c>
      <c r="Q23" s="4">
        <f>Table1[[#This Row],[UnitPrice]]*Table1[[#This Row],[Discount(%)]]/100</f>
        <v>4995</v>
      </c>
      <c r="R23" s="4">
        <v>3596400</v>
      </c>
    </row>
    <row r="24" spans="1:18">
      <c r="A24" s="1" t="s">
        <v>133</v>
      </c>
      <c r="B24" s="2">
        <v>45325</v>
      </c>
      <c r="C24" s="1" t="s">
        <v>134</v>
      </c>
      <c r="D24" s="1" t="s">
        <v>25</v>
      </c>
      <c r="E24" s="1" t="s">
        <v>26</v>
      </c>
      <c r="F24" s="1" t="s">
        <v>27</v>
      </c>
      <c r="G24" s="1" t="s">
        <v>135</v>
      </c>
      <c r="H24" s="1" t="s">
        <v>136</v>
      </c>
      <c r="I24" s="1">
        <v>256</v>
      </c>
      <c r="J24" s="1">
        <v>78</v>
      </c>
      <c r="K24" s="1">
        <v>79999</v>
      </c>
      <c r="L24" s="1">
        <v>7</v>
      </c>
      <c r="M24" s="5">
        <v>74400</v>
      </c>
      <c r="N24" s="1" t="s">
        <v>21</v>
      </c>
      <c r="O24" s="1" t="s">
        <v>60</v>
      </c>
      <c r="P24" s="3">
        <f>Table1[[#This Row],[UnitPrice]]-Table1[[#This Row],[FinalSalePrice]]</f>
        <v>5599</v>
      </c>
      <c r="Q24" s="4">
        <f>Table1[[#This Row],[UnitPrice]]*Table1[[#This Row],[Discount(%)]]/100</f>
        <v>5599.93</v>
      </c>
      <c r="R24" s="4">
        <v>6239922</v>
      </c>
    </row>
    <row r="25" spans="1:18">
      <c r="A25" s="1" t="s">
        <v>137</v>
      </c>
      <c r="B25" s="2">
        <v>45326</v>
      </c>
      <c r="C25" s="1" t="s">
        <v>138</v>
      </c>
      <c r="D25" s="1" t="s">
        <v>48</v>
      </c>
      <c r="E25" s="1" t="s">
        <v>49</v>
      </c>
      <c r="F25" s="1" t="s">
        <v>50</v>
      </c>
      <c r="G25" s="1" t="s">
        <v>139</v>
      </c>
      <c r="H25" s="1" t="s">
        <v>140</v>
      </c>
      <c r="I25" s="1">
        <v>128</v>
      </c>
      <c r="J25" s="1">
        <v>34</v>
      </c>
      <c r="K25" s="1">
        <v>21999</v>
      </c>
      <c r="L25" s="1">
        <v>10</v>
      </c>
      <c r="M25" s="5">
        <v>19800</v>
      </c>
      <c r="N25" s="1" t="s">
        <v>38</v>
      </c>
      <c r="O25" s="1" t="s">
        <v>31</v>
      </c>
      <c r="P25" s="3">
        <f>Table1[[#This Row],[UnitPrice]]-Table1[[#This Row],[FinalSalePrice]]</f>
        <v>2199</v>
      </c>
      <c r="Q25" s="4">
        <f>Table1[[#This Row],[UnitPrice]]*Table1[[#This Row],[Discount(%)]]/100</f>
        <v>2199.9</v>
      </c>
      <c r="R25" s="4">
        <v>747966</v>
      </c>
    </row>
    <row r="26" spans="1:18">
      <c r="A26" s="1" t="s">
        <v>141</v>
      </c>
      <c r="B26" s="2">
        <v>45327</v>
      </c>
      <c r="C26" s="1" t="s">
        <v>142</v>
      </c>
      <c r="D26" s="1" t="s">
        <v>56</v>
      </c>
      <c r="E26" s="1" t="s">
        <v>57</v>
      </c>
      <c r="F26" s="1" t="s">
        <v>35</v>
      </c>
      <c r="G26" s="1" t="s">
        <v>143</v>
      </c>
      <c r="H26" s="1" t="s">
        <v>144</v>
      </c>
      <c r="I26" s="1">
        <v>512</v>
      </c>
      <c r="J26" s="1">
        <v>56</v>
      </c>
      <c r="K26" s="1">
        <v>139999</v>
      </c>
      <c r="L26" s="1">
        <v>7</v>
      </c>
      <c r="M26" s="5">
        <v>139999</v>
      </c>
      <c r="N26" s="1" t="s">
        <v>30</v>
      </c>
      <c r="O26" s="1" t="s">
        <v>22</v>
      </c>
      <c r="P26" s="3">
        <f>Table1[[#This Row],[UnitPrice]]-Table1[[#This Row],[FinalSalePrice]]</f>
        <v>0</v>
      </c>
      <c r="Q26" s="4">
        <f>Table1[[#This Row],[UnitPrice]]*Table1[[#This Row],[Discount(%)]]/100</f>
        <v>9799.93</v>
      </c>
      <c r="R26" s="4">
        <v>7839944</v>
      </c>
    </row>
    <row r="27" spans="1:18">
      <c r="A27" s="1" t="s">
        <v>145</v>
      </c>
      <c r="B27" s="2">
        <v>45328</v>
      </c>
      <c r="C27" s="1" t="s">
        <v>146</v>
      </c>
      <c r="D27" s="1" t="s">
        <v>74</v>
      </c>
      <c r="E27" s="1" t="s">
        <v>75</v>
      </c>
      <c r="F27" s="1" t="s">
        <v>18</v>
      </c>
      <c r="G27" s="1" t="s">
        <v>147</v>
      </c>
      <c r="H27" s="1" t="s">
        <v>148</v>
      </c>
      <c r="I27" s="1">
        <v>128</v>
      </c>
      <c r="J27" s="1">
        <v>73</v>
      </c>
      <c r="K27" s="1">
        <v>79900</v>
      </c>
      <c r="L27" s="1">
        <v>10</v>
      </c>
      <c r="M27" s="5">
        <v>71910</v>
      </c>
      <c r="N27" s="1" t="s">
        <v>21</v>
      </c>
      <c r="O27" s="1" t="s">
        <v>31</v>
      </c>
      <c r="P27" s="3">
        <f>Table1[[#This Row],[UnitPrice]]-Table1[[#This Row],[FinalSalePrice]]</f>
        <v>7990</v>
      </c>
      <c r="Q27" s="4">
        <f>Table1[[#This Row],[UnitPrice]]*Table1[[#This Row],[Discount(%)]]/100</f>
        <v>7990</v>
      </c>
      <c r="R27" s="4">
        <v>5832700</v>
      </c>
    </row>
    <row r="28" spans="1:18">
      <c r="A28" s="1" t="s">
        <v>149</v>
      </c>
      <c r="B28" s="2">
        <v>45329</v>
      </c>
      <c r="C28" s="1" t="s">
        <v>150</v>
      </c>
      <c r="D28" s="1" t="s">
        <v>41</v>
      </c>
      <c r="E28" s="1" t="s">
        <v>42</v>
      </c>
      <c r="F28" s="1" t="s">
        <v>27</v>
      </c>
      <c r="G28" s="1" t="s">
        <v>151</v>
      </c>
      <c r="H28" s="1" t="s">
        <v>152</v>
      </c>
      <c r="I28" s="1">
        <v>512</v>
      </c>
      <c r="J28" s="1">
        <v>3</v>
      </c>
      <c r="K28" s="1">
        <v>164999</v>
      </c>
      <c r="L28" s="1">
        <v>10</v>
      </c>
      <c r="M28" s="5">
        <v>148500</v>
      </c>
      <c r="N28" s="1" t="s">
        <v>30</v>
      </c>
      <c r="O28" s="1" t="s">
        <v>22</v>
      </c>
      <c r="P28" s="3">
        <f>Table1[[#This Row],[UnitPrice]]-Table1[[#This Row],[FinalSalePrice]]</f>
        <v>16499</v>
      </c>
      <c r="Q28" s="4">
        <f>Table1[[#This Row],[UnitPrice]]*Table1[[#This Row],[Discount(%)]]/100</f>
        <v>16499.900000000001</v>
      </c>
      <c r="R28" s="4">
        <v>494997</v>
      </c>
    </row>
    <row r="29" spans="1:18">
      <c r="A29" s="1" t="s">
        <v>153</v>
      </c>
      <c r="B29" s="2">
        <v>45330</v>
      </c>
      <c r="C29" s="1" t="s">
        <v>154</v>
      </c>
      <c r="D29" s="1" t="s">
        <v>34</v>
      </c>
      <c r="E29" s="1" t="s">
        <v>34</v>
      </c>
      <c r="F29" s="1" t="s">
        <v>43</v>
      </c>
      <c r="G29" s="1" t="s">
        <v>155</v>
      </c>
      <c r="H29" s="1" t="s">
        <v>156</v>
      </c>
      <c r="I29" s="1">
        <v>256</v>
      </c>
      <c r="J29" s="1">
        <v>58</v>
      </c>
      <c r="K29" s="1">
        <v>113999</v>
      </c>
      <c r="L29" s="1">
        <v>5</v>
      </c>
      <c r="M29" s="5">
        <v>108300</v>
      </c>
      <c r="N29" s="1" t="s">
        <v>21</v>
      </c>
      <c r="O29" s="1" t="s">
        <v>60</v>
      </c>
      <c r="P29" s="3">
        <f>Table1[[#This Row],[UnitPrice]]-Table1[[#This Row],[FinalSalePrice]]</f>
        <v>5699</v>
      </c>
      <c r="Q29" s="4">
        <f>Table1[[#This Row],[UnitPrice]]*Table1[[#This Row],[Discount(%)]]/100</f>
        <v>5699.95</v>
      </c>
      <c r="R29" s="4">
        <v>6611942</v>
      </c>
    </row>
    <row r="30" spans="1:18">
      <c r="A30" s="1" t="s">
        <v>157</v>
      </c>
      <c r="B30" s="2">
        <v>45331</v>
      </c>
      <c r="C30" s="1" t="s">
        <v>158</v>
      </c>
      <c r="D30" s="1" t="s">
        <v>16</v>
      </c>
      <c r="E30" s="1" t="s">
        <v>17</v>
      </c>
      <c r="F30" s="1" t="s">
        <v>50</v>
      </c>
      <c r="G30" s="1">
        <v>14</v>
      </c>
      <c r="H30" s="1" t="s">
        <v>159</v>
      </c>
      <c r="I30" s="1">
        <v>512</v>
      </c>
      <c r="J30" s="1">
        <v>3</v>
      </c>
      <c r="K30" s="1">
        <v>69999</v>
      </c>
      <c r="L30" s="1">
        <v>2</v>
      </c>
      <c r="M30" s="5">
        <v>69999</v>
      </c>
      <c r="N30" s="1" t="s">
        <v>38</v>
      </c>
      <c r="O30" s="1" t="s">
        <v>31</v>
      </c>
      <c r="P30" s="3">
        <f>Table1[[#This Row],[UnitPrice]]-Table1[[#This Row],[FinalSalePrice]]</f>
        <v>0</v>
      </c>
      <c r="Q30" s="4">
        <f>Table1[[#This Row],[UnitPrice]]*Table1[[#This Row],[Discount(%)]]/100</f>
        <v>1399.98</v>
      </c>
      <c r="R30" s="4">
        <v>209997</v>
      </c>
    </row>
    <row r="31" spans="1:18">
      <c r="A31" s="1" t="s">
        <v>160</v>
      </c>
      <c r="B31" s="2">
        <v>45332</v>
      </c>
      <c r="C31" s="1" t="s">
        <v>161</v>
      </c>
      <c r="D31" s="1" t="s">
        <v>63</v>
      </c>
      <c r="E31" s="1" t="s">
        <v>17</v>
      </c>
      <c r="F31" s="1" t="s">
        <v>18</v>
      </c>
      <c r="G31" s="1" t="s">
        <v>19</v>
      </c>
      <c r="H31" s="1" t="s">
        <v>162</v>
      </c>
      <c r="I31" s="1">
        <v>256</v>
      </c>
      <c r="J31" s="1">
        <v>88</v>
      </c>
      <c r="K31" s="1">
        <v>134900</v>
      </c>
      <c r="L31" s="1">
        <v>5</v>
      </c>
      <c r="M31" s="5">
        <v>128155</v>
      </c>
      <c r="N31" s="1" t="s">
        <v>30</v>
      </c>
      <c r="O31" s="1" t="s">
        <v>22</v>
      </c>
      <c r="P31" s="3">
        <f>Table1[[#This Row],[UnitPrice]]-Table1[[#This Row],[FinalSalePrice]]</f>
        <v>6745</v>
      </c>
      <c r="Q31" s="4">
        <f>Table1[[#This Row],[UnitPrice]]*Table1[[#This Row],[Discount(%)]]/100</f>
        <v>6745</v>
      </c>
      <c r="R31" s="4">
        <v>11871200</v>
      </c>
    </row>
    <row r="32" spans="1:18">
      <c r="A32" s="1" t="s">
        <v>163</v>
      </c>
      <c r="B32" s="2">
        <v>45334</v>
      </c>
      <c r="C32" s="1" t="s">
        <v>164</v>
      </c>
      <c r="D32" s="1" t="s">
        <v>165</v>
      </c>
      <c r="E32" s="1" t="s">
        <v>26</v>
      </c>
      <c r="F32" s="1" t="s">
        <v>27</v>
      </c>
      <c r="G32" s="1" t="s">
        <v>166</v>
      </c>
      <c r="H32" s="1" t="s">
        <v>167</v>
      </c>
      <c r="I32" s="1">
        <v>128</v>
      </c>
      <c r="J32" s="1">
        <v>94</v>
      </c>
      <c r="K32" s="1">
        <v>30999</v>
      </c>
      <c r="L32" s="1">
        <v>15</v>
      </c>
      <c r="M32" s="5">
        <v>26350</v>
      </c>
      <c r="N32" s="1" t="s">
        <v>78</v>
      </c>
      <c r="O32" s="1" t="s">
        <v>31</v>
      </c>
      <c r="P32" s="3">
        <f>Table1[[#This Row],[UnitPrice]]-Table1[[#This Row],[FinalSalePrice]]</f>
        <v>4649</v>
      </c>
      <c r="Q32" s="4">
        <f>Table1[[#This Row],[UnitPrice]]*Table1[[#This Row],[Discount(%)]]/100</f>
        <v>4649.8500000000004</v>
      </c>
      <c r="R32" s="4">
        <v>2913906</v>
      </c>
    </row>
    <row r="33" spans="1:18">
      <c r="A33" s="1" t="s">
        <v>168</v>
      </c>
      <c r="B33" s="2">
        <v>45335</v>
      </c>
      <c r="C33" s="1" t="s">
        <v>169</v>
      </c>
      <c r="D33" s="1" t="s">
        <v>170</v>
      </c>
      <c r="E33" s="1" t="s">
        <v>171</v>
      </c>
      <c r="F33" s="1" t="s">
        <v>35</v>
      </c>
      <c r="G33" s="1" t="s">
        <v>70</v>
      </c>
      <c r="H33" s="1" t="s">
        <v>172</v>
      </c>
      <c r="I33" s="1">
        <v>128</v>
      </c>
      <c r="J33" s="1">
        <v>84</v>
      </c>
      <c r="K33" s="1">
        <v>26999</v>
      </c>
      <c r="L33" s="1">
        <v>10</v>
      </c>
      <c r="M33" s="5">
        <v>24300</v>
      </c>
      <c r="N33" s="1" t="s">
        <v>96</v>
      </c>
      <c r="O33" s="1" t="s">
        <v>60</v>
      </c>
      <c r="P33" s="3">
        <f>Table1[[#This Row],[UnitPrice]]-Table1[[#This Row],[FinalSalePrice]]</f>
        <v>2699</v>
      </c>
      <c r="Q33" s="4">
        <f>Table1[[#This Row],[UnitPrice]]*Table1[[#This Row],[Discount(%)]]/100</f>
        <v>2699.9</v>
      </c>
      <c r="R33" s="4">
        <v>2267916</v>
      </c>
    </row>
    <row r="34" spans="1:18">
      <c r="A34" s="1" t="s">
        <v>173</v>
      </c>
      <c r="B34" s="2">
        <v>45336</v>
      </c>
      <c r="C34" s="1" t="s">
        <v>174</v>
      </c>
      <c r="D34" s="1" t="s">
        <v>41</v>
      </c>
      <c r="E34" s="1" t="s">
        <v>42</v>
      </c>
      <c r="F34" s="1" t="s">
        <v>18</v>
      </c>
      <c r="G34" s="1" t="s">
        <v>58</v>
      </c>
      <c r="H34" s="1" t="s">
        <v>175</v>
      </c>
      <c r="I34" s="1">
        <v>256</v>
      </c>
      <c r="J34" s="1">
        <v>37</v>
      </c>
      <c r="K34" s="1">
        <v>89900</v>
      </c>
      <c r="L34" s="1">
        <v>5</v>
      </c>
      <c r="M34" s="5">
        <v>85405</v>
      </c>
      <c r="N34" s="1" t="s">
        <v>21</v>
      </c>
      <c r="O34" s="1" t="s">
        <v>22</v>
      </c>
      <c r="P34" s="3">
        <f>Table1[[#This Row],[UnitPrice]]-Table1[[#This Row],[FinalSalePrice]]</f>
        <v>4495</v>
      </c>
      <c r="Q34" s="4">
        <f>Table1[[#This Row],[UnitPrice]]*Table1[[#This Row],[Discount(%)]]/100</f>
        <v>4495</v>
      </c>
      <c r="R34" s="4">
        <v>3326300</v>
      </c>
    </row>
    <row r="35" spans="1:18">
      <c r="A35" s="1" t="s">
        <v>176</v>
      </c>
      <c r="B35" s="2">
        <v>45337</v>
      </c>
      <c r="C35" s="1" t="s">
        <v>177</v>
      </c>
      <c r="D35" s="1" t="s">
        <v>34</v>
      </c>
      <c r="E35" s="1" t="s">
        <v>34</v>
      </c>
      <c r="F35" s="1" t="s">
        <v>27</v>
      </c>
      <c r="G35" s="1" t="s">
        <v>178</v>
      </c>
      <c r="H35" s="1" t="s">
        <v>179</v>
      </c>
      <c r="I35" s="1">
        <v>256</v>
      </c>
      <c r="J35" s="1">
        <v>8</v>
      </c>
      <c r="K35" s="1">
        <v>129999</v>
      </c>
      <c r="L35" s="1">
        <v>8</v>
      </c>
      <c r="M35" s="5">
        <v>129999</v>
      </c>
      <c r="N35" s="1" t="s">
        <v>30</v>
      </c>
      <c r="O35" s="1" t="s">
        <v>31</v>
      </c>
      <c r="P35" s="3">
        <f>Table1[[#This Row],[UnitPrice]]-Table1[[#This Row],[FinalSalePrice]]</f>
        <v>0</v>
      </c>
      <c r="Q35" s="4">
        <f>Table1[[#This Row],[UnitPrice]]*Table1[[#This Row],[Discount(%)]]/100</f>
        <v>10399.92</v>
      </c>
      <c r="R35" s="4">
        <v>1039992</v>
      </c>
    </row>
    <row r="36" spans="1:18">
      <c r="A36" s="1" t="s">
        <v>180</v>
      </c>
      <c r="B36" s="2">
        <v>45338</v>
      </c>
      <c r="C36" s="1" t="s">
        <v>181</v>
      </c>
      <c r="D36" s="1" t="s">
        <v>56</v>
      </c>
      <c r="E36" s="1" t="s">
        <v>57</v>
      </c>
      <c r="F36" s="1" t="s">
        <v>35</v>
      </c>
      <c r="G36" s="1" t="s">
        <v>182</v>
      </c>
      <c r="H36" s="1" t="s">
        <v>183</v>
      </c>
      <c r="I36" s="1">
        <v>256</v>
      </c>
      <c r="J36" s="1">
        <v>8</v>
      </c>
      <c r="K36" s="1">
        <v>45999</v>
      </c>
      <c r="L36" s="1">
        <v>6</v>
      </c>
      <c r="M36" s="5">
        <v>45999</v>
      </c>
      <c r="N36" s="1" t="s">
        <v>38</v>
      </c>
      <c r="O36" s="1" t="s">
        <v>31</v>
      </c>
      <c r="P36" s="3">
        <f>Table1[[#This Row],[UnitPrice]]-Table1[[#This Row],[FinalSalePrice]]</f>
        <v>0</v>
      </c>
      <c r="Q36" s="4">
        <f>Table1[[#This Row],[UnitPrice]]*Table1[[#This Row],[Discount(%)]]/100</f>
        <v>2759.94</v>
      </c>
      <c r="R36" s="4">
        <v>367992</v>
      </c>
    </row>
    <row r="37" spans="1:18">
      <c r="A37" s="1" t="s">
        <v>184</v>
      </c>
      <c r="B37" s="2">
        <v>45340</v>
      </c>
      <c r="C37" s="1" t="s">
        <v>185</v>
      </c>
      <c r="D37" s="1" t="s">
        <v>16</v>
      </c>
      <c r="E37" s="1" t="s">
        <v>17</v>
      </c>
      <c r="F37" s="1" t="s">
        <v>43</v>
      </c>
      <c r="G37" s="1" t="s">
        <v>85</v>
      </c>
      <c r="H37" s="1" t="s">
        <v>186</v>
      </c>
      <c r="I37" s="1">
        <v>128</v>
      </c>
      <c r="J37" s="1">
        <v>35</v>
      </c>
      <c r="K37" s="1">
        <v>43999</v>
      </c>
      <c r="L37" s="1">
        <v>15</v>
      </c>
      <c r="M37" s="5">
        <v>37400</v>
      </c>
      <c r="N37" s="1" t="s">
        <v>21</v>
      </c>
      <c r="O37" s="1" t="s">
        <v>60</v>
      </c>
      <c r="P37" s="3">
        <f>Table1[[#This Row],[UnitPrice]]-Table1[[#This Row],[FinalSalePrice]]</f>
        <v>6599</v>
      </c>
      <c r="Q37" s="4">
        <f>Table1[[#This Row],[UnitPrice]]*Table1[[#This Row],[Discount(%)]]/100</f>
        <v>6599.85</v>
      </c>
      <c r="R37" s="4">
        <v>1539965</v>
      </c>
    </row>
    <row r="38" spans="1:18">
      <c r="A38" s="1" t="s">
        <v>187</v>
      </c>
      <c r="B38" s="2">
        <v>45341</v>
      </c>
      <c r="C38" s="1" t="s">
        <v>188</v>
      </c>
      <c r="D38" s="1" t="s">
        <v>63</v>
      </c>
      <c r="E38" s="1" t="s">
        <v>17</v>
      </c>
      <c r="F38" s="1" t="s">
        <v>50</v>
      </c>
      <c r="G38" s="1" t="s">
        <v>51</v>
      </c>
      <c r="H38" s="1" t="s">
        <v>189</v>
      </c>
      <c r="I38" s="1">
        <v>256</v>
      </c>
      <c r="J38" s="1">
        <v>54</v>
      </c>
      <c r="K38" s="1">
        <v>27999</v>
      </c>
      <c r="L38" s="1">
        <v>5</v>
      </c>
      <c r="M38" s="5">
        <v>26600</v>
      </c>
      <c r="N38" s="1" t="s">
        <v>78</v>
      </c>
      <c r="O38" s="1" t="s">
        <v>22</v>
      </c>
      <c r="P38" s="3">
        <f>Table1[[#This Row],[UnitPrice]]-Table1[[#This Row],[FinalSalePrice]]</f>
        <v>1399</v>
      </c>
      <c r="Q38" s="4">
        <f>Table1[[#This Row],[UnitPrice]]*Table1[[#This Row],[Discount(%)]]/100</f>
        <v>1399.95</v>
      </c>
      <c r="R38" s="4">
        <v>1511946</v>
      </c>
    </row>
    <row r="39" spans="1:18">
      <c r="A39" s="1" t="s">
        <v>190</v>
      </c>
      <c r="B39" s="2">
        <v>45342</v>
      </c>
      <c r="C39" s="1" t="s">
        <v>191</v>
      </c>
      <c r="D39" s="1" t="s">
        <v>93</v>
      </c>
      <c r="E39" s="1" t="s">
        <v>94</v>
      </c>
      <c r="F39" s="1" t="s">
        <v>18</v>
      </c>
      <c r="G39" s="1" t="s">
        <v>192</v>
      </c>
      <c r="H39" s="1" t="s">
        <v>193</v>
      </c>
      <c r="I39" s="1">
        <v>128</v>
      </c>
      <c r="J39" s="1">
        <v>52</v>
      </c>
      <c r="K39" s="1">
        <v>59900</v>
      </c>
      <c r="L39" s="1">
        <v>10</v>
      </c>
      <c r="M39" s="5">
        <v>53910</v>
      </c>
      <c r="N39" s="1" t="s">
        <v>30</v>
      </c>
      <c r="O39" s="1" t="s">
        <v>31</v>
      </c>
      <c r="P39" s="3">
        <f>Table1[[#This Row],[UnitPrice]]-Table1[[#This Row],[FinalSalePrice]]</f>
        <v>5990</v>
      </c>
      <c r="Q39" s="4">
        <f>Table1[[#This Row],[UnitPrice]]*Table1[[#This Row],[Discount(%)]]/100</f>
        <v>5990</v>
      </c>
      <c r="R39" s="4">
        <v>3114800</v>
      </c>
    </row>
    <row r="40" spans="1:18">
      <c r="A40" s="1" t="s">
        <v>194</v>
      </c>
      <c r="B40" s="2">
        <v>45343</v>
      </c>
      <c r="C40" s="1" t="s">
        <v>195</v>
      </c>
      <c r="D40" s="1" t="s">
        <v>48</v>
      </c>
      <c r="E40" s="1" t="s">
        <v>49</v>
      </c>
      <c r="F40" s="1" t="s">
        <v>27</v>
      </c>
      <c r="G40" s="1" t="s">
        <v>196</v>
      </c>
      <c r="H40" s="1" t="s">
        <v>77</v>
      </c>
      <c r="I40" s="1">
        <v>128</v>
      </c>
      <c r="J40" s="1">
        <v>25</v>
      </c>
      <c r="K40" s="1">
        <v>59999</v>
      </c>
      <c r="L40" s="1">
        <v>12</v>
      </c>
      <c r="M40" s="5">
        <v>52800</v>
      </c>
      <c r="N40" s="1" t="s">
        <v>21</v>
      </c>
      <c r="O40" s="1" t="s">
        <v>22</v>
      </c>
      <c r="P40" s="3">
        <f>Table1[[#This Row],[UnitPrice]]-Table1[[#This Row],[FinalSalePrice]]</f>
        <v>7199</v>
      </c>
      <c r="Q40" s="4">
        <f>Table1[[#This Row],[UnitPrice]]*Table1[[#This Row],[Discount(%)]]/100</f>
        <v>7199.88</v>
      </c>
      <c r="R40" s="4">
        <v>1499975</v>
      </c>
    </row>
    <row r="41" spans="1:18">
      <c r="A41" s="1" t="s">
        <v>197</v>
      </c>
      <c r="B41" s="2">
        <v>45344</v>
      </c>
      <c r="C41" s="1" t="s">
        <v>198</v>
      </c>
      <c r="D41" s="1" t="s">
        <v>34</v>
      </c>
      <c r="E41" s="1" t="s">
        <v>34</v>
      </c>
      <c r="F41" s="1" t="s">
        <v>35</v>
      </c>
      <c r="G41" s="1">
        <v>11</v>
      </c>
      <c r="H41" s="1" t="s">
        <v>199</v>
      </c>
      <c r="I41" s="1">
        <v>256</v>
      </c>
      <c r="J41" s="1">
        <v>7</v>
      </c>
      <c r="K41" s="1">
        <v>56999</v>
      </c>
      <c r="L41" s="1">
        <v>8</v>
      </c>
      <c r="M41" s="5">
        <v>52439</v>
      </c>
      <c r="N41" s="1" t="s">
        <v>38</v>
      </c>
      <c r="O41" s="1" t="s">
        <v>60</v>
      </c>
      <c r="P41" s="3">
        <f>Table1[[#This Row],[UnitPrice]]-Table1[[#This Row],[FinalSalePrice]]</f>
        <v>4560</v>
      </c>
      <c r="Q41" s="4">
        <f>Table1[[#This Row],[UnitPrice]]*Table1[[#This Row],[Discount(%)]]/100</f>
        <v>4559.92</v>
      </c>
      <c r="R41" s="4">
        <v>398993</v>
      </c>
    </row>
    <row r="42" spans="1:18">
      <c r="A42" s="1" t="s">
        <v>200</v>
      </c>
      <c r="B42" s="2">
        <v>45345</v>
      </c>
      <c r="C42" s="1" t="s">
        <v>201</v>
      </c>
      <c r="D42" s="1" t="s">
        <v>74</v>
      </c>
      <c r="E42" s="1" t="s">
        <v>75</v>
      </c>
      <c r="F42" s="1" t="s">
        <v>18</v>
      </c>
      <c r="G42" s="1" t="s">
        <v>99</v>
      </c>
      <c r="H42" s="1" t="s">
        <v>20</v>
      </c>
      <c r="I42" s="1">
        <v>256</v>
      </c>
      <c r="J42" s="1">
        <v>35</v>
      </c>
      <c r="K42" s="1">
        <v>159900</v>
      </c>
      <c r="L42" s="1">
        <v>12</v>
      </c>
      <c r="M42" s="5">
        <v>159900</v>
      </c>
      <c r="N42" s="1" t="s">
        <v>21</v>
      </c>
      <c r="O42" s="1" t="s">
        <v>31</v>
      </c>
      <c r="P42" s="3">
        <f>Table1[[#This Row],[UnitPrice]]-Table1[[#This Row],[FinalSalePrice]]</f>
        <v>0</v>
      </c>
      <c r="Q42" s="4">
        <f>Table1[[#This Row],[UnitPrice]]*Table1[[#This Row],[Discount(%)]]/100</f>
        <v>19188</v>
      </c>
      <c r="R42" s="4">
        <v>5596500</v>
      </c>
    </row>
    <row r="43" spans="1:18">
      <c r="A43" s="1" t="s">
        <v>202</v>
      </c>
      <c r="B43" s="2">
        <v>45346</v>
      </c>
      <c r="C43" s="1" t="s">
        <v>203</v>
      </c>
      <c r="D43" s="1" t="s">
        <v>56</v>
      </c>
      <c r="E43" s="1" t="s">
        <v>57</v>
      </c>
      <c r="F43" s="1" t="s">
        <v>27</v>
      </c>
      <c r="G43" s="1" t="s">
        <v>204</v>
      </c>
      <c r="H43" s="1" t="s">
        <v>205</v>
      </c>
      <c r="I43" s="1">
        <v>256</v>
      </c>
      <c r="J43" s="1">
        <v>1</v>
      </c>
      <c r="K43" s="1">
        <v>99999</v>
      </c>
      <c r="L43" s="1">
        <v>5</v>
      </c>
      <c r="M43" s="5">
        <v>95000</v>
      </c>
      <c r="N43" s="1" t="s">
        <v>30</v>
      </c>
      <c r="O43" s="1" t="s">
        <v>22</v>
      </c>
      <c r="P43" s="3">
        <f>Table1[[#This Row],[UnitPrice]]-Table1[[#This Row],[FinalSalePrice]]</f>
        <v>4999</v>
      </c>
      <c r="Q43" s="4">
        <f>Table1[[#This Row],[UnitPrice]]*Table1[[#This Row],[Discount(%)]]/100</f>
        <v>4999.95</v>
      </c>
      <c r="R43" s="4">
        <v>99999</v>
      </c>
    </row>
    <row r="44" spans="1:18">
      <c r="A44" s="1" t="s">
        <v>206</v>
      </c>
      <c r="B44" s="2">
        <v>45347</v>
      </c>
      <c r="C44" s="1" t="s">
        <v>207</v>
      </c>
      <c r="D44" s="1" t="s">
        <v>41</v>
      </c>
      <c r="E44" s="1" t="s">
        <v>42</v>
      </c>
      <c r="F44" s="1" t="s">
        <v>43</v>
      </c>
      <c r="G44" s="1" t="s">
        <v>44</v>
      </c>
      <c r="H44" s="1" t="s">
        <v>208</v>
      </c>
      <c r="I44" s="1">
        <v>128</v>
      </c>
      <c r="J44" s="1">
        <v>67</v>
      </c>
      <c r="K44" s="1">
        <v>75999</v>
      </c>
      <c r="L44" s="1">
        <v>8</v>
      </c>
      <c r="M44" s="5">
        <v>70000</v>
      </c>
      <c r="N44" s="1" t="s">
        <v>21</v>
      </c>
      <c r="O44" s="1" t="s">
        <v>31</v>
      </c>
      <c r="P44" s="3">
        <f>Table1[[#This Row],[UnitPrice]]-Table1[[#This Row],[FinalSalePrice]]</f>
        <v>5999</v>
      </c>
      <c r="Q44" s="4">
        <f>Table1[[#This Row],[UnitPrice]]*Table1[[#This Row],[Discount(%)]]/100</f>
        <v>6079.92</v>
      </c>
      <c r="R44" s="4">
        <v>5091933</v>
      </c>
    </row>
    <row r="45" spans="1:18">
      <c r="A45" s="1" t="s">
        <v>209</v>
      </c>
      <c r="B45" s="2">
        <v>45348</v>
      </c>
      <c r="C45" s="1" t="s">
        <v>210</v>
      </c>
      <c r="D45" s="1" t="s">
        <v>16</v>
      </c>
      <c r="E45" s="1" t="s">
        <v>17</v>
      </c>
      <c r="F45" s="1" t="s">
        <v>50</v>
      </c>
      <c r="G45" s="1">
        <v>14</v>
      </c>
      <c r="H45" s="1" t="s">
        <v>175</v>
      </c>
      <c r="I45" s="1">
        <v>512</v>
      </c>
      <c r="J45" s="1">
        <v>94</v>
      </c>
      <c r="K45" s="1">
        <v>69999</v>
      </c>
      <c r="L45" s="1">
        <v>18</v>
      </c>
      <c r="M45" s="5">
        <v>69999</v>
      </c>
      <c r="N45" s="1" t="s">
        <v>38</v>
      </c>
      <c r="O45" s="1" t="s">
        <v>60</v>
      </c>
      <c r="P45" s="3">
        <f>Table1[[#This Row],[UnitPrice]]-Table1[[#This Row],[FinalSalePrice]]</f>
        <v>0</v>
      </c>
      <c r="Q45" s="4">
        <f>Table1[[#This Row],[UnitPrice]]*Table1[[#This Row],[Discount(%)]]/100</f>
        <v>12599.82</v>
      </c>
      <c r="R45" s="4">
        <v>6579906</v>
      </c>
    </row>
    <row r="46" spans="1:18">
      <c r="A46" s="1" t="s">
        <v>211</v>
      </c>
      <c r="B46" s="2">
        <v>45349</v>
      </c>
      <c r="C46" s="1" t="s">
        <v>212</v>
      </c>
      <c r="D46" s="1" t="s">
        <v>34</v>
      </c>
      <c r="E46" s="1" t="s">
        <v>34</v>
      </c>
      <c r="F46" s="1" t="s">
        <v>18</v>
      </c>
      <c r="G46" s="1" t="s">
        <v>58</v>
      </c>
      <c r="H46" s="1" t="s">
        <v>82</v>
      </c>
      <c r="I46" s="1">
        <v>128</v>
      </c>
      <c r="J46" s="1">
        <v>90</v>
      </c>
      <c r="K46" s="1">
        <v>79900</v>
      </c>
      <c r="L46" s="1">
        <v>7</v>
      </c>
      <c r="M46" s="5">
        <v>74307</v>
      </c>
      <c r="N46" s="1" t="s">
        <v>78</v>
      </c>
      <c r="O46" s="1" t="s">
        <v>22</v>
      </c>
      <c r="P46" s="3">
        <f>Table1[[#This Row],[UnitPrice]]-Table1[[#This Row],[FinalSalePrice]]</f>
        <v>5593</v>
      </c>
      <c r="Q46" s="4">
        <f>Table1[[#This Row],[UnitPrice]]*Table1[[#This Row],[Discount(%)]]/100</f>
        <v>5593</v>
      </c>
      <c r="R46" s="4">
        <v>7191000</v>
      </c>
    </row>
    <row r="47" spans="1:18">
      <c r="A47" s="1" t="s">
        <v>213</v>
      </c>
      <c r="B47" s="2">
        <v>45350</v>
      </c>
      <c r="C47" s="1" t="s">
        <v>214</v>
      </c>
      <c r="D47" s="1" t="s">
        <v>63</v>
      </c>
      <c r="E47" s="1" t="s">
        <v>17</v>
      </c>
      <c r="F47" s="1" t="s">
        <v>35</v>
      </c>
      <c r="G47" s="1">
        <v>12</v>
      </c>
      <c r="H47" s="1" t="s">
        <v>215</v>
      </c>
      <c r="I47" s="1">
        <v>256</v>
      </c>
      <c r="J47" s="1">
        <v>48</v>
      </c>
      <c r="K47" s="1">
        <v>64999</v>
      </c>
      <c r="L47" s="1">
        <v>5</v>
      </c>
      <c r="M47" s="5">
        <v>64999</v>
      </c>
      <c r="N47" s="1" t="s">
        <v>21</v>
      </c>
      <c r="O47" s="1" t="s">
        <v>31</v>
      </c>
      <c r="P47" s="3">
        <f>Table1[[#This Row],[UnitPrice]]-Table1[[#This Row],[FinalSalePrice]]</f>
        <v>0</v>
      </c>
      <c r="Q47" s="4">
        <f>Table1[[#This Row],[UnitPrice]]*Table1[[#This Row],[Discount(%)]]/100</f>
        <v>3249.95</v>
      </c>
      <c r="R47" s="4">
        <v>3119952</v>
      </c>
    </row>
    <row r="48" spans="1:18">
      <c r="A48" s="1" t="s">
        <v>216</v>
      </c>
      <c r="B48" s="2">
        <v>45352</v>
      </c>
      <c r="C48" s="1" t="s">
        <v>217</v>
      </c>
      <c r="D48" s="1" t="s">
        <v>103</v>
      </c>
      <c r="E48" s="1" t="s">
        <v>103</v>
      </c>
      <c r="F48" s="1" t="s">
        <v>27</v>
      </c>
      <c r="G48" s="1" t="s">
        <v>64</v>
      </c>
      <c r="H48" s="1" t="s">
        <v>218</v>
      </c>
      <c r="I48" s="1">
        <v>256</v>
      </c>
      <c r="J48" s="1">
        <v>31</v>
      </c>
      <c r="K48" s="1">
        <v>99999</v>
      </c>
      <c r="L48" s="1">
        <v>10</v>
      </c>
      <c r="M48" s="5">
        <v>90000</v>
      </c>
      <c r="N48" s="1" t="s">
        <v>30</v>
      </c>
      <c r="O48" s="1" t="s">
        <v>22</v>
      </c>
      <c r="P48" s="3">
        <f>Table1[[#This Row],[UnitPrice]]-Table1[[#This Row],[FinalSalePrice]]</f>
        <v>9999</v>
      </c>
      <c r="Q48" s="4">
        <f>Table1[[#This Row],[UnitPrice]]*Table1[[#This Row],[Discount(%)]]/100</f>
        <v>9999.9</v>
      </c>
      <c r="R48" s="4">
        <v>3099969</v>
      </c>
    </row>
    <row r="49" spans="1:18">
      <c r="A49" s="1" t="s">
        <v>219</v>
      </c>
      <c r="B49" s="2">
        <v>45353</v>
      </c>
      <c r="C49" s="1" t="s">
        <v>220</v>
      </c>
      <c r="D49" s="1" t="s">
        <v>68</v>
      </c>
      <c r="E49" s="1" t="s">
        <v>69</v>
      </c>
      <c r="F49" s="1" t="s">
        <v>18</v>
      </c>
      <c r="G49" s="1" t="s">
        <v>76</v>
      </c>
      <c r="H49" s="1" t="s">
        <v>59</v>
      </c>
      <c r="I49" s="1">
        <v>128</v>
      </c>
      <c r="J49" s="1">
        <v>68</v>
      </c>
      <c r="K49" s="1">
        <v>69900</v>
      </c>
      <c r="L49" s="1">
        <v>10</v>
      </c>
      <c r="M49" s="5">
        <v>62910</v>
      </c>
      <c r="N49" s="1" t="s">
        <v>38</v>
      </c>
      <c r="O49" s="1" t="s">
        <v>31</v>
      </c>
      <c r="P49" s="3">
        <f>Table1[[#This Row],[UnitPrice]]-Table1[[#This Row],[FinalSalePrice]]</f>
        <v>6990</v>
      </c>
      <c r="Q49" s="4">
        <f>Table1[[#This Row],[UnitPrice]]*Table1[[#This Row],[Discount(%)]]/100</f>
        <v>6990</v>
      </c>
      <c r="R49" s="4">
        <v>4753200</v>
      </c>
    </row>
    <row r="50" spans="1:18">
      <c r="A50" s="1" t="s">
        <v>221</v>
      </c>
      <c r="B50" s="2">
        <v>45354</v>
      </c>
      <c r="C50" s="1" t="s">
        <v>222</v>
      </c>
      <c r="D50" s="1" t="s">
        <v>25</v>
      </c>
      <c r="E50" s="1" t="s">
        <v>26</v>
      </c>
      <c r="F50" s="1" t="s">
        <v>50</v>
      </c>
      <c r="G50" s="1" t="s">
        <v>139</v>
      </c>
      <c r="H50" s="1" t="s">
        <v>223</v>
      </c>
      <c r="I50" s="1">
        <v>128</v>
      </c>
      <c r="J50" s="1">
        <v>28</v>
      </c>
      <c r="K50" s="1">
        <v>21999</v>
      </c>
      <c r="L50" s="1">
        <v>5</v>
      </c>
      <c r="M50" s="5">
        <v>20900</v>
      </c>
      <c r="N50" s="1" t="s">
        <v>53</v>
      </c>
      <c r="O50" s="1" t="s">
        <v>60</v>
      </c>
      <c r="P50" s="3">
        <f>Table1[[#This Row],[UnitPrice]]-Table1[[#This Row],[FinalSalePrice]]</f>
        <v>1099</v>
      </c>
      <c r="Q50" s="4">
        <f>Table1[[#This Row],[UnitPrice]]*Table1[[#This Row],[Discount(%)]]/100</f>
        <v>1099.95</v>
      </c>
      <c r="R50" s="4">
        <v>615972</v>
      </c>
    </row>
    <row r="51" spans="1:18">
      <c r="A51" s="1" t="s">
        <v>224</v>
      </c>
      <c r="B51" s="2">
        <v>45355</v>
      </c>
      <c r="C51" s="1" t="s">
        <v>225</v>
      </c>
      <c r="D51" s="1" t="s">
        <v>16</v>
      </c>
      <c r="E51" s="1" t="s">
        <v>17</v>
      </c>
      <c r="F51" s="1" t="s">
        <v>27</v>
      </c>
      <c r="G51" s="1" t="s">
        <v>178</v>
      </c>
      <c r="H51" s="1" t="s">
        <v>226</v>
      </c>
      <c r="I51" s="1">
        <v>512</v>
      </c>
      <c r="J51" s="1">
        <v>32</v>
      </c>
      <c r="K51" s="1">
        <v>139999</v>
      </c>
      <c r="L51" s="1">
        <v>9</v>
      </c>
      <c r="M51" s="5">
        <v>139999</v>
      </c>
      <c r="N51" s="1" t="s">
        <v>21</v>
      </c>
      <c r="O51" s="1" t="s">
        <v>22</v>
      </c>
      <c r="P51" s="3">
        <f>Table1[[#This Row],[UnitPrice]]-Table1[[#This Row],[FinalSalePrice]]</f>
        <v>0</v>
      </c>
      <c r="Q51" s="4">
        <f>Table1[[#This Row],[UnitPrice]]*Table1[[#This Row],[Discount(%)]]/100</f>
        <v>12599.91</v>
      </c>
      <c r="R51" s="4">
        <v>4479968</v>
      </c>
    </row>
    <row r="52" spans="1:18">
      <c r="A52" s="1" t="s">
        <v>227</v>
      </c>
      <c r="B52" s="2">
        <v>45356</v>
      </c>
      <c r="C52" s="1" t="s">
        <v>228</v>
      </c>
      <c r="D52" s="1" t="s">
        <v>41</v>
      </c>
      <c r="E52" s="1" t="s">
        <v>42</v>
      </c>
      <c r="F52" s="1" t="s">
        <v>35</v>
      </c>
      <c r="G52" s="1" t="s">
        <v>182</v>
      </c>
      <c r="H52" s="1" t="s">
        <v>229</v>
      </c>
      <c r="I52" s="1">
        <v>128</v>
      </c>
      <c r="J52" s="1">
        <v>72</v>
      </c>
      <c r="K52" s="1">
        <v>39999</v>
      </c>
      <c r="L52" s="1">
        <v>8</v>
      </c>
      <c r="M52" s="5">
        <v>39999</v>
      </c>
      <c r="N52" s="1" t="s">
        <v>38</v>
      </c>
      <c r="O52" s="1" t="s">
        <v>31</v>
      </c>
      <c r="P52" s="3">
        <f>Table1[[#This Row],[UnitPrice]]-Table1[[#This Row],[FinalSalePrice]]</f>
        <v>0</v>
      </c>
      <c r="Q52" s="4">
        <f>Table1[[#This Row],[UnitPrice]]*Table1[[#This Row],[Discount(%)]]/100</f>
        <v>3199.92</v>
      </c>
      <c r="R52" s="4">
        <v>2879928</v>
      </c>
    </row>
    <row r="53" spans="1:18">
      <c r="A53" s="1" t="s">
        <v>230</v>
      </c>
      <c r="B53" s="2">
        <v>45357</v>
      </c>
      <c r="C53" s="1" t="s">
        <v>231</v>
      </c>
      <c r="D53" s="1" t="s">
        <v>34</v>
      </c>
      <c r="E53" s="1" t="s">
        <v>34</v>
      </c>
      <c r="F53" s="1" t="s">
        <v>18</v>
      </c>
      <c r="G53" s="1" t="s">
        <v>19</v>
      </c>
      <c r="H53" s="1" t="s">
        <v>100</v>
      </c>
      <c r="I53" s="1">
        <v>256</v>
      </c>
      <c r="J53" s="1">
        <v>86</v>
      </c>
      <c r="K53" s="1">
        <v>134900</v>
      </c>
      <c r="L53" s="1">
        <v>5</v>
      </c>
      <c r="M53" s="5">
        <v>128155</v>
      </c>
      <c r="N53" s="1" t="s">
        <v>30</v>
      </c>
      <c r="O53" s="1" t="s">
        <v>22</v>
      </c>
      <c r="P53" s="3">
        <f>Table1[[#This Row],[UnitPrice]]-Table1[[#This Row],[FinalSalePrice]]</f>
        <v>6745</v>
      </c>
      <c r="Q53" s="4">
        <f>Table1[[#This Row],[UnitPrice]]*Table1[[#This Row],[Discount(%)]]/100</f>
        <v>6745</v>
      </c>
      <c r="R53" s="4">
        <v>11601400</v>
      </c>
    </row>
    <row r="54" spans="1:18">
      <c r="A54" s="1" t="s">
        <v>232</v>
      </c>
      <c r="B54" s="2">
        <v>45358</v>
      </c>
      <c r="C54" s="1" t="s">
        <v>233</v>
      </c>
      <c r="D54" s="1" t="s">
        <v>56</v>
      </c>
      <c r="E54" s="1" t="s">
        <v>57</v>
      </c>
      <c r="F54" s="1" t="s">
        <v>43</v>
      </c>
      <c r="G54" s="1" t="s">
        <v>155</v>
      </c>
      <c r="H54" s="1" t="s">
        <v>234</v>
      </c>
      <c r="I54" s="1">
        <v>256</v>
      </c>
      <c r="J54" s="1">
        <v>34</v>
      </c>
      <c r="K54" s="1">
        <v>113999</v>
      </c>
      <c r="L54" s="1">
        <v>5</v>
      </c>
      <c r="M54" s="5">
        <v>108300</v>
      </c>
      <c r="N54" s="1" t="s">
        <v>21</v>
      </c>
      <c r="O54" s="1" t="s">
        <v>60</v>
      </c>
      <c r="P54" s="3">
        <f>Table1[[#This Row],[UnitPrice]]-Table1[[#This Row],[FinalSalePrice]]</f>
        <v>5699</v>
      </c>
      <c r="Q54" s="4">
        <f>Table1[[#This Row],[UnitPrice]]*Table1[[#This Row],[Discount(%)]]/100</f>
        <v>5699.95</v>
      </c>
      <c r="R54" s="4">
        <v>3875966</v>
      </c>
    </row>
    <row r="55" spans="1:18">
      <c r="A55" s="1" t="s">
        <v>235</v>
      </c>
      <c r="B55" s="2">
        <v>45359</v>
      </c>
      <c r="C55" s="1" t="s">
        <v>236</v>
      </c>
      <c r="D55" s="1" t="s">
        <v>63</v>
      </c>
      <c r="E55" s="1" t="s">
        <v>17</v>
      </c>
      <c r="F55" s="1" t="s">
        <v>27</v>
      </c>
      <c r="G55" s="1" t="s">
        <v>28</v>
      </c>
      <c r="H55" s="1" t="s">
        <v>237</v>
      </c>
      <c r="I55" s="1">
        <v>128</v>
      </c>
      <c r="J55" s="1">
        <v>65</v>
      </c>
      <c r="K55" s="1">
        <v>74999</v>
      </c>
      <c r="L55" s="1">
        <v>12</v>
      </c>
      <c r="M55" s="5">
        <v>66000</v>
      </c>
      <c r="N55" s="1" t="s">
        <v>78</v>
      </c>
      <c r="O55" s="1" t="s">
        <v>31</v>
      </c>
      <c r="P55" s="3">
        <f>Table1[[#This Row],[UnitPrice]]-Table1[[#This Row],[FinalSalePrice]]</f>
        <v>8999</v>
      </c>
      <c r="Q55" s="4">
        <f>Table1[[#This Row],[UnitPrice]]*Table1[[#This Row],[Discount(%)]]/100</f>
        <v>8999.8799999999992</v>
      </c>
      <c r="R55" s="4">
        <v>4874935</v>
      </c>
    </row>
    <row r="56" spans="1:18">
      <c r="A56" s="1" t="s">
        <v>238</v>
      </c>
      <c r="B56" s="2">
        <v>45360</v>
      </c>
      <c r="C56" s="1" t="s">
        <v>239</v>
      </c>
      <c r="D56" s="1" t="s">
        <v>48</v>
      </c>
      <c r="E56" s="1" t="s">
        <v>49</v>
      </c>
      <c r="F56" s="1" t="s">
        <v>35</v>
      </c>
      <c r="G56" s="1" t="s">
        <v>70</v>
      </c>
      <c r="H56" s="1" t="s">
        <v>71</v>
      </c>
      <c r="I56" s="1">
        <v>256</v>
      </c>
      <c r="J56" s="1">
        <v>98</v>
      </c>
      <c r="K56" s="1">
        <v>28999</v>
      </c>
      <c r="L56" s="1">
        <v>10</v>
      </c>
      <c r="M56" s="5">
        <v>26100</v>
      </c>
      <c r="N56" s="1" t="s">
        <v>38</v>
      </c>
      <c r="O56" s="1" t="s">
        <v>22</v>
      </c>
      <c r="P56" s="3">
        <f>Table1[[#This Row],[UnitPrice]]-Table1[[#This Row],[FinalSalePrice]]</f>
        <v>2899</v>
      </c>
      <c r="Q56" s="4">
        <f>Table1[[#This Row],[UnitPrice]]*Table1[[#This Row],[Discount(%)]]/100</f>
        <v>2899.9</v>
      </c>
      <c r="R56" s="4">
        <v>2841902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F42C-9152-452E-992B-7DB28F306854}">
  <dimension ref="A1"/>
  <sheetViews>
    <sheetView showGridLines="0" showRowColHeaders="0" tabSelected="1" zoomScale="64" zoomScaleNormal="86" workbookViewId="0">
      <selection activeCell="S12" sqref="S12"/>
    </sheetView>
  </sheetViews>
  <sheetFormatPr defaultColWidth="9.1796875" defaultRowHeight="14.5"/>
  <cols>
    <col min="1" max="16384" width="9.1796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1 column</vt:lpstr>
      <vt:lpstr> 2 pie</vt:lpstr>
      <vt:lpstr>3 bar</vt:lpstr>
      <vt:lpstr>4 column</vt:lpstr>
      <vt:lpstr>5 line</vt:lpstr>
      <vt:lpstr>Slicers</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rahangdale</dc:creator>
  <cp:lastModifiedBy>kajal rahangdale</cp:lastModifiedBy>
  <dcterms:created xsi:type="dcterms:W3CDTF">2025-07-08T16:25:52Z</dcterms:created>
  <dcterms:modified xsi:type="dcterms:W3CDTF">2025-07-10T07:58:08Z</dcterms:modified>
</cp:coreProperties>
</file>