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1B71D9E1-0638-4D29-B597-AC07C28A769A}" xr6:coauthVersionLast="46" xr6:coauthVersionMax="46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Sheet2" sheetId="20" r:id="rId9"/>
    <sheet name="Android アプリ" sheetId="8" r:id="rId10"/>
    <sheet name="基本情報" sheetId="11" r:id="rId11"/>
    <sheet name="Web アプリ" sheetId="12" r:id="rId12"/>
    <sheet name="インフラカリキュラム" sheetId="16" r:id="rId13"/>
    <sheet name="カリキュラム進捗度（プログラマ）" sheetId="5" r:id="rId14"/>
    <sheet name="カリキュラム進捗度（インフラ）" sheetId="18" r:id="rId15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0" l="1"/>
  <c r="B3" i="20"/>
  <c r="E4" i="20" s="1"/>
  <c r="R5" i="18"/>
  <c r="M6" i="5"/>
  <c r="M7" i="5"/>
  <c r="M8" i="5"/>
  <c r="M6" i="18"/>
  <c r="M5" i="18"/>
  <c r="K5" i="5"/>
  <c r="P5" i="5" s="1"/>
  <c r="K6" i="5"/>
  <c r="L6" i="5"/>
  <c r="K7" i="5"/>
  <c r="L7" i="5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C22" i="18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N52" i="3" s="1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22" i="3" l="1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K5" i="18" s="1"/>
  <c r="N73" i="11"/>
  <c r="N108" i="12"/>
  <c r="K8" i="5" s="1"/>
  <c r="N109" i="12"/>
  <c r="L8" i="5" s="1"/>
  <c r="N89" i="8"/>
  <c r="N74" i="11"/>
  <c r="L6" i="18" s="1"/>
  <c r="N154" i="3"/>
  <c r="N155" i="3" l="1"/>
  <c r="L5" i="5" s="1"/>
  <c r="M5" i="5" s="1"/>
  <c r="N101" i="16"/>
  <c r="N90" i="8"/>
  <c r="N102" i="16"/>
  <c r="L5" i="18"/>
  <c r="K6" i="18"/>
  <c r="P5" i="18" s="1"/>
  <c r="N110" i="12"/>
  <c r="N91" i="8"/>
  <c r="N75" i="11"/>
  <c r="N156" i="3" l="1"/>
  <c r="Q5" i="18"/>
  <c r="Q5" i="5"/>
  <c r="R5" i="5" s="1"/>
</calcChain>
</file>

<file path=xl/sharedStrings.xml><?xml version="1.0" encoding="utf-8"?>
<sst xmlns="http://schemas.openxmlformats.org/spreadsheetml/2006/main" count="1575" uniqueCount="769">
  <si>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</si>
  <si>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</si>
  <si>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</si>
  <si>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</si>
  <si>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</si>
  <si>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</si>
  <si>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</si>
  <si>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</si>
  <si>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</si>
  <si>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</si>
  <si>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</si>
  <si>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</si>
  <si>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</si>
  <si>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</si>
  <si>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</si>
  <si>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</si>
  <si>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</si>
  <si>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</si>
  <si>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</si>
  <si>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</si>
  <si>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</si>
  <si>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</si>
  <si>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</si>
  <si>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</si>
  <si>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</si>
  <si>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</si>
  <si>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</si>
  <si>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</si>
  <si>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</si>
  <si>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</si>
  <si>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</si>
  <si>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</si>
  <si>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</si>
  <si>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</si>
  <si>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</si>
  <si>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</si>
  <si>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</si>
  <si>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</si>
  <si>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</si>
  <si>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</si>
  <si>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</si>
  <si>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</si>
  <si>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</si>
  <si>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</si>
  <si>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</si>
  <si>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</si>
  <si>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</si>
  <si>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</si>
  <si>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</si>
  <si>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</si>
  <si>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</si>
  <si>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</si>
  <si>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</si>
  <si>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</si>
  <si>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</si>
  <si>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</si>
  <si>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</si>
  <si>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</si>
  <si>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</si>
  <si>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</si>
  <si>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</si>
  <si>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</si>
  <si>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</si>
  <si>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</si>
  <si>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</si>
  <si>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</si>
  <si>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</si>
  <si>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</si>
  <si>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</si>
  <si>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</si>
  <si>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</si>
  <si>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</si>
  <si>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</si>
  <si>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</si>
  <si>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</si>
  <si>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</si>
  <si>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</si>
  <si>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</si>
  <si>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</si>
  <si>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</si>
  <si>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</si>
  <si>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</si>
  <si>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</si>
  <si>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</si>
  <si>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</si>
  <si>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</si>
  <si>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</si>
  <si>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</si>
  <si>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</si>
  <si>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</si>
  <si>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</si>
  <si>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</si>
  <si>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</si>
  <si>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</si>
  <si>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</si>
  <si>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</si>
  <si>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</si>
  <si>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</si>
  <si>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</si>
  <si>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</si>
  <si>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</si>
  <si>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</si>
  <si>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</si>
  <si>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</si>
  <si>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</si>
  <si>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</si>
  <si>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</si>
  <si>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</si>
  <si>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</si>
  <si>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</si>
  <si>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</si>
  <si>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</si>
  <si>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</si>
  <si>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</si>
  <si>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</si>
  <si>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</si>
  <si>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</si>
  <si>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</si>
  <si>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</si>
  <si>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</si>
  <si>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</si>
  <si>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</si>
  <si>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</si>
  <si>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</si>
  <si>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</si>
  <si>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</si>
  <si>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</si>
  <si>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</si>
  <si>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</si>
  <si>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</si>
  <si>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</si>
  <si>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</si>
  <si>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</si>
  <si>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</si>
  <si>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</si>
  <si>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</si>
  <si>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</si>
  <si>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</si>
  <si>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</si>
  <si>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</si>
  <si>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</si>
  <si>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</si>
  <si>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</si>
  <si>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</si>
  <si>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</si>
  <si>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</si>
  <si>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</si>
  <si>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</si>
  <si>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</si>
  <si>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</si>
  <si>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</si>
  <si>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</si>
  <si>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</si>
  <si>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</si>
  <si>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</si>
  <si>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</si>
  <si>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</si>
  <si>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</si>
  <si>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</si>
  <si>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</si>
  <si>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</si>
  <si>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</si>
  <si>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</si>
  <si>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</si>
  <si>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</si>
  <si>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</si>
  <si>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</si>
  <si>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</si>
  <si>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</si>
  <si>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</si>
  <si>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</si>
  <si>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</si>
  <si>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</si>
  <si>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</si>
  <si>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</si>
  <si>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</si>
  <si>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</si>
  <si>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</si>
  <si>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</si>
  <si>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</si>
  <si>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</si>
  <si>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</si>
  <si>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</si>
  <si>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</si>
  <si>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</si>
  <si>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</si>
  <si>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</si>
  <si>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</si>
  <si>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</si>
  <si>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</si>
  <si>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</si>
  <si>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</si>
  <si>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</si>
  <si>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</si>
  <si>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</si>
  <si>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</si>
  <si>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</si>
  <si>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</si>
  <si>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</si>
  <si>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</si>
  <si>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</si>
  <si>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</si>
  <si>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</si>
  <si>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</si>
  <si>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</si>
  <si>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</si>
  <si>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</si>
  <si>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</si>
  <si>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</si>
  <si>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</si>
  <si>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</si>
  <si>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</si>
  <si>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</si>
  <si>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</si>
  <si>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</si>
  <si>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</si>
  <si>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</si>
  <si>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</si>
  <si>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</si>
  <si>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</si>
  <si>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</si>
  <si>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</si>
  <si>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</si>
  <si>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</si>
  <si>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</si>
  <si>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</si>
  <si>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</si>
  <si>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</si>
  <si>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</si>
  <si>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</si>
  <si>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</si>
  <si>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</si>
  <si>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</si>
  <si>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</si>
  <si>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</si>
  <si>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</si>
  <si>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</si>
  <si>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</si>
  <si>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</si>
  <si>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</si>
  <si>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</si>
  <si>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</si>
  <si>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</si>
  <si>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</si>
  <si>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</si>
  <si>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</si>
  <si>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</si>
  <si>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</si>
  <si>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</si>
  <si>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</si>
  <si>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</si>
  <si>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</si>
  <si>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</si>
  <si>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</si>
  <si>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</si>
  <si>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</si>
  <si>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</si>
  <si>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</si>
  <si>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</si>
  <si>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</si>
  <si>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</si>
  <si>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</si>
  <si>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</si>
  <si>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</si>
  <si>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</si>
  <si>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</si>
  <si>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</si>
  <si>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</si>
  <si>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</si>
  <si>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</si>
  <si>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</si>
  <si>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</si>
  <si>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</si>
  <si>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</si>
  <si>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</si>
  <si>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</si>
  <si>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</si>
  <si>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</si>
  <si>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</si>
  <si>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</si>
  <si>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</si>
  <si>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</si>
  <si>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</si>
  <si>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</si>
  <si>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</si>
  <si>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</si>
  <si>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</si>
  <si>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</si>
  <si>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</si>
  <si>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</si>
  <si>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</si>
  <si>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</si>
  <si>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</si>
  <si>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</si>
  <si>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</si>
  <si>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</si>
  <si>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</si>
  <si>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</si>
  <si>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</si>
  <si>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</si>
  <si>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</si>
  <si>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</si>
  <si>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</si>
  <si>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</si>
  <si>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</si>
  <si>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</si>
  <si>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</si>
  <si>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</si>
  <si>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</si>
  <si>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</si>
  <si>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</si>
  <si>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</si>
  <si>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</si>
  <si>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</si>
  <si>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</si>
  <si>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</si>
  <si>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</si>
  <si>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</si>
  <si>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</si>
  <si>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</si>
  <si>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</si>
  <si>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</si>
  <si>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</si>
  <si>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</si>
  <si>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</si>
  <si>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</si>
  <si>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</si>
  <si>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</si>
  <si>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</si>
  <si>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</si>
  <si>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</si>
  <si>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</si>
  <si>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</si>
  <si>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</si>
  <si>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</si>
  <si>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</si>
  <si>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</si>
  <si>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</si>
  <si>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</si>
  <si>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</si>
  <si>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</si>
  <si>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</si>
  <si>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</si>
  <si>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</si>
  <si>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</si>
  <si>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</si>
  <si>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</si>
  <si>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</si>
  <si>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</si>
  <si>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</si>
  <si>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</si>
  <si>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</si>
  <si>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</si>
  <si>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</si>
  <si>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</si>
  <si>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</si>
  <si>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</si>
  <si>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</si>
  <si>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</si>
  <si>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</si>
  <si>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</si>
  <si>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</si>
  <si>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</si>
  <si>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</si>
  <si>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</si>
  <si>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</si>
  <si>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</si>
  <si>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</si>
  <si>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</si>
  <si>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</si>
  <si>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</si>
  <si>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</si>
  <si>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</si>
  <si>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</si>
  <si>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</si>
  <si>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</si>
  <si>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</si>
  <si>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</si>
  <si>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</si>
  <si>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</si>
  <si>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</si>
  <si>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</si>
  <si>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</si>
  <si>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</si>
  <si>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</si>
  <si>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</si>
  <si>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</si>
  <si>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</si>
  <si>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</si>
  <si>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</si>
  <si>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</si>
  <si>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</si>
  <si>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</si>
  <si>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</si>
  <si>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</si>
  <si>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</si>
  <si>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</si>
  <si>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</si>
  <si>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</si>
  <si>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</si>
  <si>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</si>
  <si>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</si>
  <si>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</si>
  <si>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</si>
  <si>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</si>
  <si>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</si>
  <si>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</si>
  <si>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</si>
  <si>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</si>
  <si>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</si>
  <si>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</si>
  <si>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</si>
  <si>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</si>
  <si>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</si>
  <si>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</si>
  <si>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</si>
  <si>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</si>
  <si>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</si>
  <si>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</si>
  <si>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</si>
  <si>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</si>
  <si>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</si>
  <si>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</si>
  <si>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</si>
  <si>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</si>
  <si>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</si>
  <si>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</si>
  <si>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</si>
  <si>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</si>
  <si>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</si>
  <si>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</si>
  <si>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</si>
  <si>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</si>
  <si>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</si>
  <si>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</si>
  <si>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</si>
  <si>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</si>
  <si>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</si>
  <si>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</si>
  <si>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</si>
  <si>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</si>
  <si>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</si>
  <si>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</si>
  <si>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</si>
  <si>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</si>
  <si>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</si>
  <si>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</si>
  <si>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</si>
  <si>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</si>
  <si>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</si>
  <si>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</si>
  <si>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</si>
  <si>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</si>
  <si>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</si>
  <si>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</si>
  <si>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</si>
  <si>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</si>
  <si>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</si>
  <si>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</si>
  <si>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</si>
  <si>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</si>
  <si>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</si>
  <si>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</si>
  <si>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</si>
  <si>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</si>
  <si>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</si>
  <si>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</si>
  <si>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</si>
  <si>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</si>
  <si>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</si>
  <si>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</si>
  <si>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</si>
  <si>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</si>
  <si>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</si>
  <si>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</si>
  <si>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</si>
  <si>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</si>
  <si>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</si>
  <si>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</si>
  <si>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</si>
  <si>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</si>
  <si>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</si>
  <si>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</si>
  <si>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</si>
  <si>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</si>
  <si>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</si>
  <si>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</si>
  <si>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</si>
  <si>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</si>
  <si>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</si>
  <si>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</si>
  <si>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</si>
  <si>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</si>
  <si>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</si>
  <si>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</si>
  <si>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</si>
  <si>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</si>
  <si>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</si>
  <si>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</si>
  <si>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</si>
  <si>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</si>
  <si>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</si>
  <si>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</si>
  <si>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</si>
  <si>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</si>
  <si>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</si>
  <si>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</si>
  <si>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</si>
  <si>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</si>
  <si>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</si>
  <si>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</si>
  <si>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</si>
  <si>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</si>
  <si>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</si>
  <si>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</si>
  <si>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</si>
  <si>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</si>
  <si>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</si>
  <si>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</si>
  <si>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</si>
  <si>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</si>
  <si>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</si>
  <si>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</si>
  <si>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</si>
  <si>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</si>
  <si>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</si>
  <si>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</si>
  <si>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</si>
  <si>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</si>
  <si>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</si>
  <si>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</si>
  <si>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</si>
  <si>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</si>
  <si>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</si>
  <si>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</si>
  <si>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</si>
  <si>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</si>
  <si>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</si>
  <si>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</si>
  <si>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</si>
  <si>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</si>
  <si>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</si>
  <si>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</si>
  <si>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</si>
  <si>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</si>
  <si>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</si>
  <si>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</si>
  <si>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</si>
  <si>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</si>
  <si>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</si>
  <si>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</si>
  <si>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</si>
  <si>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</si>
  <si>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</si>
  <si>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</si>
  <si>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</si>
  <si>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</si>
  <si>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</si>
  <si>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</si>
  <si>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</si>
  <si>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</si>
  <si>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</si>
  <si>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</si>
  <si>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</si>
  <si>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</si>
  <si>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</si>
  <si>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</si>
  <si>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</si>
  <si>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</si>
  <si>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</si>
  <si>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</si>
  <si>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</si>
  <si>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</si>
  <si>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</si>
  <si>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</si>
  <si>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</si>
  <si>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</si>
  <si>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</si>
  <si>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</si>
  <si>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</si>
  <si>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</si>
  <si>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</si>
  <si>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</si>
  <si>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</si>
  <si>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</si>
  <si>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</si>
  <si>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</si>
  <si>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</si>
  <si>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</si>
  <si>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</si>
  <si>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</si>
  <si>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</si>
  <si>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</si>
  <si>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</si>
  <si>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</si>
  <si>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</si>
  <si>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</si>
  <si>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</si>
  <si>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</si>
  <si>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</si>
  <si>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</si>
  <si>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</si>
  <si>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</si>
  <si>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</si>
  <si>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</si>
  <si>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</si>
  <si>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</si>
  <si>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</si>
  <si>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</si>
  <si>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</si>
  <si>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</si>
  <si>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</si>
  <si>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</si>
  <si>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</si>
  <si>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</si>
  <si>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</si>
  <si>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</si>
  <si>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</si>
  <si>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</si>
  <si>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</si>
  <si>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</si>
  <si>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</si>
  <si>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</si>
  <si>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</si>
  <si>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</si>
  <si>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</si>
  <si>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</si>
  <si>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</si>
  <si>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</si>
  <si>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橋本 夏樹 様</t>
    <rPh sb="0" eb="2">
      <t>ハシモト</t>
    </rPh>
    <rPh sb="3" eb="5">
      <t>ナツキ</t>
    </rPh>
    <rPh sb="6" eb="7">
      <t>サマ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</si>
  <si>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</si>
  <si>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</si>
  <si>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</si>
  <si>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</si>
  <si>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</si>
  <si>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</si>
  <si>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</si>
  <si>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</si>
  <si>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</si>
  <si>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</si>
  <si>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</si>
  <si>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</si>
  <si>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</si>
  <si>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</si>
  <si>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</si>
  <si>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</si>
  <si>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</si>
  <si>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</si>
  <si>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</si>
  <si>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</si>
  <si>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</si>
  <si>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</si>
  <si>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</si>
  <si>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</si>
  <si>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</si>
  <si>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</si>
  <si>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</si>
  <si>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</si>
  <si>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</si>
  <si>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</si>
  <si>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</si>
  <si>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</si>
  <si>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</si>
  <si>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</si>
  <si>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</si>
  <si>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</si>
  <si>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</si>
  <si>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</si>
  <si>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</si>
  <si>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</si>
  <si>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</si>
  <si>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</si>
  <si>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</si>
  <si>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</si>
  <si>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</si>
  <si>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</si>
  <si>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</si>
  <si>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</si>
  <si>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</si>
  <si>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</si>
  <si>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</si>
  <si>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</si>
  <si>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</si>
  <si>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</si>
  <si>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</si>
  <si>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</si>
  <si>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</si>
  <si>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</si>
  <si>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</si>
  <si>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</si>
  <si>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</si>
  <si>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</si>
  <si>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</si>
  <si>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</si>
  <si>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</si>
  <si>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</si>
  <si>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</si>
  <si>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</si>
  <si>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</si>
  <si>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</si>
  <si>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</si>
  <si>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</si>
  <si>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</si>
  <si>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</si>
  <si>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</si>
  <si>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</si>
  <si>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</si>
  <si>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</si>
  <si>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</si>
  <si>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</si>
  <si>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</si>
  <si>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</si>
  <si>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</si>
  <si>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</si>
  <si>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</si>
  <si>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</si>
  <si>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</si>
  <si>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</si>
  <si>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</si>
  <si>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</si>
  <si>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</si>
  <si>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</si>
  <si>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</si>
  <si>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</si>
  <si>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</si>
  <si>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</si>
  <si>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</si>
  <si>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</si>
  <si>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</si>
  <si>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</si>
  <si>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</si>
  <si>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</si>
  <si>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</si>
  <si>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</si>
  <si>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</si>
  <si>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</si>
  <si>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</si>
  <si>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</si>
  <si>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</si>
  <si>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</si>
  <si>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</si>
  <si>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</si>
  <si>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</si>
  <si>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</si>
  <si>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</si>
  <si>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</si>
  <si>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</si>
  <si>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</si>
  <si>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</si>
  <si>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インフラエンジニア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</si>
  <si>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</si>
  <si>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</si>
  <si>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</si>
  <si>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</si>
  <si>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</si>
  <si>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5/8　現在</t>
    <rPh sb="4" eb="6">
      <t>ゲンザイ</t>
    </rPh>
    <phoneticPr fontId="4"/>
  </si>
  <si>
    <t>12か月で終わらせる</t>
    <rPh sb="3" eb="4">
      <t>ゲツ</t>
    </rPh>
    <rPh sb="5" eb="6">
      <t>オ</t>
    </rPh>
    <phoneticPr fontId="4"/>
  </si>
  <si>
    <t>1か月</t>
    <rPh sb="2" eb="3">
      <t>ゲツ</t>
    </rPh>
    <phoneticPr fontId="4"/>
  </si>
  <si>
    <t>5月</t>
    <rPh sb="1" eb="2">
      <t>ガツ</t>
    </rPh>
    <phoneticPr fontId="4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</si>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</sst>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  <xf numFmtId="0" fontId="3" fillId="0" borderId="14" xfId="0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3.3624747814391391E-2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'カリキュラム進捗度（インフラ）'!$K$5:$K$6</c:f>
              <c:numCache>
                <c:formatCode>0.0\ "h"</c:formatCode>
                <c:ptCount val="2"/>
                <c:pt idx="0">
                  <c:v>95</c:v>
                </c:pt>
                <c:pt idx="1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58F-90A9-84EA998B190F}"/>
            </c:ext>
          </c:extLst>
        </c:ser>
        <c:ser>
          <c:idx val="1"/>
          <c:order val="1"/>
          <c:tx>
            <c:strRef>
              <c:f>'カリキュラム進捗度（インフラ）'!$L$4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'カリキュラム進捗度（インフラ）'!$L$5:$L$6</c:f>
              <c:numCache>
                <c:formatCode>0.0\ "h"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458F-90A9-84EA998B190F}"/>
            </c:ext>
          </c:extLst>
        </c:ser>
        <c:ser>
          <c:idx val="2"/>
          <c:order val="2"/>
          <c:tx>
            <c:strRef>
              <c:f>'カリキュラム進捗度（インフラ）'!$M$4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'カリキュラム進捗度（インフラ）'!$M$5:$M$6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458F-90A9-84EA998B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13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796-99A5-91FDB1E06385}"/>
              </c:ext>
            </c:extLst>
          </c:dPt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'カリキュラム進捗度（インフラ）'!$P$5</c:f>
              <c:numCache>
                <c:formatCode>0.0\ "h"</c:formatCode>
                <c:ptCount val="1"/>
                <c:pt idx="0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796-99A5-91FDB1E06385}"/>
            </c:ext>
          </c:extLst>
        </c:ser>
        <c:ser>
          <c:idx val="1"/>
          <c:order val="1"/>
          <c:tx>
            <c:strRef>
              <c:f>'カリキュラム進捗度（インフラ）'!$Q$4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796-99A5-91FDB1E06385}"/>
            </c:ext>
          </c:extLst>
        </c:ser>
        <c:ser>
          <c:idx val="2"/>
          <c:order val="2"/>
          <c:tx>
            <c:strRef>
              <c:f>'カリキュラム進捗度（インフラ）'!$R$4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4796-99A5-91FDB1E0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25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2" name="図 1" descr="フリースタイル">
          <a:extLst>
            <a:ext uri="{FF2B5EF4-FFF2-40B4-BE49-F238E27FC236}">
              <a16:creationId xmlns:a16="http://schemas.microsoft.com/office/drawing/2014/main" id="{CD2867ED-2CD4-4CD4-84D3-A21D8753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"/>
          <a:ext cx="2476499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057F1-F606-4137-BB4A-9017F427E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60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738A8-2823-4FC7-8A8D-355115CCF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9D2E3D-2E77-442B-88FF-24BBFF22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635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752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727</v>
      </c>
    </row>
    <row r="58" spans="3:5" x14ac:dyDescent="0.4">
      <c r="C58" s="3">
        <v>29</v>
      </c>
      <c r="D58" s="3">
        <v>29</v>
      </c>
      <c r="E58" s="3" t="s">
        <v>728</v>
      </c>
    </row>
    <row r="59" spans="3:5" x14ac:dyDescent="0.4">
      <c r="C59" s="3">
        <v>30</v>
      </c>
      <c r="D59" s="3">
        <v>30</v>
      </c>
      <c r="E59" s="3" t="s">
        <v>729</v>
      </c>
    </row>
    <row r="60" spans="3:5" x14ac:dyDescent="0.4">
      <c r="C60" s="3">
        <v>31</v>
      </c>
      <c r="D60" s="3">
        <v>31</v>
      </c>
      <c r="E60" s="3" t="s">
        <v>730</v>
      </c>
    </row>
    <row r="61" spans="3:5" x14ac:dyDescent="0.4">
      <c r="C61" s="3">
        <v>32</v>
      </c>
      <c r="D61" s="3">
        <v>32</v>
      </c>
      <c r="E61" s="3" t="s">
        <v>731</v>
      </c>
    </row>
    <row r="62" spans="3:5" x14ac:dyDescent="0.4">
      <c r="C62" s="3">
        <v>33</v>
      </c>
      <c r="D62" s="3">
        <v>33</v>
      </c>
      <c r="E62" s="3" t="s">
        <v>732</v>
      </c>
    </row>
    <row r="63" spans="3:5" x14ac:dyDescent="0.4">
      <c r="C63" s="3">
        <v>34</v>
      </c>
      <c r="D63" s="3">
        <v>34</v>
      </c>
      <c r="E63" s="3" t="s">
        <v>733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639</v>
      </c>
    </row>
    <row r="185" spans="3:5" x14ac:dyDescent="0.4">
      <c r="C185" s="3">
        <v>115</v>
      </c>
      <c r="D185" s="3">
        <v>115</v>
      </c>
      <c r="E185" s="3" t="s">
        <v>735</v>
      </c>
    </row>
    <row r="186" spans="3:5" x14ac:dyDescent="0.4">
      <c r="C186" s="3">
        <v>116</v>
      </c>
      <c r="D186" s="3">
        <v>116</v>
      </c>
      <c r="E186" s="3" t="s">
        <v>736</v>
      </c>
    </row>
    <row r="187" spans="3:5" x14ac:dyDescent="0.4">
      <c r="C187" s="3">
        <v>117</v>
      </c>
      <c r="D187" s="3">
        <v>117</v>
      </c>
      <c r="E187" s="3" t="s">
        <v>737</v>
      </c>
    </row>
    <row r="188" spans="3:5" x14ac:dyDescent="0.4">
      <c r="C188" s="3">
        <v>118</v>
      </c>
      <c r="D188" s="3">
        <v>118</v>
      </c>
      <c r="E188" s="3" t="s">
        <v>738</v>
      </c>
    </row>
    <row r="189" spans="3:5" x14ac:dyDescent="0.4">
      <c r="C189" s="3">
        <v>119</v>
      </c>
      <c r="D189" s="3">
        <v>119</v>
      </c>
      <c r="E189" s="3" t="s">
        <v>739</v>
      </c>
    </row>
    <row r="190" spans="3:5" x14ac:dyDescent="0.4">
      <c r="C190" s="3">
        <v>120</v>
      </c>
      <c r="D190" s="3">
        <v>120</v>
      </c>
      <c r="E190" s="3" t="s">
        <v>740</v>
      </c>
    </row>
    <row r="191" spans="3:5" x14ac:dyDescent="0.4">
      <c r="C191" s="3">
        <v>121</v>
      </c>
      <c r="D191" s="3">
        <v>121</v>
      </c>
      <c r="E191" s="3" t="s">
        <v>741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742</v>
      </c>
    </row>
    <row r="228" spans="3:5" x14ac:dyDescent="0.4">
      <c r="C228" s="3">
        <v>30</v>
      </c>
      <c r="D228" s="3">
        <v>30</v>
      </c>
      <c r="E228" s="3" t="s">
        <v>743</v>
      </c>
    </row>
    <row r="229" spans="3:5" x14ac:dyDescent="0.4">
      <c r="C229" s="3">
        <v>31</v>
      </c>
      <c r="D229" s="3">
        <v>31</v>
      </c>
      <c r="E229" s="3" t="s">
        <v>744</v>
      </c>
    </row>
    <row r="230" spans="3:5" x14ac:dyDescent="0.4">
      <c r="C230" s="3">
        <v>32</v>
      </c>
      <c r="D230" s="3">
        <v>32</v>
      </c>
      <c r="E230" s="3" t="s">
        <v>745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638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638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638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638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638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638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638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638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638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638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638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638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638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638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638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638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638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638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638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638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638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638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638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638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638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638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638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638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638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638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638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638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638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638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638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638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638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638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638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638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638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638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638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638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638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638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638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638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638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638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638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638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638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638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638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638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638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638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638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638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638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638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638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638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638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638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638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638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638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638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638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638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638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638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638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638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638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638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638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638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638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638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638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638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638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638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638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638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638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638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topLeftCell="F6" zoomScale="80" zoomScaleNormal="80" workbookViewId="0">
      <selection activeCell="R7" sqref="R7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25</v>
      </c>
      <c r="M5" s="53">
        <f>L5/K5</f>
        <v>0.1</v>
      </c>
      <c r="N5" s="43"/>
      <c r="O5" s="35" t="s">
        <v>634</v>
      </c>
      <c r="P5" s="36">
        <f>SUM(K5:K8)</f>
        <v>743.5</v>
      </c>
      <c r="Q5" s="36">
        <f>SUM(L5:L8)</f>
        <v>25</v>
      </c>
      <c r="R5" s="53">
        <f>Q5/P5</f>
        <v>3.3624747814391391E-2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748</v>
      </c>
      <c r="D19" s="41" t="s">
        <v>629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2021年05月08日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407-285B-454D-B55E-9AEC1140BB4B}">
  <sheetPr>
    <tabColor rgb="FFFFC000"/>
  </sheetPr>
  <dimension ref="B1:S32"/>
  <sheetViews>
    <sheetView topLeftCell="I1" zoomScale="80" zoomScaleNormal="80" workbookViewId="0">
      <selection activeCell="R5" sqref="R5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638</v>
      </c>
      <c r="K5" s="36">
        <f>インフラカリキュラム!N100</f>
        <v>95</v>
      </c>
      <c r="L5" s="36">
        <f>インフラカリキュラム!N101</f>
        <v>0</v>
      </c>
      <c r="M5" s="53">
        <f>L5/K5</f>
        <v>0</v>
      </c>
      <c r="N5" s="43"/>
      <c r="O5" s="35" t="s">
        <v>634</v>
      </c>
      <c r="P5" s="36">
        <f>SUM(K5:K6)</f>
        <v>241.5</v>
      </c>
      <c r="Q5" s="36">
        <f>SUM(L5:L6)</f>
        <v>0</v>
      </c>
      <c r="R5" s="53">
        <f>Q5/P5</f>
        <v>0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16</v>
      </c>
      <c r="K6" s="45">
        <f>基本情報!N73</f>
        <v>146.5</v>
      </c>
      <c r="L6" s="45">
        <f>基本情報!N74</f>
        <v>0</v>
      </c>
      <c r="M6" s="53">
        <f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749</v>
      </c>
      <c r="E19" s="41" t="s">
        <v>629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2021年05月08日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645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646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647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648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649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640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650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651</v>
      </c>
      <c r="K16" s="9">
        <v>393</v>
      </c>
      <c r="M16" s="28"/>
      <c r="N16" s="28" t="s">
        <v>636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652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653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654</v>
      </c>
      <c r="K19" s="9">
        <v>396</v>
      </c>
      <c r="M19" s="28"/>
      <c r="N19" s="28" t="s">
        <v>637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655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656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657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658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659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660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661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662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663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664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665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666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667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668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669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670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671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672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673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641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674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675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676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677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678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679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642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680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681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682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747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683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684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685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686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687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688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689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690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691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692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693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694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695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696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697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698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699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707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708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709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710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711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712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734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713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714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643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715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716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746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700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644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701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702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703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704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705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706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717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718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719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720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721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722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723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724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725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726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750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751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C45" activePane="bottomRight" state="frozen"/>
      <selection pane="topRight" activeCell="C1" sqref="C1"/>
      <selection pane="bottomLeft" activeCell="A9" sqref="A9"/>
      <selection pane="bottomRight" activeCell="L46" sqref="L46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B1" s="1" t="s">
        <v>304</v>
      </c>
      <c r="K1" s="52"/>
    </row>
    <row r="2" spans="2:23" x14ac:dyDescent="0.4">
      <c r="B2" s="33" t="s">
        <v>625</v>
      </c>
      <c r="K2" s="52"/>
    </row>
    <row r="3" spans="2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2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2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754</v>
      </c>
      <c r="L5" s="11" t="s">
        <v>245</v>
      </c>
      <c r="M5" s="29" t="s">
        <v>308</v>
      </c>
      <c r="N5" s="29" t="s">
        <v>309</v>
      </c>
    </row>
    <row r="6" spans="2:23" x14ac:dyDescent="0.4"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2:23" x14ac:dyDescent="0.4"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2:23" x14ac:dyDescent="0.4"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2:23" x14ac:dyDescent="0.4"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2:23" x14ac:dyDescent="0.4"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2:23" x14ac:dyDescent="0.4"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2:23" x14ac:dyDescent="0.4"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ht="16.5" thickBot="1" x14ac:dyDescent="0.45">
      <c r="A30" s="54"/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ht="16.5" thickTop="1" x14ac:dyDescent="0.4"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/>
      <c r="L31" s="31">
        <f>VLOOKUP('LESSONS (Java)'!K34,MAN_HOURS!$C$9:$E$155,3,FALSE)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/>
      <c r="L32" s="31">
        <f>VLOOKUP('LESSONS (Java)'!K35,MAN_HOURS!$C$9:$E$155,3,FALSE)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/>
      <c r="L33" s="31">
        <f>VLOOKUP('LESSONS (Java)'!K36,MAN_HOURS!$C$9:$E$155,3,FALSE)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/>
      <c r="L34" s="31">
        <f>VLOOKUP('LESSONS (Java)'!K37,MAN_HOURS!$C$9:$E$155,3,FALSE)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/>
      <c r="L35" s="31">
        <f>VLOOKUP('LESSONS (Java)'!K38,MAN_HOURS!$C$9:$E$155,3,FALSE)</f>
        <v>1</v>
      </c>
      <c r="M35" s="30" t="str">
        <f t="shared" si="0"/>
        <v/>
      </c>
      <c r="N35" s="31" t="str">
        <f t="shared" si="1"/>
        <v/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/>
      <c r="L36" s="31">
        <f>VLOOKUP('LESSONS (Java)'!K39,MAN_HOURS!$C$9:$E$155,3,FALSE)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/>
      <c r="L37" s="31">
        <f>VLOOKUP('LESSONS (Java)'!K40,MAN_HOURS!$C$9:$E$155,3,FALSE)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/>
      <c r="L38" s="31">
        <f>VLOOKUP('LESSONS (Java)'!K41,MAN_HOURS!$C$9:$E$155,3,FALSE)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/>
      <c r="L39" s="31">
        <f>VLOOKUP('LESSONS (Java)'!K42,MAN_HOURS!$C$9:$E$155,3,FALSE)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/>
      <c r="L40" s="31">
        <f>VLOOKUP('LESSONS (Java)'!K43,MAN_HOURS!$C$9:$E$155,3,FALSE)</f>
        <v>1</v>
      </c>
      <c r="M40" s="30" t="str">
        <f t="shared" si="0"/>
        <v/>
      </c>
      <c r="N40" s="31" t="str">
        <f t="shared" si="1"/>
        <v/>
      </c>
      <c r="P40" s="24"/>
      <c r="Q40" s="24"/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/>
      <c r="L41" s="31">
        <f>VLOOKUP('LESSONS (Java)'!K44,MAN_HOURS!$C$9:$E$155,3,FALSE)</f>
        <v>1</v>
      </c>
      <c r="M41" s="30" t="str">
        <f t="shared" si="0"/>
        <v/>
      </c>
      <c r="N41" s="31" t="str">
        <f t="shared" si="1"/>
        <v/>
      </c>
    </row>
    <row r="42" spans="3:23" x14ac:dyDescent="0.4"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/>
      <c r="L42" s="31">
        <f>VLOOKUP('LESSONS (Java)'!K45,MAN_HOURS!$C$9:$E$155,3,FALSE)</f>
        <v>1</v>
      </c>
      <c r="M42" s="30" t="str">
        <f t="shared" si="0"/>
        <v/>
      </c>
      <c r="N42" s="31" t="str">
        <f t="shared" si="1"/>
        <v/>
      </c>
    </row>
    <row r="43" spans="3:23" x14ac:dyDescent="0.4"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/>
      <c r="L43" s="31">
        <f>VLOOKUP('LESSONS (Java)'!K46,MAN_HOURS!$C$9:$E$155,3,FALSE)</f>
        <v>1</v>
      </c>
      <c r="M43" s="30" t="str">
        <f t="shared" si="0"/>
        <v/>
      </c>
      <c r="N43" s="31" t="str">
        <f t="shared" si="1"/>
        <v/>
      </c>
    </row>
    <row r="44" spans="3:23" x14ac:dyDescent="0.4"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/>
      <c r="L44" s="31">
        <f>VLOOKUP('LESSONS (Java)'!K47,MAN_HOURS!$C$9:$E$155,3,FALSE)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/>
      <c r="L45" s="31">
        <f>VLOOKUP('LESSONS (Java)'!K48,MAN_HOURS!$C$9:$E$155,3,FALSE)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/>
      <c r="L46" s="31">
        <f>VLOOKUP('LESSONS (Java)'!K49,MAN_HOURS!$C$9:$E$155,3,FALSE)</f>
        <v>1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/>
      <c r="L47" s="31">
        <f>VLOOKUP('LESSONS (Java)'!K50,MAN_HOURS!$C$9:$E$155,3,FALSE)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/>
      <c r="L48" s="31">
        <f>VLOOKUP('LESSONS (Java)'!K51,MAN_HOURS!$C$9:$E$155,3,FALSE)</f>
        <v>1</v>
      </c>
      <c r="M48" s="30" t="str">
        <f t="shared" si="0"/>
        <v/>
      </c>
      <c r="N48" s="31" t="str">
        <f t="shared" si="1"/>
        <v/>
      </c>
    </row>
    <row r="49" spans="1:14" x14ac:dyDescent="0.4"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/>
      <c r="L49" s="31">
        <f>VLOOKUP('LESSONS (Java)'!K52,MAN_HOURS!$C$9:$E$155,3,FALSE)</f>
        <v>1</v>
      </c>
      <c r="M49" s="30" t="str">
        <f t="shared" si="0"/>
        <v/>
      </c>
      <c r="N49" s="31" t="str">
        <f t="shared" si="1"/>
        <v/>
      </c>
    </row>
    <row r="50" spans="1:14" ht="16.5" thickBot="1" x14ac:dyDescent="0.45">
      <c r="A50" s="54"/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/>
      <c r="L50" s="31">
        <f>VLOOKUP('LESSONS (Java)'!K53,MAN_HOURS!$C$9:$E$155,3,FALSE)</f>
        <v>1</v>
      </c>
      <c r="M50" s="30" t="str">
        <f t="shared" si="0"/>
        <v/>
      </c>
      <c r="N50" s="31" t="str">
        <f t="shared" si="1"/>
        <v/>
      </c>
    </row>
    <row r="51" spans="1:14" ht="16.5" thickTop="1" x14ac:dyDescent="0.4"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/>
      <c r="L51" s="31">
        <f>VLOOKUP('LESSONS (Java)'!K54,MAN_HOURS!$C$9:$E$155,3,FALSE)</f>
        <v>1</v>
      </c>
      <c r="M51" s="30" t="str">
        <f t="shared" si="0"/>
        <v/>
      </c>
      <c r="N51" s="31" t="str">
        <f t="shared" si="1"/>
        <v/>
      </c>
    </row>
    <row r="52" spans="1:14" x14ac:dyDescent="0.4"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/>
      <c r="L52" s="31">
        <f>VLOOKUP('LESSONS (Java)'!K55,MAN_HOURS!$C$9:$E$155,3,FALSE)</f>
        <v>1</v>
      </c>
      <c r="M52" s="30" t="str">
        <f t="shared" si="0"/>
        <v/>
      </c>
      <c r="N52" s="31" t="str">
        <f t="shared" si="1"/>
        <v/>
      </c>
    </row>
    <row r="53" spans="1:14" x14ac:dyDescent="0.4"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/>
      <c r="L53" s="31">
        <f>VLOOKUP('LESSONS (Java)'!K56,MAN_HOURS!$C$9:$E$155,3,FALSE)</f>
        <v>1</v>
      </c>
      <c r="M53" s="30" t="str">
        <f t="shared" si="0"/>
        <v/>
      </c>
      <c r="N53" s="31" t="str">
        <f t="shared" si="1"/>
        <v/>
      </c>
    </row>
    <row r="54" spans="1:14" x14ac:dyDescent="0.4"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/>
      <c r="L54" s="31">
        <f>VLOOKUP('LESSONS (Java)'!K57,MAN_HOURS!$C$9:$E$155,3,FALSE)</f>
        <v>1</v>
      </c>
      <c r="M54" s="30" t="str">
        <f t="shared" si="0"/>
        <v/>
      </c>
      <c r="N54" s="31" t="str">
        <f t="shared" si="1"/>
        <v/>
      </c>
    </row>
    <row r="55" spans="1:14" x14ac:dyDescent="0.4"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/>
      <c r="L55" s="31">
        <f>VLOOKUP('LESSONS (Java)'!K58,MAN_HOURS!$C$9:$E$155,3,FALSE)</f>
        <v>1</v>
      </c>
      <c r="M55" s="30" t="str">
        <f t="shared" si="0"/>
        <v/>
      </c>
      <c r="N55" s="31" t="str">
        <f t="shared" si="1"/>
        <v/>
      </c>
    </row>
    <row r="56" spans="1:14" x14ac:dyDescent="0.4"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/>
      <c r="L56" s="31">
        <f>VLOOKUP('LESSONS (Java)'!K59,MAN_HOURS!$C$9:$E$155,3,FALSE)</f>
        <v>1</v>
      </c>
      <c r="M56" s="30" t="str">
        <f t="shared" si="0"/>
        <v/>
      </c>
      <c r="N56" s="31" t="str">
        <f t="shared" si="1"/>
        <v/>
      </c>
    </row>
    <row r="57" spans="1:14" x14ac:dyDescent="0.4"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/>
      <c r="L57" s="31">
        <f>VLOOKUP('LESSONS (Java)'!K60,MAN_HOURS!$C$9:$E$155,3,FALSE)</f>
        <v>1</v>
      </c>
      <c r="M57" s="30" t="str">
        <f t="shared" si="0"/>
        <v/>
      </c>
      <c r="N57" s="31" t="str">
        <f t="shared" si="1"/>
        <v/>
      </c>
    </row>
    <row r="58" spans="1:14" x14ac:dyDescent="0.4"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/>
      <c r="L58" s="31">
        <f>VLOOKUP('LESSONS (Java)'!K61,MAN_HOURS!$C$9:$E$155,3,FALSE)</f>
        <v>1</v>
      </c>
      <c r="M58" s="30" t="str">
        <f t="shared" si="0"/>
        <v/>
      </c>
      <c r="N58" s="31" t="str">
        <f t="shared" si="1"/>
        <v/>
      </c>
    </row>
    <row r="59" spans="1:14" x14ac:dyDescent="0.4"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/>
      <c r="L59" s="31">
        <f>VLOOKUP('LESSONS (Java)'!K62,MAN_HOURS!$C$9:$E$155,3,FALSE)</f>
        <v>4</v>
      </c>
      <c r="M59" s="30" t="str">
        <f t="shared" si="0"/>
        <v/>
      </c>
      <c r="N59" s="31" t="str">
        <f t="shared" si="1"/>
        <v/>
      </c>
    </row>
    <row r="60" spans="1:14" x14ac:dyDescent="0.4"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/>
      <c r="L60" s="31">
        <f>VLOOKUP('LESSONS (Java)'!K63,MAN_HOURS!$C$9:$E$155,3,FALSE)</f>
        <v>1</v>
      </c>
      <c r="M60" s="30" t="str">
        <f t="shared" si="0"/>
        <v/>
      </c>
      <c r="N60" s="31" t="str">
        <f t="shared" si="1"/>
        <v/>
      </c>
    </row>
    <row r="61" spans="1:14" x14ac:dyDescent="0.4"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/>
      <c r="L61" s="31">
        <f>VLOOKUP('LESSONS (Java)'!K64,MAN_HOURS!$C$9:$E$155,3,FALSE)</f>
        <v>1</v>
      </c>
      <c r="M61" s="30" t="str">
        <f t="shared" si="0"/>
        <v/>
      </c>
      <c r="N61" s="31" t="str">
        <f t="shared" si="1"/>
        <v/>
      </c>
    </row>
    <row r="62" spans="1:14" x14ac:dyDescent="0.4"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/>
      <c r="L62" s="31">
        <f>VLOOKUP('LESSONS (Java)'!K65,MAN_HOURS!$C$9:$E$155,3,FALSE)</f>
        <v>1</v>
      </c>
      <c r="M62" s="30" t="str">
        <f t="shared" si="0"/>
        <v/>
      </c>
      <c r="N62" s="31" t="str">
        <f t="shared" si="1"/>
        <v/>
      </c>
    </row>
    <row r="63" spans="1:14" x14ac:dyDescent="0.4"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/>
      <c r="L63" s="31">
        <f>VLOOKUP('LESSONS (Java)'!K66,MAN_HOURS!$C$9:$E$155,3,FALSE)</f>
        <v>1</v>
      </c>
      <c r="M63" s="30" t="str">
        <f t="shared" si="0"/>
        <v/>
      </c>
      <c r="N63" s="31" t="str">
        <f t="shared" si="1"/>
        <v/>
      </c>
    </row>
    <row r="64" spans="1:14" ht="16.5" thickBot="1" x14ac:dyDescent="0.45">
      <c r="A64" s="54"/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/>
      <c r="L64" s="31">
        <f>VLOOKUP('LESSONS (Java)'!K67,MAN_HOURS!$C$9:$E$155,3,FALSE)</f>
        <v>4</v>
      </c>
      <c r="M64" s="30" t="str">
        <f t="shared" si="0"/>
        <v/>
      </c>
      <c r="N64" s="31" t="str">
        <f t="shared" si="1"/>
        <v/>
      </c>
    </row>
    <row r="65" spans="1:14" ht="16.5" thickTop="1" x14ac:dyDescent="0.4"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/>
      <c r="L65" s="31">
        <f>VLOOKUP('LESSONS (Java)'!K68,MAN_HOURS!$C$9:$E$155,3,FALSE)</f>
        <v>1</v>
      </c>
      <c r="M65" s="30" t="str">
        <f t="shared" si="0"/>
        <v/>
      </c>
      <c r="N65" s="31" t="str">
        <f t="shared" si="1"/>
        <v/>
      </c>
    </row>
    <row r="66" spans="1:14" x14ac:dyDescent="0.4"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/>
      <c r="L66" s="31">
        <f>VLOOKUP('LESSONS (Java)'!K69,MAN_HOURS!$C$9:$E$155,3,FALSE)</f>
        <v>1</v>
      </c>
      <c r="M66" s="30" t="str">
        <f t="shared" si="0"/>
        <v/>
      </c>
      <c r="N66" s="31" t="str">
        <f t="shared" si="1"/>
        <v/>
      </c>
    </row>
    <row r="67" spans="1:14" x14ac:dyDescent="0.4"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/>
      <c r="L67" s="31">
        <f>VLOOKUP('LESSONS (Java)'!K70,MAN_HOURS!$C$9:$E$155,3,FALSE)</f>
        <v>1</v>
      </c>
      <c r="M67" s="30" t="str">
        <f t="shared" si="0"/>
        <v/>
      </c>
      <c r="N67" s="31" t="str">
        <f t="shared" si="1"/>
        <v/>
      </c>
    </row>
    <row r="68" spans="1:14" x14ac:dyDescent="0.4"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/>
      <c r="L68" s="31">
        <f>VLOOKUP('LESSONS (Java)'!K71,MAN_HOURS!$C$9:$E$155,3,FALSE)</f>
        <v>1</v>
      </c>
      <c r="M68" s="30" t="str">
        <f t="shared" si="0"/>
        <v/>
      </c>
      <c r="N68" s="31" t="str">
        <f t="shared" si="1"/>
        <v/>
      </c>
    </row>
    <row r="69" spans="1:14" x14ac:dyDescent="0.4"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1:14" x14ac:dyDescent="0.4"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1:14" x14ac:dyDescent="0.4"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1:14" ht="16.5" thickBot="1" x14ac:dyDescent="0.45">
      <c r="A74" s="54"/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1:14" ht="16.5" thickTop="1" x14ac:dyDescent="0.4"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ht="16.5" thickBot="1" x14ac:dyDescent="0.45">
      <c r="A85" s="54"/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ht="16.5" thickTop="1" x14ac:dyDescent="0.4"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ht="16.5" thickBot="1" x14ac:dyDescent="0.45">
      <c r="A96" s="54"/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ht="16.5" thickTop="1" x14ac:dyDescent="0.4"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ht="16.5" thickBot="1" x14ac:dyDescent="0.45">
      <c r="A109" s="54"/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ht="16.5" thickTop="1" x14ac:dyDescent="0.4"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ht="16.5" thickBot="1" x14ac:dyDescent="0.45">
      <c r="A118" s="54"/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ht="16.5" thickTop="1" x14ac:dyDescent="0.4"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ht="16.5" thickBot="1" x14ac:dyDescent="0.45">
      <c r="A132" s="54"/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ht="16.5" thickTop="1" x14ac:dyDescent="0.4"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ht="16.5" thickBot="1" x14ac:dyDescent="0.45">
      <c r="A140" s="54"/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ht="16.5" thickTop="1" x14ac:dyDescent="0.4"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ht="16.5" thickBot="1" x14ac:dyDescent="0.45">
      <c r="A150" s="54"/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ht="16.5" thickTop="1" x14ac:dyDescent="0.4"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ht="16.5" thickBot="1" x14ac:dyDescent="0.45">
      <c r="A152" s="54"/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ht="16.5" thickTop="1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25</v>
      </c>
    </row>
    <row r="156" spans="1:14" x14ac:dyDescent="0.4">
      <c r="L156" s="1" t="s">
        <v>374</v>
      </c>
      <c r="N156" s="32">
        <f>N155/N154</f>
        <v>0.1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2BBD-8FB8-4C77-B996-7C1DCAE07C0D}">
  <dimension ref="B2:J16"/>
  <sheetViews>
    <sheetView workbookViewId="0">
      <selection activeCell="N10" sqref="N10"/>
    </sheetView>
  </sheetViews>
  <sheetFormatPr defaultRowHeight="18.75" x14ac:dyDescent="0.4"/>
  <sheetData>
    <row r="2" spans="2:10" x14ac:dyDescent="0.4">
      <c r="B2" t="s">
        <v>755</v>
      </c>
    </row>
    <row r="3" spans="2:10" x14ac:dyDescent="0.4">
      <c r="B3">
        <f>SUM('Java カリキュラム'!L31:L152)</f>
        <v>225</v>
      </c>
      <c r="D3" t="s">
        <v>756</v>
      </c>
    </row>
    <row r="4" spans="2:10" x14ac:dyDescent="0.4">
      <c r="D4" t="s">
        <v>757</v>
      </c>
      <c r="E4">
        <f>B3/12</f>
        <v>18.75</v>
      </c>
    </row>
    <row r="5" spans="2:10" x14ac:dyDescent="0.4">
      <c r="G5" t="s">
        <v>758</v>
      </c>
      <c r="H5">
        <v>20</v>
      </c>
      <c r="J5" s="9"/>
    </row>
    <row r="6" spans="2:10" x14ac:dyDescent="0.4">
      <c r="G6" t="s">
        <v>759</v>
      </c>
      <c r="H6">
        <v>20</v>
      </c>
    </row>
    <row r="7" spans="2:10" x14ac:dyDescent="0.4">
      <c r="G7" t="s">
        <v>760</v>
      </c>
      <c r="H7">
        <v>20</v>
      </c>
    </row>
    <row r="8" spans="2:10" x14ac:dyDescent="0.4">
      <c r="G8" t="s">
        <v>761</v>
      </c>
      <c r="H8">
        <v>25</v>
      </c>
    </row>
    <row r="9" spans="2:10" x14ac:dyDescent="0.4">
      <c r="G9" t="s">
        <v>762</v>
      </c>
      <c r="H9">
        <v>20</v>
      </c>
    </row>
    <row r="10" spans="2:10" x14ac:dyDescent="0.4">
      <c r="G10" t="s">
        <v>763</v>
      </c>
      <c r="H10">
        <v>20</v>
      </c>
    </row>
    <row r="11" spans="2:10" x14ac:dyDescent="0.4">
      <c r="G11" t="s">
        <v>764</v>
      </c>
      <c r="H11">
        <v>20</v>
      </c>
    </row>
    <row r="12" spans="2:10" x14ac:dyDescent="0.4">
      <c r="G12" t="s">
        <v>765</v>
      </c>
      <c r="H12">
        <v>25</v>
      </c>
    </row>
    <row r="13" spans="2:10" x14ac:dyDescent="0.4">
      <c r="G13" t="s">
        <v>766</v>
      </c>
      <c r="H13">
        <v>20</v>
      </c>
    </row>
    <row r="14" spans="2:10" x14ac:dyDescent="0.4">
      <c r="G14" t="s">
        <v>767</v>
      </c>
      <c r="H14">
        <v>20</v>
      </c>
    </row>
    <row r="15" spans="2:10" x14ac:dyDescent="0.4">
      <c r="G15" t="s">
        <v>768</v>
      </c>
      <c r="H15">
        <v>20</v>
      </c>
    </row>
    <row r="16" spans="2:10" x14ac:dyDescent="0.4">
      <c r="H16">
        <f>SUM(H5:H15)</f>
        <v>230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Sheet2</vt:lpstr>
      <vt:lpstr>Android アプリ</vt:lpstr>
      <vt:lpstr>基本情報</vt:lpstr>
      <vt:lpstr>Web アプリ</vt:lpstr>
      <vt:lpstr>インフラカリキュラム</vt:lpstr>
      <vt:lpstr>カリキュラム進捗度（プログラマ）</vt:lpstr>
      <vt:lpstr>カリキュラム進捗度（インフラ）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2021-05-08T13:37:46Z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