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E0A6160D-6731-4F7A-92CD-26E776806181}" xr6:coauthVersionLast="47" xr6:coauthVersionMax="47" xr10:uidLastSave="{00000000-0000-0000-0000-000000000000}"/>
  <bookViews>
    <workbookView xWindow="3450" yWindow="225" windowWidth="16860" windowHeight="9585" firstSheet="6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Sheet2" sheetId="20" r:id="rId9"/>
    <sheet name="Android アプリ" sheetId="8" r:id="rId10"/>
    <sheet name="基本情報" sheetId="11" r:id="rId11"/>
    <sheet name="Web アプリ" sheetId="12" r:id="rId12"/>
    <sheet name="インフラカリキュラム" sheetId="16" r:id="rId13"/>
    <sheet name="カリキュラム進捗度（プログラマ）" sheetId="5" r:id="rId14"/>
    <sheet name="カリキュラム進捗度（インフラ）" sheetId="18" r:id="rId15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0" l="1"/>
  <c r="B3" i="20"/>
  <c r="E4" i="20" s="1"/>
  <c r="R5" i="18"/>
  <c r="M6" i="5"/>
  <c r="M7" i="5"/>
  <c r="M8" i="5"/>
  <c r="M6" i="18"/>
  <c r="M5" i="18"/>
  <c r="K5" i="5"/>
  <c r="P5" i="5" s="1"/>
  <c r="K6" i="5"/>
  <c r="L6" i="5"/>
  <c r="K7" i="5"/>
  <c r="L7" i="5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C22" i="18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N70" i="3" s="1"/>
  <c r="C71" i="3"/>
  <c r="H71" i="3"/>
  <c r="I71" i="3"/>
  <c r="J71" i="3"/>
  <c r="L71" i="3"/>
  <c r="N71" i="3" s="1"/>
  <c r="C72" i="3"/>
  <c r="H72" i="3"/>
  <c r="I72" i="3"/>
  <c r="J72" i="3"/>
  <c r="L72" i="3"/>
  <c r="N72" i="3" s="1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52" i="3" l="1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K5" i="18" s="1"/>
  <c r="N73" i="11"/>
  <c r="N108" i="12"/>
  <c r="K8" i="5" s="1"/>
  <c r="N109" i="12"/>
  <c r="L8" i="5" s="1"/>
  <c r="N89" i="8"/>
  <c r="N74" i="11"/>
  <c r="L6" i="18" s="1"/>
  <c r="N154" i="3"/>
  <c r="N155" i="3" l="1"/>
  <c r="L5" i="5" s="1"/>
  <c r="M5" i="5" s="1"/>
  <c r="N101" i="16"/>
  <c r="N90" i="8"/>
  <c r="N102" i="16"/>
  <c r="L5" i="18"/>
  <c r="K6" i="18"/>
  <c r="P5" i="18" s="1"/>
  <c r="N110" i="12"/>
  <c r="N91" i="8"/>
  <c r="N75" i="11"/>
  <c r="N156" i="3" l="1"/>
  <c r="Q5" i="18"/>
  <c r="Q5" i="5"/>
  <c r="R5" i="5" s="1"/>
</calcChain>
</file>

<file path=xl/sharedStrings.xml><?xml version="1.0" encoding="utf-8"?>
<sst xmlns="http://schemas.openxmlformats.org/spreadsheetml/2006/main" count="1575" uniqueCount="769">
  <si>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</si>
  <si>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</si>
  <si>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</si>
  <si>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</si>
  <si>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</si>
  <si>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</si>
  <si>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</si>
  <si>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</si>
  <si>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</si>
  <si>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</si>
  <si>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</si>
  <si>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</si>
  <si>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</si>
  <si>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</si>
  <si>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</si>
  <si>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</si>
  <si>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</si>
  <si>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</si>
  <si>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</si>
  <si>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</si>
  <si>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</si>
  <si>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</si>
  <si>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</si>
  <si>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</si>
  <si>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</si>
  <si>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</si>
  <si>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</si>
  <si>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</si>
  <si>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</si>
  <si>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</si>
  <si>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</si>
  <si>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</si>
  <si>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</si>
  <si>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</si>
  <si>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</si>
  <si>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</si>
  <si>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</si>
  <si>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</si>
  <si>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</si>
  <si>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</si>
  <si>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</si>
  <si>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</si>
  <si>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</si>
  <si>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</si>
  <si>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</si>
  <si>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</si>
  <si>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</si>
  <si>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</si>
  <si>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</si>
  <si>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</si>
  <si>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</si>
  <si>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</si>
  <si>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</si>
  <si>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</si>
  <si>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</si>
  <si>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</si>
  <si>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</si>
  <si>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</si>
  <si>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</si>
  <si>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</si>
  <si>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</si>
  <si>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</si>
  <si>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</si>
  <si>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</si>
  <si>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</si>
  <si>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</si>
  <si>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</si>
  <si>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</si>
  <si>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</si>
  <si>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</si>
  <si>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</si>
  <si>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</si>
  <si>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</si>
  <si>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</si>
  <si>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</si>
  <si>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</si>
  <si>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</si>
  <si>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</si>
  <si>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</si>
  <si>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</si>
  <si>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</si>
  <si>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</si>
  <si>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</si>
  <si>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</si>
  <si>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</si>
  <si>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</si>
  <si>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</si>
  <si>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</si>
  <si>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</si>
  <si>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</si>
  <si>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</si>
  <si>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</si>
  <si>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</si>
  <si>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</si>
  <si>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</si>
  <si>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</si>
  <si>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</si>
  <si>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</si>
  <si>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</si>
  <si>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</si>
  <si>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</si>
  <si>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</si>
  <si>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</si>
  <si>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</si>
  <si>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</si>
  <si>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</si>
  <si>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</si>
  <si>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</si>
  <si>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</si>
  <si>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</si>
  <si>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</si>
  <si>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</si>
  <si>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</si>
  <si>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</si>
  <si>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</si>
  <si>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</si>
  <si>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</si>
  <si>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</si>
  <si>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</si>
  <si>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</si>
  <si>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</si>
  <si>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</si>
  <si>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</si>
  <si>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</si>
  <si>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</si>
  <si>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</si>
  <si>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</si>
  <si>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</si>
  <si>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</si>
  <si>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</si>
  <si>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</si>
  <si>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</si>
  <si>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</si>
  <si>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</si>
  <si>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</si>
  <si>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</si>
  <si>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</si>
  <si>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</si>
  <si>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</si>
  <si>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</si>
  <si>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</si>
  <si>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</si>
  <si>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</si>
  <si>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</si>
  <si>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</si>
  <si>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</si>
  <si>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</si>
  <si>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</si>
  <si>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</si>
  <si>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</si>
  <si>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</si>
  <si>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</si>
  <si>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</si>
  <si>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</si>
  <si>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</si>
  <si>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</si>
  <si>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</si>
  <si>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</si>
  <si>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</si>
  <si>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</si>
  <si>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</si>
  <si>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</si>
  <si>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</si>
  <si>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</si>
  <si>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</si>
  <si>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</si>
  <si>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</si>
  <si>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</si>
  <si>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</si>
  <si>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</si>
  <si>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</si>
  <si>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</si>
  <si>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</si>
  <si>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</si>
  <si>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</si>
  <si>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</si>
  <si>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</si>
  <si>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</si>
  <si>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</si>
  <si>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</si>
  <si>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</si>
  <si>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</si>
  <si>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</si>
  <si>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</si>
  <si>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</si>
  <si>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</si>
  <si>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</si>
  <si>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</si>
  <si>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</si>
  <si>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</si>
  <si>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</si>
  <si>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</si>
  <si>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</si>
  <si>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</si>
  <si>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</si>
  <si>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</si>
  <si>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</si>
  <si>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</si>
  <si>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</si>
  <si>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</si>
  <si>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</si>
  <si>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</si>
  <si>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</si>
  <si>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</si>
  <si>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</si>
  <si>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</si>
  <si>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</si>
  <si>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</si>
  <si>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</si>
  <si>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</si>
  <si>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</si>
  <si>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</si>
  <si>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</si>
  <si>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</si>
  <si>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</si>
  <si>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</si>
  <si>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</si>
  <si>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</si>
  <si>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</si>
  <si>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</si>
  <si>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</si>
  <si>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</si>
  <si>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</si>
  <si>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</si>
  <si>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</si>
  <si>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</si>
  <si>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</si>
  <si>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</si>
  <si>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</si>
  <si>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</si>
  <si>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</si>
  <si>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</si>
  <si>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</si>
  <si>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</si>
  <si>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</si>
  <si>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</si>
  <si>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</si>
  <si>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</si>
  <si>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</si>
  <si>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</si>
  <si>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</si>
  <si>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</si>
  <si>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</si>
  <si>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</si>
  <si>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</si>
  <si>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</si>
  <si>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</si>
  <si>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</si>
  <si>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</si>
  <si>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</si>
  <si>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</si>
  <si>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</si>
  <si>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</si>
  <si>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</si>
  <si>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</si>
  <si>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</si>
  <si>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</si>
  <si>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</si>
  <si>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</si>
  <si>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</si>
  <si>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</si>
  <si>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</si>
  <si>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</si>
  <si>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</si>
  <si>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</si>
  <si>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</si>
  <si>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</si>
  <si>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</si>
  <si>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</si>
  <si>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</si>
  <si>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</si>
  <si>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</si>
  <si>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</si>
  <si>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</si>
  <si>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</si>
  <si>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</si>
  <si>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</si>
  <si>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</si>
  <si>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</si>
  <si>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</si>
  <si>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</si>
  <si>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</si>
  <si>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</si>
  <si>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</si>
  <si>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</si>
  <si>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</si>
  <si>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</si>
  <si>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</si>
  <si>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</si>
  <si>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</si>
  <si>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</si>
  <si>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</si>
  <si>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</si>
  <si>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</si>
  <si>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</si>
  <si>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</si>
  <si>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</si>
  <si>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</si>
  <si>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</si>
  <si>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</si>
  <si>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</si>
  <si>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</si>
  <si>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</si>
  <si>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</si>
  <si>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</si>
  <si>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</si>
  <si>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</si>
  <si>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</si>
  <si>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</si>
  <si>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</si>
  <si>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</si>
  <si>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</si>
  <si>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</si>
  <si>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</si>
  <si>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</si>
  <si>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</si>
  <si>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</si>
  <si>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</si>
  <si>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</si>
  <si>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</si>
  <si>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</si>
  <si>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</si>
  <si>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</si>
  <si>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</si>
  <si>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</si>
  <si>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</si>
  <si>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</si>
  <si>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</si>
  <si>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</si>
  <si>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</si>
  <si>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</si>
  <si>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</si>
  <si>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</si>
  <si>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</si>
  <si>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</si>
  <si>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</si>
  <si>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</si>
  <si>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</si>
  <si>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</si>
  <si>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</si>
  <si>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</si>
  <si>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</si>
  <si>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</si>
  <si>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</si>
  <si>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</si>
  <si>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</si>
  <si>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</si>
  <si>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</si>
  <si>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</si>
  <si>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</si>
  <si>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</si>
  <si>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</si>
  <si>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</si>
  <si>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</si>
  <si>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</si>
  <si>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</si>
  <si>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</si>
  <si>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</si>
  <si>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</si>
  <si>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</si>
  <si>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</si>
  <si>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</si>
  <si>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</si>
  <si>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</si>
  <si>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</si>
  <si>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</si>
  <si>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</si>
  <si>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</si>
  <si>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</si>
  <si>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</si>
  <si>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</si>
  <si>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</si>
  <si>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</si>
  <si>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</si>
  <si>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</si>
  <si>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</si>
  <si>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</si>
  <si>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</si>
  <si>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</si>
  <si>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</si>
  <si>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</si>
  <si>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</si>
  <si>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</si>
  <si>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</si>
  <si>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</si>
  <si>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</si>
  <si>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</si>
  <si>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</si>
  <si>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</si>
  <si>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</si>
  <si>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</si>
  <si>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</si>
  <si>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</si>
  <si>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</si>
  <si>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</si>
  <si>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</si>
  <si>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</si>
  <si>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</si>
  <si>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</si>
  <si>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</si>
  <si>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</si>
  <si>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</si>
  <si>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</si>
  <si>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</si>
  <si>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</si>
  <si>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</si>
  <si>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</si>
  <si>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</si>
  <si>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</si>
  <si>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</si>
  <si>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</si>
  <si>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</si>
  <si>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</si>
  <si>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</si>
  <si>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</si>
  <si>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</si>
  <si>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</si>
  <si>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</si>
  <si>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</si>
  <si>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</si>
  <si>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</si>
  <si>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</si>
  <si>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</si>
  <si>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</si>
  <si>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</si>
  <si>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</si>
  <si>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</si>
  <si>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</si>
  <si>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</si>
  <si>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</si>
  <si>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</si>
  <si>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</si>
  <si>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</si>
  <si>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</si>
  <si>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</si>
  <si>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</si>
  <si>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</si>
  <si>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</si>
  <si>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</si>
  <si>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</si>
  <si>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</si>
  <si>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</si>
  <si>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</si>
  <si>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</si>
  <si>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</si>
  <si>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</si>
  <si>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</si>
  <si>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</si>
  <si>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</si>
  <si>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</si>
  <si>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</si>
  <si>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</si>
  <si>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</si>
  <si>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</si>
  <si>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</si>
  <si>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</si>
  <si>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</si>
  <si>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</si>
  <si>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</si>
  <si>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</si>
  <si>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</si>
  <si>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</si>
  <si>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</si>
  <si>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</si>
  <si>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</si>
  <si>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</si>
  <si>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</si>
  <si>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</si>
  <si>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</si>
  <si>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</si>
  <si>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</si>
  <si>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</si>
  <si>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</si>
  <si>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</si>
  <si>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</si>
  <si>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</si>
  <si>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</si>
  <si>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</si>
  <si>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</si>
  <si>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</si>
  <si>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</si>
  <si>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</si>
  <si>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</si>
  <si>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</si>
  <si>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</si>
  <si>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</si>
  <si>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</si>
  <si>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</si>
  <si>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</si>
  <si>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</si>
  <si>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</si>
  <si>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</si>
  <si>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</si>
  <si>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</si>
  <si>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</si>
  <si>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</si>
  <si>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</si>
  <si>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</si>
  <si>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</si>
  <si>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</si>
  <si>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</si>
  <si>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</si>
  <si>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</si>
  <si>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</si>
  <si>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</si>
  <si>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</si>
  <si>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</si>
  <si>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</si>
  <si>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</si>
  <si>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</si>
  <si>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</si>
  <si>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</si>
  <si>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</si>
  <si>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</si>
  <si>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</si>
  <si>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</si>
  <si>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</si>
  <si>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</si>
  <si>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</si>
  <si>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</si>
  <si>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</si>
  <si>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</si>
  <si>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</si>
  <si>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</si>
  <si>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</si>
  <si>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</si>
  <si>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</si>
  <si>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</si>
  <si>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</si>
  <si>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</si>
  <si>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</si>
  <si>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</si>
  <si>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</si>
  <si>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</si>
  <si>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</si>
  <si>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</si>
  <si>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</si>
  <si>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</si>
  <si>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</si>
  <si>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</si>
  <si>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</si>
  <si>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</si>
  <si>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</si>
  <si>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</si>
  <si>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</si>
  <si>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</si>
  <si>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</si>
  <si>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</si>
  <si>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</si>
  <si>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</si>
  <si>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</si>
  <si>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</si>
  <si>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</si>
  <si>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</si>
  <si>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</si>
  <si>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</si>
  <si>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</si>
  <si>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</si>
  <si>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</si>
  <si>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</si>
  <si>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</si>
  <si>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</si>
  <si>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</si>
  <si>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</si>
  <si>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</si>
  <si>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</si>
  <si>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</si>
  <si>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</si>
  <si>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</si>
  <si>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</si>
  <si>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</si>
  <si>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</si>
  <si>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</si>
  <si>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</si>
  <si>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</si>
  <si>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</si>
  <si>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</si>
  <si>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</si>
  <si>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</si>
  <si>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</si>
  <si>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</si>
  <si>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</si>
  <si>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</si>
  <si>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</si>
  <si>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</si>
  <si>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</si>
  <si>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</si>
  <si>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</si>
  <si>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</si>
  <si>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</si>
  <si>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</si>
  <si>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</si>
  <si>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</si>
  <si>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</si>
  <si>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</si>
  <si>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</si>
  <si>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</si>
  <si>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</si>
  <si>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</si>
  <si>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</si>
  <si>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</si>
  <si>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</si>
  <si>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</si>
  <si>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</si>
  <si>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</si>
  <si>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</si>
  <si>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</si>
  <si>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</si>
  <si>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</si>
  <si>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</si>
  <si>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</si>
  <si>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</si>
  <si>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</si>
  <si>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</si>
  <si>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</si>
  <si>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</si>
  <si>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</si>
  <si>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</si>
  <si>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</si>
  <si>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</si>
  <si>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</si>
  <si>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</si>
  <si>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</si>
  <si>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</si>
  <si>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</si>
  <si>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</si>
  <si>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</si>
  <si>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</si>
  <si>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</si>
  <si>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橋本 夏樹 様</t>
    <rPh sb="0" eb="2">
      <t>ハシモト</t>
    </rPh>
    <rPh sb="3" eb="5">
      <t>ナツキ</t>
    </rPh>
    <rPh sb="6" eb="7">
      <t>サマ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</si>
  <si>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</si>
  <si>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</si>
  <si>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</si>
  <si>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</si>
  <si>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</si>
  <si>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</si>
  <si>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</si>
  <si>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</si>
  <si>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</si>
  <si>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</si>
  <si>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</si>
  <si>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</si>
  <si>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</si>
  <si>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</si>
  <si>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</si>
  <si>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</si>
  <si>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</si>
  <si>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</si>
  <si>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</si>
  <si>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</si>
  <si>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</si>
  <si>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</si>
  <si>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</si>
  <si>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</si>
  <si>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</si>
  <si>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</si>
  <si>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</si>
  <si>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</si>
  <si>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</si>
  <si>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</si>
  <si>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</si>
  <si>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</si>
  <si>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</si>
  <si>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</si>
  <si>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</si>
  <si>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</si>
  <si>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</si>
  <si>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</si>
  <si>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</si>
  <si>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</si>
  <si>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</si>
  <si>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</si>
  <si>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</si>
  <si>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</si>
  <si>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</si>
  <si>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</si>
  <si>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</si>
  <si>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</si>
  <si>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</si>
  <si>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</si>
  <si>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</si>
  <si>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</si>
  <si>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</si>
  <si>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</si>
  <si>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</si>
  <si>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</si>
  <si>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</si>
  <si>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</si>
  <si>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</si>
  <si>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</si>
  <si>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</si>
  <si>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</si>
  <si>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</si>
  <si>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</si>
  <si>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</si>
  <si>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</si>
  <si>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</si>
  <si>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</si>
  <si>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</si>
  <si>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</si>
  <si>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</si>
  <si>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</si>
  <si>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</si>
  <si>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</si>
  <si>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</si>
  <si>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</si>
  <si>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</si>
  <si>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</si>
  <si>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</si>
  <si>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</si>
  <si>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</si>
  <si>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</si>
  <si>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</si>
  <si>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</si>
  <si>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</si>
  <si>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</si>
  <si>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</si>
  <si>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</si>
  <si>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</si>
  <si>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</si>
  <si>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</si>
  <si>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</si>
  <si>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</si>
  <si>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</si>
  <si>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</si>
  <si>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</si>
  <si>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</si>
  <si>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</si>
  <si>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</si>
  <si>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</si>
  <si>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</si>
  <si>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</si>
  <si>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</si>
  <si>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</si>
  <si>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</si>
  <si>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</si>
  <si>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</si>
  <si>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</si>
  <si>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</si>
  <si>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</si>
  <si>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</si>
  <si>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</si>
  <si>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</si>
  <si>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</si>
  <si>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</si>
  <si>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</si>
  <si>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</si>
  <si>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</si>
  <si>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</si>
  <si>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インフラエンジニア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</si>
  <si>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</si>
  <si>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</si>
  <si>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</si>
  <si>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</si>
  <si>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</si>
  <si>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5/8　現在</t>
    <rPh sb="4" eb="6">
      <t>ゲンザイ</t>
    </rPh>
    <phoneticPr fontId="4"/>
  </si>
  <si>
    <t>12か月で終わらせる</t>
    <rPh sb="3" eb="4">
      <t>ゲツ</t>
    </rPh>
    <rPh sb="5" eb="6">
      <t>オ</t>
    </rPh>
    <phoneticPr fontId="4"/>
  </si>
  <si>
    <t>1か月</t>
    <rPh sb="2" eb="3">
      <t>ゲツ</t>
    </rPh>
    <phoneticPr fontId="4"/>
  </si>
  <si>
    <t>5月</t>
    <rPh sb="1" eb="2">
      <t>ガツ</t>
    </rPh>
    <phoneticPr fontId="4"/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</si>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</sst>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0.24399999999999999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8.2044384667115E-2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'カリキュラム進捗度（インフラ）'!$K$5:$K$6</c:f>
              <c:numCache>
                <c:formatCode>0.0\ "h"</c:formatCode>
                <c:ptCount val="2"/>
                <c:pt idx="0">
                  <c:v>95</c:v>
                </c:pt>
                <c:pt idx="1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0-458F-90A9-84EA998B190F}"/>
            </c:ext>
          </c:extLst>
        </c:ser>
        <c:ser>
          <c:idx val="1"/>
          <c:order val="1"/>
          <c:tx>
            <c:strRef>
              <c:f>'カリキュラム進捗度（インフラ）'!$L$4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'カリキュラム進捗度（インフラ）'!$L$5:$L$6</c:f>
              <c:numCache>
                <c:formatCode>0.0\ "h"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0-458F-90A9-84EA998B190F}"/>
            </c:ext>
          </c:extLst>
        </c:ser>
        <c:ser>
          <c:idx val="2"/>
          <c:order val="2"/>
          <c:tx>
            <c:strRef>
              <c:f>'カリキュラム進捗度（インフラ）'!$M$4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'カリキュラム進捗度（インフラ）'!$M$5:$M$6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0-458F-90A9-84EA998B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132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9-4796-99A5-91FDB1E06385}"/>
              </c:ext>
            </c:extLst>
          </c:dPt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'カリキュラム進捗度（インフラ）'!$P$5</c:f>
              <c:numCache>
                <c:formatCode>0.0\ "h"</c:formatCode>
                <c:ptCount val="1"/>
                <c:pt idx="0">
                  <c:v>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796-99A5-91FDB1E06385}"/>
            </c:ext>
          </c:extLst>
        </c:ser>
        <c:ser>
          <c:idx val="1"/>
          <c:order val="1"/>
          <c:tx>
            <c:strRef>
              <c:f>'カリキュラム進捗度（インフラ）'!$Q$4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'カリキュラム進捗度（インフラ）'!$Q$5</c:f>
              <c:numCache>
                <c:formatCode>0.0\ "h"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796-99A5-91FDB1E06385}"/>
            </c:ext>
          </c:extLst>
        </c:ser>
        <c:ser>
          <c:idx val="2"/>
          <c:order val="2"/>
          <c:tx>
            <c:strRef>
              <c:f>'カリキュラム進捗度（インフラ）'!$R$4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'カリキュラム進捗度（インフラ）'!$R$5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9-4796-99A5-91FDB1E0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25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2" name="図 1" descr="フリースタイル">
          <a:extLst>
            <a:ext uri="{FF2B5EF4-FFF2-40B4-BE49-F238E27FC236}">
              <a16:creationId xmlns:a16="http://schemas.microsoft.com/office/drawing/2014/main" id="{CD2867ED-2CD4-4CD4-84D3-A21D87530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09825"/>
          <a:ext cx="2476499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F057F1-F606-4137-BB4A-9017F427E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960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8738A8-2823-4FC7-8A8D-355115CCF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9D2E3D-2E77-442B-88FF-24BBFF222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635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752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727</v>
      </c>
    </row>
    <row r="58" spans="3:5" x14ac:dyDescent="0.4">
      <c r="C58" s="3">
        <v>29</v>
      </c>
      <c r="D58" s="3">
        <v>29</v>
      </c>
      <c r="E58" s="3" t="s">
        <v>728</v>
      </c>
    </row>
    <row r="59" spans="3:5" x14ac:dyDescent="0.4">
      <c r="C59" s="3">
        <v>30</v>
      </c>
      <c r="D59" s="3">
        <v>30</v>
      </c>
      <c r="E59" s="3" t="s">
        <v>729</v>
      </c>
    </row>
    <row r="60" spans="3:5" x14ac:dyDescent="0.4">
      <c r="C60" s="3">
        <v>31</v>
      </c>
      <c r="D60" s="3">
        <v>31</v>
      </c>
      <c r="E60" s="3" t="s">
        <v>730</v>
      </c>
    </row>
    <row r="61" spans="3:5" x14ac:dyDescent="0.4">
      <c r="C61" s="3">
        <v>32</v>
      </c>
      <c r="D61" s="3">
        <v>32</v>
      </c>
      <c r="E61" s="3" t="s">
        <v>731</v>
      </c>
    </row>
    <row r="62" spans="3:5" x14ac:dyDescent="0.4">
      <c r="C62" s="3">
        <v>33</v>
      </c>
      <c r="D62" s="3">
        <v>33</v>
      </c>
      <c r="E62" s="3" t="s">
        <v>732</v>
      </c>
    </row>
    <row r="63" spans="3:5" x14ac:dyDescent="0.4">
      <c r="C63" s="3">
        <v>34</v>
      </c>
      <c r="D63" s="3">
        <v>34</v>
      </c>
      <c r="E63" s="3" t="s">
        <v>733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639</v>
      </c>
    </row>
    <row r="185" spans="3:5" x14ac:dyDescent="0.4">
      <c r="C185" s="3">
        <v>115</v>
      </c>
      <c r="D185" s="3">
        <v>115</v>
      </c>
      <c r="E185" s="3" t="s">
        <v>735</v>
      </c>
    </row>
    <row r="186" spans="3:5" x14ac:dyDescent="0.4">
      <c r="C186" s="3">
        <v>116</v>
      </c>
      <c r="D186" s="3">
        <v>116</v>
      </c>
      <c r="E186" s="3" t="s">
        <v>736</v>
      </c>
    </row>
    <row r="187" spans="3:5" x14ac:dyDescent="0.4">
      <c r="C187" s="3">
        <v>117</v>
      </c>
      <c r="D187" s="3">
        <v>117</v>
      </c>
      <c r="E187" s="3" t="s">
        <v>737</v>
      </c>
    </row>
    <row r="188" spans="3:5" x14ac:dyDescent="0.4">
      <c r="C188" s="3">
        <v>118</v>
      </c>
      <c r="D188" s="3">
        <v>118</v>
      </c>
      <c r="E188" s="3" t="s">
        <v>738</v>
      </c>
    </row>
    <row r="189" spans="3:5" x14ac:dyDescent="0.4">
      <c r="C189" s="3">
        <v>119</v>
      </c>
      <c r="D189" s="3">
        <v>119</v>
      </c>
      <c r="E189" s="3" t="s">
        <v>739</v>
      </c>
    </row>
    <row r="190" spans="3:5" x14ac:dyDescent="0.4">
      <c r="C190" s="3">
        <v>120</v>
      </c>
      <c r="D190" s="3">
        <v>120</v>
      </c>
      <c r="E190" s="3" t="s">
        <v>740</v>
      </c>
    </row>
    <row r="191" spans="3:5" x14ac:dyDescent="0.4">
      <c r="C191" s="3">
        <v>121</v>
      </c>
      <c r="D191" s="3">
        <v>121</v>
      </c>
      <c r="E191" s="3" t="s">
        <v>741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742</v>
      </c>
    </row>
    <row r="228" spans="3:5" x14ac:dyDescent="0.4">
      <c r="C228" s="3">
        <v>30</v>
      </c>
      <c r="D228" s="3">
        <v>30</v>
      </c>
      <c r="E228" s="3" t="s">
        <v>743</v>
      </c>
    </row>
    <row r="229" spans="3:5" x14ac:dyDescent="0.4">
      <c r="C229" s="3">
        <v>31</v>
      </c>
      <c r="D229" s="3">
        <v>31</v>
      </c>
      <c r="E229" s="3" t="s">
        <v>744</v>
      </c>
    </row>
    <row r="230" spans="3:5" x14ac:dyDescent="0.4">
      <c r="C230" s="3">
        <v>32</v>
      </c>
      <c r="D230" s="3">
        <v>32</v>
      </c>
      <c r="E230" s="3" t="s">
        <v>745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638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638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638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638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638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638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638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638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638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638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638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638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638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638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638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638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638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638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638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638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638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638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638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638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638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638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638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638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638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638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638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638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638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638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638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638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638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638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638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638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638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638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638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638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638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638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638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638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638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638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638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638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638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638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638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638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638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638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638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638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638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638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638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638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638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638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638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638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638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638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638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638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638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638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638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638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638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638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638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638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638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638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638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638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638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638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638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638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638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638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topLeftCell="B1" zoomScale="80" zoomScaleNormal="80" workbookViewId="0">
      <selection activeCell="R7" sqref="R7"/>
    </sheetView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632</v>
      </c>
      <c r="L4" s="34" t="s">
        <v>633</v>
      </c>
      <c r="M4" s="34" t="s">
        <v>631</v>
      </c>
      <c r="N4" s="41"/>
      <c r="O4" s="41"/>
      <c r="P4" s="34" t="s">
        <v>632</v>
      </c>
      <c r="Q4" s="34" t="s">
        <v>633</v>
      </c>
      <c r="R4" s="34" t="s">
        <v>631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61</v>
      </c>
      <c r="M5" s="53">
        <f>L5/K5</f>
        <v>0.24399999999999999</v>
      </c>
      <c r="N5" s="43"/>
      <c r="O5" s="35" t="s">
        <v>634</v>
      </c>
      <c r="P5" s="36">
        <f>SUM(K5:K8)</f>
        <v>743.5</v>
      </c>
      <c r="Q5" s="36">
        <f>SUM(L5:L8)</f>
        <v>61</v>
      </c>
      <c r="R5" s="53">
        <f>Q5/P5</f>
        <v>8.2044384667115E-2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748</v>
      </c>
      <c r="D19" s="41" t="s">
        <v>629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2021年06月20日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630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1407-285B-454D-B55E-9AEC1140BB4B}">
  <sheetPr>
    <tabColor rgb="FFFFC000"/>
  </sheetPr>
  <dimension ref="B1:S32"/>
  <sheetViews>
    <sheetView topLeftCell="I1" zoomScale="80" zoomScaleNormal="80" workbookViewId="0">
      <selection activeCell="R5" sqref="R5"/>
    </sheetView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632</v>
      </c>
      <c r="L4" s="34" t="s">
        <v>633</v>
      </c>
      <c r="M4" s="34" t="s">
        <v>631</v>
      </c>
      <c r="N4" s="41"/>
      <c r="O4" s="41"/>
      <c r="P4" s="34" t="s">
        <v>632</v>
      </c>
      <c r="Q4" s="34" t="s">
        <v>633</v>
      </c>
      <c r="R4" s="34" t="s">
        <v>631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638</v>
      </c>
      <c r="K5" s="36">
        <f>インフラカリキュラム!N100</f>
        <v>95</v>
      </c>
      <c r="L5" s="36">
        <f>インフラカリキュラム!N101</f>
        <v>0</v>
      </c>
      <c r="M5" s="53">
        <f>L5/K5</f>
        <v>0</v>
      </c>
      <c r="N5" s="43"/>
      <c r="O5" s="35" t="s">
        <v>634</v>
      </c>
      <c r="P5" s="36">
        <f>SUM(K5:K6)</f>
        <v>241.5</v>
      </c>
      <c r="Q5" s="36">
        <f>SUM(L5:L6)</f>
        <v>0</v>
      </c>
      <c r="R5" s="53">
        <f>Q5/P5</f>
        <v>0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16</v>
      </c>
      <c r="K6" s="45">
        <f>基本情報!N73</f>
        <v>146.5</v>
      </c>
      <c r="L6" s="45">
        <f>基本情報!N74</f>
        <v>0</v>
      </c>
      <c r="M6" s="53">
        <f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749</v>
      </c>
      <c r="E19" s="41" t="s">
        <v>629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2021年06月20日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630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645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646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647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648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649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640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650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651</v>
      </c>
      <c r="K16" s="9">
        <v>393</v>
      </c>
      <c r="M16" s="28"/>
      <c r="N16" s="28" t="s">
        <v>636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652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653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654</v>
      </c>
      <c r="K19" s="9">
        <v>396</v>
      </c>
      <c r="M19" s="28"/>
      <c r="N19" s="28" t="s">
        <v>637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655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656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657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658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659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660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661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662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663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664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665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666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667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668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669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670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671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672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673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641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674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675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676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677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678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679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642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680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681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682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747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683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684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685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686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687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688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689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690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691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692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693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694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695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696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697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698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699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707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708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709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710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711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712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734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713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714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643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715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716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746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700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644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701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702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703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704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705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706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717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718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719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720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721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722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723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724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725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726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750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751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J57" activePane="bottomRight" state="frozen"/>
      <selection pane="topRight" activeCell="C1" sqref="C1"/>
      <selection pane="bottomLeft" activeCell="A9" sqref="A9"/>
      <selection pane="bottomRight" activeCell="L60" sqref="L60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754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/>
      <c r="L64" s="31">
        <f>VLOOKUP('LESSONS (Java)'!K67,MAN_HOURS!$C$9:$E$155,3,FALSE)</f>
        <v>4</v>
      </c>
      <c r="M64" s="30" t="str">
        <f t="shared" si="0"/>
        <v/>
      </c>
      <c r="N64" s="31" t="str">
        <f t="shared" si="1"/>
        <v/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/>
      <c r="L65" s="31">
        <f>VLOOKUP('LESSONS (Java)'!K68,MAN_HOURS!$C$9:$E$155,3,FALSE)</f>
        <v>1</v>
      </c>
      <c r="M65" s="30" t="str">
        <f t="shared" si="0"/>
        <v/>
      </c>
      <c r="N65" s="31" t="str">
        <f t="shared" si="1"/>
        <v/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/>
      <c r="L66" s="31">
        <f>VLOOKUP('LESSONS (Java)'!K69,MAN_HOURS!$C$9:$E$155,3,FALSE)</f>
        <v>1</v>
      </c>
      <c r="M66" s="30" t="str">
        <f t="shared" si="0"/>
        <v/>
      </c>
      <c r="N66" s="31" t="str">
        <f t="shared" si="1"/>
        <v/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/>
      <c r="L67" s="31">
        <f>VLOOKUP('LESSONS (Java)'!K70,MAN_HOURS!$C$9:$E$155,3,FALSE)</f>
        <v>1</v>
      </c>
      <c r="M67" s="30" t="str">
        <f t="shared" si="0"/>
        <v/>
      </c>
      <c r="N67" s="31" t="str">
        <f t="shared" si="1"/>
        <v/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/>
      <c r="L68" s="31">
        <f>VLOOKUP('LESSONS (Java)'!K71,MAN_HOURS!$C$9:$E$155,3,FALSE)</f>
        <v>1</v>
      </c>
      <c r="M68" s="30" t="str">
        <f t="shared" si="0"/>
        <v/>
      </c>
      <c r="N68" s="31" t="str">
        <f t="shared" si="1"/>
        <v/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/>
      <c r="L69" s="31">
        <f>VLOOKUP('LESSONS (Java)'!K72,MAN_HOURS!$C$9:$E$155,3,FALSE)</f>
        <v>4</v>
      </c>
      <c r="M69" s="30" t="str">
        <f t="shared" si="0"/>
        <v/>
      </c>
      <c r="N69" s="31" t="str">
        <f t="shared" si="1"/>
        <v/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/>
      <c r="L70" s="31">
        <f>VLOOKUP('LESSONS (Java)'!K73,MAN_HOURS!$C$9:$E$155,3,FALSE)</f>
        <v>1</v>
      </c>
      <c r="M70" s="30" t="str">
        <f t="shared" si="0"/>
        <v/>
      </c>
      <c r="N70" s="31" t="str">
        <f t="shared" si="1"/>
        <v/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/>
      <c r="L71" s="31">
        <f>VLOOKUP('LESSONS (Java)'!K74,MAN_HOURS!$C$9:$E$155,3,FALSE)</f>
        <v>1</v>
      </c>
      <c r="M71" s="30" t="str">
        <f t="shared" ref="M71:M134" si="2">IF(K71&lt;&gt;"","●","")</f>
        <v/>
      </c>
      <c r="N71" s="31" t="str">
        <f t="shared" ref="N71:N134" si="3">IF(M71="●",L71,"")</f>
        <v/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/>
      <c r="L72" s="31">
        <f>VLOOKUP('LESSONS (Java)'!K75,MAN_HOURS!$C$9:$E$155,3,FALSE)</f>
        <v>6</v>
      </c>
      <c r="M72" s="30" t="str">
        <f t="shared" si="2"/>
        <v/>
      </c>
      <c r="N72" s="31" t="str">
        <f t="shared" si="3"/>
        <v/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/>
      <c r="L73" s="31">
        <f>VLOOKUP('LESSONS (Java)'!K76,MAN_HOURS!$C$9:$E$155,3,FALSE)</f>
        <v>1</v>
      </c>
      <c r="M73" s="30" t="str">
        <f t="shared" si="2"/>
        <v/>
      </c>
      <c r="N73" s="31" t="str">
        <f t="shared" si="3"/>
        <v/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/>
      <c r="L74" s="31">
        <f>VLOOKUP('LESSONS (Java)'!K77,MAN_HOURS!$C$9:$E$155,3,FALSE)</f>
        <v>1</v>
      </c>
      <c r="M74" s="30" t="str">
        <f t="shared" si="2"/>
        <v/>
      </c>
      <c r="N74" s="31" t="str">
        <f t="shared" si="3"/>
        <v/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/>
      <c r="L75" s="31">
        <f>VLOOKUP('LESSONS (Java)'!K78,MAN_HOURS!$C$9:$E$155,3,FALSE)</f>
        <v>4</v>
      </c>
      <c r="M75" s="30" t="str">
        <f t="shared" si="2"/>
        <v/>
      </c>
      <c r="N75" s="31" t="str">
        <f t="shared" si="3"/>
        <v/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/>
      <c r="L76" s="31">
        <f>VLOOKUP('LESSONS (Java)'!K79,MAN_HOURS!$C$9:$E$155,3,FALSE)</f>
        <v>1.5</v>
      </c>
      <c r="M76" s="30" t="str">
        <f t="shared" si="2"/>
        <v/>
      </c>
      <c r="N76" s="31" t="str">
        <f t="shared" si="3"/>
        <v/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/>
      <c r="L77" s="31">
        <f>VLOOKUP('LESSONS (Java)'!K80,MAN_HOURS!$C$9:$E$155,3,FALSE)</f>
        <v>1.5</v>
      </c>
      <c r="M77" s="30" t="str">
        <f t="shared" si="2"/>
        <v/>
      </c>
      <c r="N77" s="31" t="str">
        <f t="shared" si="3"/>
        <v/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/>
      <c r="L79" s="31">
        <f>VLOOKUP('LESSONS (Java)'!K82,MAN_HOURS!$C$9:$E$155,3,FALSE)</f>
        <v>1.5</v>
      </c>
      <c r="M79" s="30" t="str">
        <f t="shared" si="2"/>
        <v/>
      </c>
      <c r="N79" s="31" t="str">
        <f t="shared" si="3"/>
        <v/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/>
      <c r="L80" s="31">
        <f>VLOOKUP('LESSONS (Java)'!K83,MAN_HOURS!$C$9:$E$155,3,FALSE)</f>
        <v>1.5</v>
      </c>
      <c r="M80" s="30" t="str">
        <f t="shared" si="2"/>
        <v/>
      </c>
      <c r="N80" s="31" t="str">
        <f t="shared" si="3"/>
        <v/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/>
      <c r="L81" s="31">
        <f>VLOOKUP('LESSONS (Java)'!K84,MAN_HOURS!$C$9:$E$155,3,FALSE)</f>
        <v>1.5</v>
      </c>
      <c r="M81" s="30" t="str">
        <f t="shared" si="2"/>
        <v/>
      </c>
      <c r="N81" s="31" t="str">
        <f t="shared" si="3"/>
        <v/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/>
      <c r="L82" s="31">
        <f>VLOOKUP('LESSONS (Java)'!K85,MAN_HOURS!$C$9:$E$155,3,FALSE)</f>
        <v>1.5</v>
      </c>
      <c r="M82" s="30" t="str">
        <f t="shared" si="2"/>
        <v/>
      </c>
      <c r="N82" s="31" t="str">
        <f t="shared" si="3"/>
        <v/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/>
      <c r="L84" s="31">
        <f>VLOOKUP('LESSONS (Java)'!K87,MAN_HOURS!$C$9:$E$155,3,FALSE)</f>
        <v>1.5</v>
      </c>
      <c r="M84" s="30" t="str">
        <f t="shared" si="2"/>
        <v/>
      </c>
      <c r="N84" s="31" t="str">
        <f t="shared" si="3"/>
        <v/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/>
      <c r="L85" s="31">
        <f>VLOOKUP('LESSONS (Java)'!K88,MAN_HOURS!$C$9:$E$155,3,FALSE)</f>
        <v>1.5</v>
      </c>
      <c r="M85" s="30" t="str">
        <f t="shared" si="2"/>
        <v/>
      </c>
      <c r="N85" s="31" t="str">
        <f t="shared" si="3"/>
        <v/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/>
      <c r="L87" s="31">
        <f>VLOOKUP('LESSONS (Java)'!K90,MAN_HOURS!$C$9:$E$155,3,FALSE)</f>
        <v>1.5</v>
      </c>
      <c r="M87" s="30" t="str">
        <f t="shared" si="2"/>
        <v/>
      </c>
      <c r="N87" s="31" t="str">
        <f t="shared" si="3"/>
        <v/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/>
      <c r="L88" s="31">
        <f>VLOOKUP('LESSONS (Java)'!K91,MAN_HOURS!$C$9:$E$155,3,FALSE)</f>
        <v>1.5</v>
      </c>
      <c r="M88" s="30" t="str">
        <f t="shared" si="2"/>
        <v/>
      </c>
      <c r="N88" s="31" t="str">
        <f t="shared" si="3"/>
        <v/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/>
      <c r="L89" s="31">
        <f>VLOOKUP('LESSONS (Java)'!K92,MAN_HOURS!$C$9:$E$155,3,FALSE)</f>
        <v>1.5</v>
      </c>
      <c r="M89" s="30" t="str">
        <f t="shared" si="2"/>
        <v/>
      </c>
      <c r="N89" s="31" t="str">
        <f t="shared" si="3"/>
        <v/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/>
      <c r="L91" s="31">
        <f>VLOOKUP('LESSONS (Java)'!K94,MAN_HOURS!$C$9:$E$155,3,FALSE)</f>
        <v>1.5</v>
      </c>
      <c r="M91" s="30" t="str">
        <f t="shared" si="2"/>
        <v/>
      </c>
      <c r="N91" s="31" t="str">
        <f t="shared" si="3"/>
        <v/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/>
      <c r="L92" s="31">
        <f>VLOOKUP('LESSONS (Java)'!K95,MAN_HOURS!$C$9:$E$155,3,FALSE)</f>
        <v>1.5</v>
      </c>
      <c r="M92" s="30" t="str">
        <f t="shared" si="2"/>
        <v/>
      </c>
      <c r="N92" s="31" t="str">
        <f t="shared" si="3"/>
        <v/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/>
      <c r="L93" s="31">
        <f>VLOOKUP('LESSONS (Java)'!K96,MAN_HOURS!$C$9:$E$155,3,FALSE)</f>
        <v>1.5</v>
      </c>
      <c r="M93" s="30" t="str">
        <f t="shared" si="2"/>
        <v/>
      </c>
      <c r="N93" s="31" t="str">
        <f t="shared" si="3"/>
        <v/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/>
      <c r="L94" s="31">
        <f>VLOOKUP('LESSONS (Java)'!K97,MAN_HOURS!$C$9:$E$155,3,FALSE)</f>
        <v>1.5</v>
      </c>
      <c r="M94" s="30" t="str">
        <f t="shared" si="2"/>
        <v/>
      </c>
      <c r="N94" s="31" t="str">
        <f t="shared" si="3"/>
        <v/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/>
      <c r="L95" s="31">
        <f>VLOOKUP('LESSONS (Java)'!K98,MAN_HOURS!$C$9:$E$155,3,FALSE)</f>
        <v>1.5</v>
      </c>
      <c r="M95" s="30" t="str">
        <f t="shared" si="2"/>
        <v/>
      </c>
      <c r="N95" s="31" t="str">
        <f t="shared" si="3"/>
        <v/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/>
      <c r="L97" s="31">
        <f>VLOOKUP('LESSONS (Java)'!K100,MAN_HOURS!$C$9:$E$155,3,FALSE)</f>
        <v>1.5</v>
      </c>
      <c r="M97" s="30" t="str">
        <f t="shared" si="2"/>
        <v/>
      </c>
      <c r="N97" s="31" t="str">
        <f t="shared" si="3"/>
        <v/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/>
      <c r="L98" s="31">
        <f>VLOOKUP('LESSONS (Java)'!K101,MAN_HOURS!$C$9:$E$155,3,FALSE)</f>
        <v>1.5</v>
      </c>
      <c r="M98" s="30" t="str">
        <f t="shared" si="2"/>
        <v/>
      </c>
      <c r="N98" s="31" t="str">
        <f t="shared" si="3"/>
        <v/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/>
      <c r="L99" s="31">
        <f>VLOOKUP('LESSONS (Java)'!K102,MAN_HOURS!$C$9:$E$155,3,FALSE)</f>
        <v>1.5</v>
      </c>
      <c r="M99" s="30" t="str">
        <f t="shared" si="2"/>
        <v/>
      </c>
      <c r="N99" s="31" t="str">
        <f t="shared" si="3"/>
        <v/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/>
      <c r="L100" s="31">
        <f>VLOOKUP('LESSONS (Java)'!K103,MAN_HOURS!$C$9:$E$155,3,FALSE)</f>
        <v>1.5</v>
      </c>
      <c r="M100" s="30" t="str">
        <f t="shared" si="2"/>
        <v/>
      </c>
      <c r="N100" s="31" t="str">
        <f t="shared" si="3"/>
        <v/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/>
      <c r="L101" s="31">
        <f>VLOOKUP('LESSONS (Java)'!K104,MAN_HOURS!$C$9:$E$155,3,FALSE)</f>
        <v>1.5</v>
      </c>
      <c r="M101" s="30" t="str">
        <f t="shared" si="2"/>
        <v/>
      </c>
      <c r="N101" s="31" t="str">
        <f t="shared" si="3"/>
        <v/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/>
      <c r="L102" s="31">
        <f>VLOOKUP('LESSONS (Java)'!K105,MAN_HOURS!$C$9:$E$155,3,FALSE)</f>
        <v>1.5</v>
      </c>
      <c r="M102" s="30" t="str">
        <f t="shared" si="2"/>
        <v/>
      </c>
      <c r="N102" s="31" t="str">
        <f t="shared" si="3"/>
        <v/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/>
      <c r="L103" s="31">
        <f>VLOOKUP('LESSONS (Java)'!K106,MAN_HOURS!$C$9:$E$155,3,FALSE)</f>
        <v>1.5</v>
      </c>
      <c r="M103" s="30" t="str">
        <f t="shared" si="2"/>
        <v/>
      </c>
      <c r="N103" s="31" t="str">
        <f t="shared" si="3"/>
        <v/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/>
      <c r="L104" s="31">
        <f>VLOOKUP('LESSONS (Java)'!K107,MAN_HOURS!$C$9:$E$155,3,FALSE)</f>
        <v>1.5</v>
      </c>
      <c r="M104" s="30" t="str">
        <f t="shared" si="2"/>
        <v/>
      </c>
      <c r="N104" s="31" t="str">
        <f t="shared" si="3"/>
        <v/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/>
      <c r="L105" s="31">
        <f>VLOOKUP('LESSONS (Java)'!K108,MAN_HOURS!$C$9:$E$155,3,FALSE)</f>
        <v>1.5</v>
      </c>
      <c r="M105" s="30" t="str">
        <f t="shared" si="2"/>
        <v/>
      </c>
      <c r="N105" s="31" t="str">
        <f t="shared" si="3"/>
        <v/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61</v>
      </c>
    </row>
    <row r="156" spans="1:14" x14ac:dyDescent="0.4">
      <c r="L156" s="1" t="s">
        <v>374</v>
      </c>
      <c r="N156" s="32">
        <f>N155/N154</f>
        <v>0.24399999999999999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2BBD-8FB8-4C77-B996-7C1DCAE07C0D}">
  <dimension ref="B2:J16"/>
  <sheetViews>
    <sheetView workbookViewId="0">
      <selection activeCell="N10" sqref="N10"/>
    </sheetView>
  </sheetViews>
  <sheetFormatPr defaultRowHeight="18.75" x14ac:dyDescent="0.4"/>
  <sheetData>
    <row r="2" spans="2:10" x14ac:dyDescent="0.4">
      <c r="B2" t="s">
        <v>755</v>
      </c>
    </row>
    <row r="3" spans="2:10" x14ac:dyDescent="0.4">
      <c r="B3">
        <f>SUM('Java カリキュラム'!L31:L152)</f>
        <v>225</v>
      </c>
      <c r="D3" t="s">
        <v>756</v>
      </c>
    </row>
    <row r="4" spans="2:10" x14ac:dyDescent="0.4">
      <c r="D4" t="s">
        <v>757</v>
      </c>
      <c r="E4">
        <f>B3/12</f>
        <v>18.75</v>
      </c>
    </row>
    <row r="5" spans="2:10" x14ac:dyDescent="0.4">
      <c r="G5" t="s">
        <v>758</v>
      </c>
      <c r="H5">
        <v>20</v>
      </c>
      <c r="J5" s="9"/>
    </row>
    <row r="6" spans="2:10" x14ac:dyDescent="0.4">
      <c r="G6" t="s">
        <v>759</v>
      </c>
      <c r="H6">
        <v>20</v>
      </c>
    </row>
    <row r="7" spans="2:10" x14ac:dyDescent="0.4">
      <c r="G7" t="s">
        <v>760</v>
      </c>
      <c r="H7">
        <v>20</v>
      </c>
    </row>
    <row r="8" spans="2:10" x14ac:dyDescent="0.4">
      <c r="G8" t="s">
        <v>761</v>
      </c>
      <c r="H8">
        <v>25</v>
      </c>
    </row>
    <row r="9" spans="2:10" x14ac:dyDescent="0.4">
      <c r="G9" t="s">
        <v>762</v>
      </c>
      <c r="H9">
        <v>20</v>
      </c>
    </row>
    <row r="10" spans="2:10" x14ac:dyDescent="0.4">
      <c r="G10" t="s">
        <v>763</v>
      </c>
      <c r="H10">
        <v>20</v>
      </c>
    </row>
    <row r="11" spans="2:10" x14ac:dyDescent="0.4">
      <c r="G11" t="s">
        <v>764</v>
      </c>
      <c r="H11">
        <v>20</v>
      </c>
    </row>
    <row r="12" spans="2:10" x14ac:dyDescent="0.4">
      <c r="G12" t="s">
        <v>765</v>
      </c>
      <c r="H12">
        <v>25</v>
      </c>
    </row>
    <row r="13" spans="2:10" x14ac:dyDescent="0.4">
      <c r="G13" t="s">
        <v>766</v>
      </c>
      <c r="H13">
        <v>20</v>
      </c>
    </row>
    <row r="14" spans="2:10" x14ac:dyDescent="0.4">
      <c r="G14" t="s">
        <v>767</v>
      </c>
      <c r="H14">
        <v>20</v>
      </c>
    </row>
    <row r="15" spans="2:10" x14ac:dyDescent="0.4">
      <c r="G15" t="s">
        <v>768</v>
      </c>
      <c r="H15">
        <v>20</v>
      </c>
    </row>
    <row r="16" spans="2:10" x14ac:dyDescent="0.4">
      <c r="H16">
        <f>SUM(H5:H15)</f>
        <v>230</v>
      </c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Sheet2</vt:lpstr>
      <vt:lpstr>Android アプリ</vt:lpstr>
      <vt:lpstr>基本情報</vt:lpstr>
      <vt:lpstr>Web アプリ</vt:lpstr>
      <vt:lpstr>インフラカリキュラム</vt:lpstr>
      <vt:lpstr>カリキュラム進捗度（プログラマ）</vt:lpstr>
      <vt:lpstr>カリキュラム進捗度（インフラ）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2021-06-20T11:57:34Z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