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User\OneDrive\Desktop\Excel\"/>
    </mc:Choice>
  </mc:AlternateContent>
  <xr:revisionPtr revIDLastSave="0" documentId="13_ncr:1_{3A66EE5E-85F5-4529-8214-BAA6DACE07AE}" xr6:coauthVersionLast="47" xr6:coauthVersionMax="47" xr10:uidLastSave="{00000000-0000-0000-0000-000000000000}"/>
  <bookViews>
    <workbookView xWindow="-120" yWindow="-120" windowWidth="24240" windowHeight="13140" tabRatio="599" activeTab="2" xr2:uid="{2A8D8132-C9EE-4994-93FB-DC27041C27BF}"/>
  </bookViews>
  <sheets>
    <sheet name="Data" sheetId="3" r:id="rId1"/>
    <sheet name="Analysis" sheetId="8" r:id="rId2"/>
    <sheet name="Sheet3" sheetId="9" r:id="rId3"/>
  </sheets>
  <definedNames>
    <definedName name="_xlnm._FilterDatabase" localSheetId="0" hidden="1">Data!$A$1:$R$121</definedName>
    <definedName name="_xlcn.WorksheetConnection_DataA1R1211" hidden="1">Data!$A$1:$R$121</definedName>
    <definedName name="Slicer_Region">#N/A</definedName>
    <definedName name="Slicer_Salesman">#N/A</definedName>
  </definedNames>
  <calcPr calcId="191029"/>
  <pivotCaches>
    <pivotCache cacheId="2" r:id="rId4"/>
    <pivotCache cacheId="25" r:id="rId5"/>
    <pivotCache cacheId="28" r:id="rId6"/>
    <pivotCache cacheId="31" r:id="rId7"/>
    <pivotCache cacheId="34" r:id="rId8"/>
    <pivotCache cacheId="37" r:id="rId9"/>
  </pivotCaches>
  <extLst>
    <ext xmlns:x14="http://schemas.microsoft.com/office/spreadsheetml/2009/9/main" uri="{876F7934-8845-4945-9796-88D515C7AA90}">
      <x14:pivotCaches>
        <pivotCache cacheId="6" r:id="rId10"/>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R$121"/>
        </x15:modelTables>
      </x15:dataModel>
    </ext>
  </extLst>
</workbook>
</file>

<file path=xl/calcChain.xml><?xml version="1.0" encoding="utf-8"?>
<calcChain xmlns="http://schemas.openxmlformats.org/spreadsheetml/2006/main">
  <c r="H30" i="9" l="1"/>
  <c r="G30" i="9"/>
  <c r="F30" i="9"/>
  <c r="E30" i="9"/>
  <c r="D30" i="9"/>
  <c r="H29" i="9"/>
  <c r="G29" i="9"/>
  <c r="F29" i="9"/>
  <c r="E29" i="9"/>
  <c r="D29" i="9"/>
  <c r="H28" i="9"/>
  <c r="G28" i="9"/>
  <c r="F28" i="9"/>
  <c r="E28" i="9"/>
  <c r="D28" i="9"/>
  <c r="H27" i="9"/>
  <c r="G27" i="9"/>
  <c r="F27" i="9"/>
  <c r="E27" i="9"/>
  <c r="D27" i="9"/>
  <c r="H26" i="9"/>
  <c r="G26" i="9"/>
  <c r="F26" i="9"/>
  <c r="E26" i="9"/>
  <c r="D26" i="9"/>
  <c r="H25" i="9"/>
  <c r="G25" i="9"/>
  <c r="F25" i="9"/>
  <c r="E25" i="9"/>
  <c r="D25" i="9"/>
  <c r="H24" i="9"/>
  <c r="G24" i="9"/>
  <c r="F24" i="9"/>
  <c r="E24" i="9"/>
  <c r="D24" i="9"/>
  <c r="H23" i="9"/>
  <c r="G23" i="9"/>
  <c r="F23" i="9"/>
  <c r="E23" i="9"/>
  <c r="D23" i="9"/>
  <c r="H22" i="9"/>
  <c r="G22" i="9"/>
  <c r="F22" i="9"/>
  <c r="E22" i="9"/>
  <c r="D22" i="9"/>
  <c r="H21" i="9"/>
  <c r="G21" i="9"/>
  <c r="F21" i="9"/>
  <c r="E21" i="9"/>
  <c r="D21" i="9"/>
  <c r="R121" i="3"/>
  <c r="Q121" i="3"/>
  <c r="P121" i="3"/>
  <c r="O121" i="3"/>
  <c r="I121" i="3"/>
  <c r="G121" i="3"/>
  <c r="R120" i="3"/>
  <c r="Q120" i="3"/>
  <c r="P120" i="3"/>
  <c r="O120" i="3"/>
  <c r="I120" i="3"/>
  <c r="G120" i="3"/>
  <c r="R119" i="3"/>
  <c r="Q119" i="3"/>
  <c r="P119" i="3"/>
  <c r="O119" i="3"/>
  <c r="I119" i="3"/>
  <c r="G119" i="3"/>
  <c r="R118" i="3"/>
  <c r="Q118" i="3"/>
  <c r="P118" i="3"/>
  <c r="O118" i="3"/>
  <c r="I118" i="3"/>
  <c r="G118" i="3"/>
  <c r="R117" i="3"/>
  <c r="Q117" i="3"/>
  <c r="P117" i="3"/>
  <c r="O117" i="3"/>
  <c r="I117" i="3"/>
  <c r="G117" i="3"/>
  <c r="R116" i="3"/>
  <c r="Q116" i="3"/>
  <c r="P116" i="3"/>
  <c r="O116" i="3"/>
  <c r="I116" i="3"/>
  <c r="G116" i="3"/>
  <c r="R115" i="3"/>
  <c r="Q115" i="3"/>
  <c r="P115" i="3"/>
  <c r="O115" i="3"/>
  <c r="I115" i="3"/>
  <c r="G115" i="3"/>
  <c r="R114" i="3"/>
  <c r="Q114" i="3"/>
  <c r="P114" i="3"/>
  <c r="O114" i="3"/>
  <c r="I114" i="3"/>
  <c r="G114" i="3"/>
  <c r="R113" i="3"/>
  <c r="Q113" i="3"/>
  <c r="P113" i="3"/>
  <c r="O113" i="3"/>
  <c r="I113" i="3"/>
  <c r="G113" i="3"/>
  <c r="R112" i="3"/>
  <c r="Q112" i="3"/>
  <c r="P112" i="3"/>
  <c r="O112" i="3"/>
  <c r="I112" i="3"/>
  <c r="G112" i="3"/>
  <c r="R111" i="3"/>
  <c r="Q111" i="3"/>
  <c r="P111" i="3"/>
  <c r="O111" i="3"/>
  <c r="I111" i="3"/>
  <c r="G111" i="3"/>
  <c r="R110" i="3"/>
  <c r="Q110" i="3"/>
  <c r="P110" i="3"/>
  <c r="O110" i="3"/>
  <c r="I110" i="3"/>
  <c r="G110" i="3"/>
  <c r="R109" i="3"/>
  <c r="Q109" i="3"/>
  <c r="P109" i="3"/>
  <c r="O109" i="3"/>
  <c r="I109" i="3"/>
  <c r="G109" i="3"/>
  <c r="R108" i="3"/>
  <c r="Q108" i="3"/>
  <c r="P108" i="3"/>
  <c r="O108" i="3"/>
  <c r="I108" i="3"/>
  <c r="G108" i="3"/>
  <c r="R107" i="3"/>
  <c r="Q107" i="3"/>
  <c r="P107" i="3"/>
  <c r="O107" i="3"/>
  <c r="I107" i="3"/>
  <c r="G107" i="3"/>
  <c r="R106" i="3"/>
  <c r="Q106" i="3"/>
  <c r="P106" i="3"/>
  <c r="O106" i="3"/>
  <c r="I106" i="3"/>
  <c r="G106" i="3"/>
  <c r="R105" i="3"/>
  <c r="Q105" i="3"/>
  <c r="P105" i="3"/>
  <c r="O105" i="3"/>
  <c r="I105" i="3"/>
  <c r="G105" i="3"/>
  <c r="R104" i="3"/>
  <c r="Q104" i="3"/>
  <c r="P104" i="3"/>
  <c r="O104" i="3"/>
  <c r="I104" i="3"/>
  <c r="G104" i="3"/>
  <c r="R103" i="3"/>
  <c r="Q103" i="3"/>
  <c r="P103" i="3"/>
  <c r="O103" i="3"/>
  <c r="I103" i="3"/>
  <c r="G103" i="3"/>
  <c r="R102" i="3"/>
  <c r="Q102" i="3"/>
  <c r="P102" i="3"/>
  <c r="O102" i="3"/>
  <c r="I102" i="3"/>
  <c r="G102" i="3"/>
  <c r="R101" i="3"/>
  <c r="Q101" i="3"/>
  <c r="P101" i="3"/>
  <c r="O101" i="3"/>
  <c r="I101" i="3"/>
  <c r="G101" i="3"/>
  <c r="R100" i="3"/>
  <c r="Q100" i="3"/>
  <c r="P100" i="3"/>
  <c r="O100" i="3"/>
  <c r="I100" i="3"/>
  <c r="G100" i="3"/>
  <c r="R99" i="3"/>
  <c r="Q99" i="3"/>
  <c r="P99" i="3"/>
  <c r="O99" i="3"/>
  <c r="I99" i="3"/>
  <c r="G99" i="3"/>
  <c r="R98" i="3"/>
  <c r="Q98" i="3"/>
  <c r="P98" i="3"/>
  <c r="O98" i="3"/>
  <c r="I98" i="3"/>
  <c r="G98" i="3"/>
  <c r="R97" i="3"/>
  <c r="Q97" i="3"/>
  <c r="P97" i="3"/>
  <c r="O97" i="3"/>
  <c r="I97" i="3"/>
  <c r="G97" i="3"/>
  <c r="R96" i="3"/>
  <c r="Q96" i="3"/>
  <c r="P96" i="3"/>
  <c r="O96" i="3"/>
  <c r="I96" i="3"/>
  <c r="G96" i="3"/>
  <c r="R95" i="3"/>
  <c r="Q95" i="3"/>
  <c r="P95" i="3"/>
  <c r="O95" i="3"/>
  <c r="I95" i="3"/>
  <c r="G95" i="3"/>
  <c r="R94" i="3"/>
  <c r="Q94" i="3"/>
  <c r="P94" i="3"/>
  <c r="O94" i="3"/>
  <c r="I94" i="3"/>
  <c r="G94" i="3"/>
  <c r="R93" i="3"/>
  <c r="Q93" i="3"/>
  <c r="P93" i="3"/>
  <c r="O93" i="3"/>
  <c r="I93" i="3"/>
  <c r="G93" i="3"/>
  <c r="R92" i="3"/>
  <c r="Q92" i="3"/>
  <c r="P92" i="3"/>
  <c r="O92" i="3"/>
  <c r="I92" i="3"/>
  <c r="G92" i="3"/>
  <c r="R91" i="3"/>
  <c r="Q91" i="3"/>
  <c r="P91" i="3"/>
  <c r="O91" i="3"/>
  <c r="I91" i="3"/>
  <c r="G91" i="3"/>
  <c r="R90" i="3"/>
  <c r="Q90" i="3"/>
  <c r="P90" i="3"/>
  <c r="O90" i="3"/>
  <c r="I90" i="3"/>
  <c r="G90" i="3"/>
  <c r="R89" i="3"/>
  <c r="Q89" i="3"/>
  <c r="P89" i="3"/>
  <c r="O89" i="3"/>
  <c r="I89" i="3"/>
  <c r="G89" i="3"/>
  <c r="R88" i="3"/>
  <c r="Q88" i="3"/>
  <c r="P88" i="3"/>
  <c r="O88" i="3"/>
  <c r="I88" i="3"/>
  <c r="G88" i="3"/>
  <c r="R87" i="3"/>
  <c r="Q87" i="3"/>
  <c r="P87" i="3"/>
  <c r="O87" i="3"/>
  <c r="I87" i="3"/>
  <c r="G87" i="3"/>
  <c r="R86" i="3"/>
  <c r="Q86" i="3"/>
  <c r="P86" i="3"/>
  <c r="O86" i="3"/>
  <c r="I86" i="3"/>
  <c r="G86" i="3"/>
  <c r="R85" i="3"/>
  <c r="Q85" i="3"/>
  <c r="P85" i="3"/>
  <c r="O85" i="3"/>
  <c r="I85" i="3"/>
  <c r="G85" i="3"/>
  <c r="R84" i="3"/>
  <c r="Q84" i="3"/>
  <c r="P84" i="3"/>
  <c r="O84" i="3"/>
  <c r="I84" i="3"/>
  <c r="G84" i="3"/>
  <c r="R83" i="3"/>
  <c r="Q83" i="3"/>
  <c r="P83" i="3"/>
  <c r="O83" i="3"/>
  <c r="I83" i="3"/>
  <c r="G83" i="3"/>
  <c r="R82" i="3"/>
  <c r="Q82" i="3"/>
  <c r="P82" i="3"/>
  <c r="O82" i="3"/>
  <c r="I82" i="3"/>
  <c r="G82" i="3"/>
  <c r="R81" i="3"/>
  <c r="Q81" i="3"/>
  <c r="P81" i="3"/>
  <c r="O81" i="3"/>
  <c r="I81" i="3"/>
  <c r="G81" i="3"/>
  <c r="R80" i="3"/>
  <c r="Q80" i="3"/>
  <c r="P80" i="3"/>
  <c r="O80" i="3"/>
  <c r="I80" i="3"/>
  <c r="G80" i="3"/>
  <c r="R79" i="3"/>
  <c r="Q79" i="3"/>
  <c r="P79" i="3"/>
  <c r="O79" i="3"/>
  <c r="I79" i="3"/>
  <c r="G79" i="3"/>
  <c r="R78" i="3"/>
  <c r="Q78" i="3"/>
  <c r="P78" i="3"/>
  <c r="O78" i="3"/>
  <c r="I78" i="3"/>
  <c r="G78" i="3"/>
  <c r="R77" i="3"/>
  <c r="Q77" i="3"/>
  <c r="P77" i="3"/>
  <c r="O77" i="3"/>
  <c r="I77" i="3"/>
  <c r="G77" i="3"/>
  <c r="R76" i="3"/>
  <c r="Q76" i="3"/>
  <c r="P76" i="3"/>
  <c r="O76" i="3"/>
  <c r="I76" i="3"/>
  <c r="G76" i="3"/>
  <c r="R75" i="3"/>
  <c r="Q75" i="3"/>
  <c r="P75" i="3"/>
  <c r="O75" i="3"/>
  <c r="I75" i="3"/>
  <c r="G75" i="3"/>
  <c r="R74" i="3"/>
  <c r="Q74" i="3"/>
  <c r="P74" i="3"/>
  <c r="O74" i="3"/>
  <c r="I74" i="3"/>
  <c r="G74" i="3"/>
  <c r="R73" i="3"/>
  <c r="Q73" i="3"/>
  <c r="P73" i="3"/>
  <c r="O73" i="3"/>
  <c r="I73" i="3"/>
  <c r="G73" i="3"/>
  <c r="R72" i="3"/>
  <c r="Q72" i="3"/>
  <c r="P72" i="3"/>
  <c r="O72" i="3"/>
  <c r="I72" i="3"/>
  <c r="G72" i="3"/>
  <c r="R71" i="3"/>
  <c r="Q71" i="3"/>
  <c r="P71" i="3"/>
  <c r="O71" i="3"/>
  <c r="I71" i="3"/>
  <c r="G71" i="3"/>
  <c r="R70" i="3"/>
  <c r="Q70" i="3"/>
  <c r="P70" i="3"/>
  <c r="O70" i="3"/>
  <c r="I70" i="3"/>
  <c r="G70" i="3"/>
  <c r="R69" i="3"/>
  <c r="Q69" i="3"/>
  <c r="P69" i="3"/>
  <c r="O69" i="3"/>
  <c r="I69" i="3"/>
  <c r="G69" i="3"/>
  <c r="R68" i="3"/>
  <c r="Q68" i="3"/>
  <c r="P68" i="3"/>
  <c r="O68" i="3"/>
  <c r="I68" i="3"/>
  <c r="G68" i="3"/>
  <c r="R67" i="3"/>
  <c r="Q67" i="3"/>
  <c r="P67" i="3"/>
  <c r="O67" i="3"/>
  <c r="I67" i="3"/>
  <c r="G67" i="3"/>
  <c r="R66" i="3"/>
  <c r="Q66" i="3"/>
  <c r="P66" i="3"/>
  <c r="O66" i="3"/>
  <c r="I66" i="3"/>
  <c r="G66" i="3"/>
  <c r="R65" i="3"/>
  <c r="Q65" i="3"/>
  <c r="P65" i="3"/>
  <c r="O65" i="3"/>
  <c r="I65" i="3"/>
  <c r="G65" i="3"/>
  <c r="R64" i="3"/>
  <c r="Q64" i="3"/>
  <c r="P64" i="3"/>
  <c r="O64" i="3"/>
  <c r="I64" i="3"/>
  <c r="G64" i="3"/>
  <c r="R63" i="3"/>
  <c r="Q63" i="3"/>
  <c r="P63" i="3"/>
  <c r="O63" i="3"/>
  <c r="I63" i="3"/>
  <c r="G63" i="3"/>
  <c r="R62" i="3"/>
  <c r="Q62" i="3"/>
  <c r="P62" i="3"/>
  <c r="O62" i="3"/>
  <c r="I62" i="3"/>
  <c r="G62" i="3"/>
  <c r="R61" i="3"/>
  <c r="Q61" i="3"/>
  <c r="P61" i="3"/>
  <c r="O61" i="3"/>
  <c r="I61" i="3"/>
  <c r="G61" i="3"/>
  <c r="R60" i="3"/>
  <c r="Q60" i="3"/>
  <c r="P60" i="3"/>
  <c r="O60" i="3"/>
  <c r="I60" i="3"/>
  <c r="G60" i="3"/>
  <c r="R59" i="3"/>
  <c r="Q59" i="3"/>
  <c r="P59" i="3"/>
  <c r="O59" i="3"/>
  <c r="I59" i="3"/>
  <c r="G59" i="3"/>
  <c r="R58" i="3"/>
  <c r="Q58" i="3"/>
  <c r="P58" i="3"/>
  <c r="O58" i="3"/>
  <c r="I58" i="3"/>
  <c r="G58" i="3"/>
  <c r="R57" i="3"/>
  <c r="Q57" i="3"/>
  <c r="P57" i="3"/>
  <c r="O57" i="3"/>
  <c r="I57" i="3"/>
  <c r="G57" i="3"/>
  <c r="R56" i="3"/>
  <c r="Q56" i="3"/>
  <c r="P56" i="3"/>
  <c r="O56" i="3"/>
  <c r="I56" i="3"/>
  <c r="G56" i="3"/>
  <c r="R55" i="3"/>
  <c r="Q55" i="3"/>
  <c r="P55" i="3"/>
  <c r="O55" i="3"/>
  <c r="I55" i="3"/>
  <c r="G55" i="3"/>
  <c r="R54" i="3"/>
  <c r="Q54" i="3"/>
  <c r="P54" i="3"/>
  <c r="O54" i="3"/>
  <c r="I54" i="3"/>
  <c r="G54" i="3"/>
  <c r="R53" i="3"/>
  <c r="Q53" i="3"/>
  <c r="P53" i="3"/>
  <c r="O53" i="3"/>
  <c r="I53" i="3"/>
  <c r="G53" i="3"/>
  <c r="R52" i="3"/>
  <c r="Q52" i="3"/>
  <c r="P52" i="3"/>
  <c r="O52" i="3"/>
  <c r="I52" i="3"/>
  <c r="G52" i="3"/>
  <c r="R51" i="3"/>
  <c r="Q51" i="3"/>
  <c r="P51" i="3"/>
  <c r="O51" i="3"/>
  <c r="I51" i="3"/>
  <c r="G51" i="3"/>
  <c r="R50" i="3"/>
  <c r="Q50" i="3"/>
  <c r="P50" i="3"/>
  <c r="O50" i="3"/>
  <c r="I50" i="3"/>
  <c r="G50" i="3"/>
  <c r="R49" i="3"/>
  <c r="Q49" i="3"/>
  <c r="P49" i="3"/>
  <c r="O49" i="3"/>
  <c r="I49" i="3"/>
  <c r="G49" i="3"/>
  <c r="R48" i="3"/>
  <c r="Q48" i="3"/>
  <c r="P48" i="3"/>
  <c r="O48" i="3"/>
  <c r="I48" i="3"/>
  <c r="G48" i="3"/>
  <c r="R47" i="3"/>
  <c r="Q47" i="3"/>
  <c r="P47" i="3"/>
  <c r="O47" i="3"/>
  <c r="I47" i="3"/>
  <c r="G47" i="3"/>
  <c r="R46" i="3"/>
  <c r="Q46" i="3"/>
  <c r="P46" i="3"/>
  <c r="O46" i="3"/>
  <c r="I46" i="3"/>
  <c r="G46" i="3"/>
  <c r="R45" i="3"/>
  <c r="Q45" i="3"/>
  <c r="P45" i="3"/>
  <c r="O45" i="3"/>
  <c r="I45" i="3"/>
  <c r="G45" i="3"/>
  <c r="R44" i="3"/>
  <c r="Q44" i="3"/>
  <c r="P44" i="3"/>
  <c r="O44" i="3"/>
  <c r="I44" i="3"/>
  <c r="G44" i="3"/>
  <c r="R43" i="3"/>
  <c r="Q43" i="3"/>
  <c r="P43" i="3"/>
  <c r="O43" i="3"/>
  <c r="I43" i="3"/>
  <c r="G43" i="3"/>
  <c r="R42" i="3"/>
  <c r="Q42" i="3"/>
  <c r="P42" i="3"/>
  <c r="O42" i="3"/>
  <c r="I42" i="3"/>
  <c r="G42" i="3"/>
  <c r="R41" i="3"/>
  <c r="Q41" i="3"/>
  <c r="P41" i="3"/>
  <c r="O41" i="3"/>
  <c r="I41" i="3"/>
  <c r="G41" i="3"/>
  <c r="R40" i="3"/>
  <c r="Q40" i="3"/>
  <c r="P40" i="3"/>
  <c r="O40" i="3"/>
  <c r="I40" i="3"/>
  <c r="G40" i="3"/>
  <c r="R39" i="3"/>
  <c r="Q39" i="3"/>
  <c r="P39" i="3"/>
  <c r="O39" i="3"/>
  <c r="I39" i="3"/>
  <c r="G39" i="3"/>
  <c r="R38" i="3"/>
  <c r="Q38" i="3"/>
  <c r="P38" i="3"/>
  <c r="O38" i="3"/>
  <c r="I38" i="3"/>
  <c r="G38" i="3"/>
  <c r="R37" i="3"/>
  <c r="Q37" i="3"/>
  <c r="P37" i="3"/>
  <c r="O37" i="3"/>
  <c r="I37" i="3"/>
  <c r="G37" i="3"/>
  <c r="R36" i="3"/>
  <c r="Q36" i="3"/>
  <c r="P36" i="3"/>
  <c r="O36" i="3"/>
  <c r="I36" i="3"/>
  <c r="G36" i="3"/>
  <c r="R35" i="3"/>
  <c r="Q35" i="3"/>
  <c r="P35" i="3"/>
  <c r="O35" i="3"/>
  <c r="I35" i="3"/>
  <c r="G35" i="3"/>
  <c r="R34" i="3"/>
  <c r="Q34" i="3"/>
  <c r="P34" i="3"/>
  <c r="O34" i="3"/>
  <c r="I34" i="3"/>
  <c r="G34" i="3"/>
  <c r="R33" i="3"/>
  <c r="Q33" i="3"/>
  <c r="P33" i="3"/>
  <c r="O33" i="3"/>
  <c r="I33" i="3"/>
  <c r="G33" i="3"/>
  <c r="R32" i="3"/>
  <c r="Q32" i="3"/>
  <c r="P32" i="3"/>
  <c r="O32" i="3"/>
  <c r="I32" i="3"/>
  <c r="G32" i="3"/>
  <c r="R31" i="3"/>
  <c r="Q31" i="3"/>
  <c r="P31" i="3"/>
  <c r="O31" i="3"/>
  <c r="I31" i="3"/>
  <c r="G31" i="3"/>
  <c r="R30" i="3"/>
  <c r="Q30" i="3"/>
  <c r="P30" i="3"/>
  <c r="O30" i="3"/>
  <c r="I30" i="3"/>
  <c r="G30" i="3"/>
  <c r="R29" i="3"/>
  <c r="Q29" i="3"/>
  <c r="P29" i="3"/>
  <c r="O29" i="3"/>
  <c r="I29" i="3"/>
  <c r="G29" i="3"/>
  <c r="R28" i="3"/>
  <c r="Q28" i="3"/>
  <c r="P28" i="3"/>
  <c r="O28" i="3"/>
  <c r="I28" i="3"/>
  <c r="G28" i="3"/>
  <c r="R27" i="3"/>
  <c r="Q27" i="3"/>
  <c r="P27" i="3"/>
  <c r="O27" i="3"/>
  <c r="I27" i="3"/>
  <c r="G27" i="3"/>
  <c r="R26" i="3"/>
  <c r="Q26" i="3"/>
  <c r="P26" i="3"/>
  <c r="O26" i="3"/>
  <c r="I26" i="3"/>
  <c r="G26" i="3"/>
  <c r="R25" i="3"/>
  <c r="Q25" i="3"/>
  <c r="P25" i="3"/>
  <c r="O25" i="3"/>
  <c r="I25" i="3"/>
  <c r="G25" i="3"/>
  <c r="R24" i="3"/>
  <c r="Q24" i="3"/>
  <c r="P24" i="3"/>
  <c r="O24" i="3"/>
  <c r="I24" i="3"/>
  <c r="G24" i="3"/>
  <c r="R23" i="3"/>
  <c r="Q23" i="3"/>
  <c r="P23" i="3"/>
  <c r="O23" i="3"/>
  <c r="I23" i="3"/>
  <c r="G23" i="3"/>
  <c r="R22" i="3"/>
  <c r="Q22" i="3"/>
  <c r="P22" i="3"/>
  <c r="O22" i="3"/>
  <c r="I22" i="3"/>
  <c r="G22" i="3"/>
  <c r="R21" i="3"/>
  <c r="Q21" i="3"/>
  <c r="P21" i="3"/>
  <c r="O21" i="3"/>
  <c r="I21" i="3"/>
  <c r="G21" i="3"/>
  <c r="R20" i="3"/>
  <c r="Q20" i="3"/>
  <c r="P20" i="3"/>
  <c r="O20" i="3"/>
  <c r="I20" i="3"/>
  <c r="G20" i="3"/>
  <c r="R19" i="3"/>
  <c r="Q19" i="3"/>
  <c r="P19" i="3"/>
  <c r="O19" i="3"/>
  <c r="I19" i="3"/>
  <c r="G19" i="3"/>
  <c r="R18" i="3"/>
  <c r="Q18" i="3"/>
  <c r="P18" i="3"/>
  <c r="O18" i="3"/>
  <c r="I18" i="3"/>
  <c r="G18" i="3"/>
  <c r="R17" i="3"/>
  <c r="Q17" i="3"/>
  <c r="P17" i="3"/>
  <c r="O17" i="3"/>
  <c r="I17" i="3"/>
  <c r="G17" i="3"/>
  <c r="R16" i="3"/>
  <c r="Q16" i="3"/>
  <c r="P16" i="3"/>
  <c r="O16" i="3"/>
  <c r="I16" i="3"/>
  <c r="G16" i="3"/>
  <c r="R15" i="3"/>
  <c r="Q15" i="3"/>
  <c r="P15" i="3"/>
  <c r="O15" i="3"/>
  <c r="I15" i="3"/>
  <c r="G15" i="3"/>
  <c r="R14" i="3"/>
  <c r="Q14" i="3"/>
  <c r="P14" i="3"/>
  <c r="O14" i="3"/>
  <c r="I14" i="3"/>
  <c r="G14" i="3"/>
  <c r="R13" i="3"/>
  <c r="Q13" i="3"/>
  <c r="P13" i="3"/>
  <c r="O13" i="3"/>
  <c r="I13" i="3"/>
  <c r="G13" i="3"/>
  <c r="R12" i="3"/>
  <c r="Q12" i="3"/>
  <c r="P12" i="3"/>
  <c r="O12" i="3"/>
  <c r="I12" i="3"/>
  <c r="G12" i="3"/>
  <c r="R11" i="3"/>
  <c r="Q11" i="3"/>
  <c r="P11" i="3"/>
  <c r="O11" i="3"/>
  <c r="I11" i="3"/>
  <c r="G11" i="3"/>
  <c r="R10" i="3"/>
  <c r="Q10" i="3"/>
  <c r="P10" i="3"/>
  <c r="O10" i="3"/>
  <c r="I10" i="3"/>
  <c r="G10" i="3"/>
  <c r="R9" i="3"/>
  <c r="Q9" i="3"/>
  <c r="P9" i="3"/>
  <c r="O9" i="3"/>
  <c r="I9" i="3"/>
  <c r="G9" i="3"/>
  <c r="R8" i="3"/>
  <c r="Q8" i="3"/>
  <c r="P8" i="3"/>
  <c r="O8" i="3"/>
  <c r="I8" i="3"/>
  <c r="G8" i="3"/>
  <c r="R7" i="3"/>
  <c r="Q7" i="3"/>
  <c r="P7" i="3"/>
  <c r="O7" i="3"/>
  <c r="I7" i="3"/>
  <c r="G7" i="3"/>
  <c r="R6" i="3"/>
  <c r="Q6" i="3"/>
  <c r="P6" i="3"/>
  <c r="O6" i="3"/>
  <c r="I6" i="3"/>
  <c r="G6" i="3"/>
  <c r="R5" i="3"/>
  <c r="Q5" i="3"/>
  <c r="P5" i="3"/>
  <c r="O5" i="3"/>
  <c r="I5" i="3"/>
  <c r="G5" i="3"/>
  <c r="R4" i="3"/>
  <c r="Q4" i="3"/>
  <c r="P4" i="3"/>
  <c r="O4" i="3"/>
  <c r="I4" i="3"/>
  <c r="G4" i="3"/>
  <c r="R3" i="3"/>
  <c r="Q3" i="3"/>
  <c r="P3" i="3"/>
  <c r="O3" i="3"/>
  <c r="I3" i="3"/>
  <c r="G3" i="3"/>
  <c r="R2" i="3"/>
  <c r="Q2" i="3"/>
  <c r="P2" i="3"/>
  <c r="O2" i="3"/>
  <c r="I2" i="3"/>
  <c r="G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3AFBEB-3FB1-4B5E-B4B2-9A3B9441D9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8340E8-0429-438D-AF9F-A3855B21EBB7}" name="WorksheetConnection_Data!$A$1:$R$121" type="102" refreshedVersion="8" minRefreshableVersion="5">
    <extLst>
      <ext xmlns:x15="http://schemas.microsoft.com/office/spreadsheetml/2010/11/main" uri="{DE250136-89BD-433C-8126-D09CA5730AF9}">
        <x15:connection id="Range" autoDelete="1">
          <x15:rangePr sourceName="_xlcn.WorksheetConnection_DataA1R1211"/>
        </x15:connection>
      </ext>
    </extLst>
  </connection>
</connections>
</file>

<file path=xl/sharedStrings.xml><?xml version="1.0" encoding="utf-8"?>
<sst xmlns="http://schemas.openxmlformats.org/spreadsheetml/2006/main" count="460" uniqueCount="48">
  <si>
    <t>Row Labels</t>
  </si>
  <si>
    <t>Germany</t>
  </si>
  <si>
    <t>Italy</t>
  </si>
  <si>
    <t>Spain</t>
  </si>
  <si>
    <t>UK</t>
  </si>
  <si>
    <t>France</t>
  </si>
  <si>
    <t>Switzerland</t>
  </si>
  <si>
    <t>Salesman</t>
  </si>
  <si>
    <t>Product</t>
  </si>
  <si>
    <t>Sale Date</t>
  </si>
  <si>
    <t>Region</t>
  </si>
  <si>
    <t>Hours</t>
  </si>
  <si>
    <t>Sales</t>
  </si>
  <si>
    <t>Sales Per Hour</t>
  </si>
  <si>
    <t>Revenue</t>
  </si>
  <si>
    <t>Revenue Per Hour</t>
  </si>
  <si>
    <t>Calls</t>
  </si>
  <si>
    <t>Excellent</t>
  </si>
  <si>
    <t>Good</t>
  </si>
  <si>
    <t>Fair</t>
  </si>
  <si>
    <t>Poor</t>
  </si>
  <si>
    <t>Total</t>
  </si>
  <si>
    <t>Client Satisfaction</t>
  </si>
  <si>
    <t>Positive</t>
  </si>
  <si>
    <t>Negative</t>
  </si>
  <si>
    <t>Joe</t>
  </si>
  <si>
    <t>Product 1</t>
  </si>
  <si>
    <t>Product 2</t>
  </si>
  <si>
    <t>Marco</t>
  </si>
  <si>
    <t>Noah</t>
  </si>
  <si>
    <t>Kelly</t>
  </si>
  <si>
    <t>John</t>
  </si>
  <si>
    <t>Ken</t>
  </si>
  <si>
    <t>Una</t>
  </si>
  <si>
    <t>Gordon</t>
  </si>
  <si>
    <t>Mich</t>
  </si>
  <si>
    <t>Patrick</t>
  </si>
  <si>
    <t>Grand Total</t>
  </si>
  <si>
    <t>Total calls</t>
  </si>
  <si>
    <t>Total sales</t>
  </si>
  <si>
    <t>Sum of Positive</t>
  </si>
  <si>
    <t>Sum of Negative</t>
  </si>
  <si>
    <t>Sum of Client Satisfaction</t>
  </si>
  <si>
    <t>Postive</t>
  </si>
  <si>
    <t xml:space="preserve">Salesman </t>
  </si>
  <si>
    <t>Revenue/hr</t>
  </si>
  <si>
    <t>Sum of Hours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</si>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</sst>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yyyy;@"/>
    <numFmt numFmtId="165" formatCode="0.0"/>
    <numFmt numFmtId="166" formatCode="[$$-C09]#,##0"/>
    <numFmt numFmtId="167" formatCode="\$#,##0.00;\-\$#,##0.00;\$#,##0.00"/>
  </numFmts>
  <fonts count="7" x14ac:knownFonts="1">
    <font>
      <sz val="11"/>
      <color theme="1"/>
      <name val="Calibri"/>
      <family val="2"/>
      <scheme val="minor"/>
    </font>
    <font>
      <sz val="11"/>
      <color indexed="8"/>
      <name val="Calibri"/>
      <family val="2"/>
    </font>
    <font>
      <sz val="10"/>
      <color theme="1"/>
      <name val="Arial"/>
      <family val="2"/>
    </font>
    <font>
      <sz val="10"/>
      <color indexed="8"/>
      <name val="Verdana"/>
      <family val="2"/>
    </font>
    <font>
      <b/>
      <sz val="10"/>
      <color theme="0"/>
      <name val="Arial"/>
      <family val="2"/>
    </font>
    <font>
      <sz val="10"/>
      <color indexed="8"/>
      <name val="Arial"/>
      <family val="2"/>
    </font>
    <font>
      <u/>
      <sz val="11"/>
      <color theme="10"/>
      <name val="Calibri"/>
      <family val="2"/>
      <scheme val="minor"/>
    </font>
  </fonts>
  <fills count="6">
    <fill>
      <patternFill patternType="none"/>
    </fill>
    <fill>
      <patternFill patternType="gray125"/>
    </fill>
    <fill>
      <patternFill patternType="solid">
        <fgColor rgb="FF710096"/>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1" fillId="0" borderId="0" applyFill="0" applyProtection="0"/>
    <xf numFmtId="0" fontId="2" fillId="0" borderId="0"/>
    <xf numFmtId="43" fontId="2" fillId="0" borderId="0" applyFont="0" applyFill="0" applyBorder="0" applyAlignment="0" applyProtection="0"/>
    <xf numFmtId="0" fontId="6" fillId="0" borderId="0" applyNumberFormat="0" applyFill="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3" fillId="0" borderId="0" xfId="1" applyFont="1" applyFill="1" applyProtection="1"/>
    <xf numFmtId="0" fontId="5" fillId="3" borderId="1" xfId="1" applyFont="1" applyFill="1" applyBorder="1" applyAlignment="1" applyProtection="1">
      <alignment horizontal="center"/>
    </xf>
    <xf numFmtId="164" fontId="5" fillId="3" borderId="1" xfId="1" applyNumberFormat="1" applyFont="1" applyFill="1" applyBorder="1" applyAlignment="1" applyProtection="1">
      <alignment horizontal="center"/>
    </xf>
    <xf numFmtId="0" fontId="5" fillId="3" borderId="1" xfId="1" applyFont="1" applyFill="1" applyBorder="1" applyAlignment="1">
      <alignment horizontal="center"/>
    </xf>
    <xf numFmtId="165" fontId="5" fillId="3" borderId="1" xfId="1" applyNumberFormat="1" applyFont="1" applyFill="1" applyBorder="1" applyAlignment="1" applyProtection="1">
      <alignment horizontal="center"/>
    </xf>
    <xf numFmtId="2" fontId="5" fillId="3" borderId="1" xfId="1" applyNumberFormat="1" applyFont="1" applyFill="1" applyBorder="1" applyAlignment="1" applyProtection="1">
      <alignment horizontal="center"/>
    </xf>
    <xf numFmtId="166" fontId="5" fillId="3" borderId="1" xfId="1" applyNumberFormat="1" applyFont="1" applyFill="1" applyBorder="1" applyAlignment="1" applyProtection="1">
      <alignment horizontal="center"/>
    </xf>
    <xf numFmtId="1" fontId="5" fillId="3" borderId="1" xfId="1" applyNumberFormat="1" applyFont="1" applyFill="1" applyBorder="1" applyAlignment="1" applyProtection="1">
      <alignment horizontal="center"/>
    </xf>
    <xf numFmtId="0" fontId="0" fillId="4" borderId="0" xfId="0" applyFill="1"/>
    <xf numFmtId="3" fontId="0" fillId="0" borderId="0" xfId="0" applyNumberFormat="1"/>
    <xf numFmtId="1" fontId="0" fillId="0" borderId="0" xfId="0" applyNumberFormat="1"/>
    <xf numFmtId="167" fontId="0" fillId="0" borderId="0" xfId="0" applyNumberFormat="1"/>
    <xf numFmtId="0" fontId="5" fillId="3" borderId="2" xfId="1" applyFont="1" applyFill="1" applyBorder="1" applyAlignment="1" applyProtection="1">
      <alignment horizontal="center"/>
    </xf>
    <xf numFmtId="0" fontId="5" fillId="3" borderId="3" xfId="1" applyFont="1" applyFill="1" applyBorder="1" applyAlignment="1" applyProtection="1">
      <alignment horizontal="center"/>
    </xf>
    <xf numFmtId="0" fontId="4" fillId="2" borderId="4" xfId="1" applyFont="1" applyFill="1" applyBorder="1" applyAlignment="1" applyProtection="1">
      <alignment horizontal="center" vertical="center"/>
    </xf>
    <xf numFmtId="0" fontId="4" fillId="2" borderId="5" xfId="1" applyFont="1" applyFill="1" applyBorder="1" applyAlignment="1" applyProtection="1">
      <alignment horizontal="center" vertical="center"/>
    </xf>
    <xf numFmtId="0" fontId="4" fillId="2" borderId="6" xfId="1" applyFont="1" applyFill="1" applyBorder="1" applyAlignment="1" applyProtection="1">
      <alignment horizontal="center" vertical="center"/>
    </xf>
    <xf numFmtId="0" fontId="5" fillId="3" borderId="7" xfId="1" applyFont="1" applyFill="1" applyBorder="1" applyAlignment="1" applyProtection="1">
      <alignment horizontal="center"/>
    </xf>
    <xf numFmtId="0" fontId="5" fillId="3" borderId="8" xfId="1" applyFont="1" applyFill="1" applyBorder="1" applyAlignment="1" applyProtection="1">
      <alignment horizontal="center"/>
    </xf>
    <xf numFmtId="164" fontId="5" fillId="3" borderId="8" xfId="1" applyNumberFormat="1" applyFont="1" applyFill="1" applyBorder="1" applyAlignment="1" applyProtection="1">
      <alignment horizontal="center"/>
    </xf>
    <xf numFmtId="0" fontId="5" fillId="3" borderId="8" xfId="1" applyFont="1" applyFill="1" applyBorder="1" applyAlignment="1">
      <alignment horizontal="center"/>
    </xf>
    <xf numFmtId="165" fontId="5" fillId="3" borderId="8" xfId="1" applyNumberFormat="1" applyFont="1" applyFill="1" applyBorder="1" applyAlignment="1" applyProtection="1">
      <alignment horizontal="center"/>
    </xf>
    <xf numFmtId="2" fontId="5" fillId="3" borderId="8" xfId="1" applyNumberFormat="1" applyFont="1" applyFill="1" applyBorder="1" applyAlignment="1" applyProtection="1">
      <alignment horizontal="center"/>
    </xf>
    <xf numFmtId="166" fontId="5" fillId="3" borderId="8" xfId="1" applyNumberFormat="1" applyFont="1" applyFill="1" applyBorder="1" applyAlignment="1" applyProtection="1">
      <alignment horizontal="center"/>
    </xf>
    <xf numFmtId="1" fontId="5" fillId="3" borderId="8" xfId="1" applyNumberFormat="1" applyFont="1" applyFill="1" applyBorder="1" applyAlignment="1" applyProtection="1">
      <alignment horizontal="center"/>
    </xf>
    <xf numFmtId="0" fontId="5" fillId="3" borderId="9" xfId="1" applyFont="1" applyFill="1" applyBorder="1" applyAlignment="1" applyProtection="1">
      <alignment horizontal="center"/>
    </xf>
    <xf numFmtId="0" fontId="0" fillId="5" borderId="0" xfId="0" applyFill="1"/>
    <xf numFmtId="0" fontId="0" fillId="0" borderId="0" xfId="0" applyNumberFormat="1"/>
  </cellXfs>
  <cellStyles count="5">
    <cellStyle name="Comma 2" xfId="3" xr:uid="{F358352F-049C-43A4-8AAD-E750D73A54E8}"/>
    <cellStyle name="Hyperlink 2" xfId="4" xr:uid="{F7396FD6-94A1-4B31-9600-E0268E69ECDF}"/>
    <cellStyle name="Normal" xfId="0" builtinId="0"/>
    <cellStyle name="Normal 2" xfId="1" xr:uid="{A0FCEDB5-42A6-4928-835E-A6151372B719}"/>
    <cellStyle name="Normal 3" xfId="2" xr:uid="{4BEA912E-A0AB-459D-A647-9305468B6E23}"/>
  </cellStyles>
  <dxfs count="23">
    <dxf>
      <numFmt numFmtId="1" formatCode="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2" formatCode="0.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1" formatCode="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1" formatCode="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166" formatCode="[$$-C09]#,##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166" formatCode="[$$-C09]#,##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2" formatCode="0.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165" formatCode="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164" formatCode="dd/mm/yyyy;@"/>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710096"/>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1" hidden="0"/>
    </dxf>
  </dxfs>
  <tableStyles count="0" defaultTableStyle="TableStyleMedium2" defaultPivotStyle="PivotStyleLight16"/>
  <colors>
    <mruColors>
      <color rgb="FFF6F781"/>
      <color rgb="FFF64074"/>
      <color rgb="FF5EC5D4"/>
      <color rgb="FF710096"/>
      <color rgb="FFA600DA"/>
      <color rgb="FFA782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Sales-Dashboard1.xlsx]Analysis!PivotTable2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outerShdw blurRad="50800" dist="38100" dir="2700000" algn="tl" rotWithShape="0">
                      <a:prstClr val="black">
                        <a:alpha val="40000"/>
                      </a:prstClr>
                    </a:outerShdw>
                  </a:effectLst>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outerShdw blurRad="50800" dist="38100" dir="2700000" algn="tl" rotWithShape="0">
                      <a:prstClr val="black">
                        <a:alpha val="40000"/>
                      </a:prstClr>
                    </a:outerShdw>
                  </a:effectLst>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outerShdw blurRad="50800" dist="38100" dir="2700000" algn="tl" rotWithShape="0">
                      <a:prstClr val="black">
                        <a:alpha val="40000"/>
                      </a:prstClr>
                    </a:outerShdw>
                  </a:effectLst>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outerShdw blurRad="50800" dist="38100" dir="2700000" algn="tl" rotWithShape="0">
                        <a:prstClr val="black">
                          <a:alpha val="40000"/>
                        </a:prstClr>
                      </a:outerShdw>
                    </a:effectLst>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Analysis!$A$4:$A$14</c:f>
              <c:strCache>
                <c:ptCount val="10"/>
                <c:pt idx="0">
                  <c:v>Gordon</c:v>
                </c:pt>
                <c:pt idx="1">
                  <c:v>Joe</c:v>
                </c:pt>
                <c:pt idx="2">
                  <c:v>John</c:v>
                </c:pt>
                <c:pt idx="3">
                  <c:v>Kelly</c:v>
                </c:pt>
                <c:pt idx="4">
                  <c:v>Ken</c:v>
                </c:pt>
                <c:pt idx="5">
                  <c:v>Marco</c:v>
                </c:pt>
                <c:pt idx="6">
                  <c:v>Mich</c:v>
                </c:pt>
                <c:pt idx="7">
                  <c:v>Noah</c:v>
                </c:pt>
                <c:pt idx="8">
                  <c:v>Patrick</c:v>
                </c:pt>
                <c:pt idx="9">
                  <c:v>Una</c:v>
                </c:pt>
              </c:strCache>
            </c:strRef>
          </c:cat>
          <c:val>
            <c:numRef>
              <c:f>Analysis!$B$4:$B$14</c:f>
              <c:numCache>
                <c:formatCode>#,##0</c:formatCode>
                <c:ptCount val="10"/>
                <c:pt idx="0">
                  <c:v>239</c:v>
                </c:pt>
                <c:pt idx="1">
                  <c:v>328</c:v>
                </c:pt>
                <c:pt idx="2">
                  <c:v>278</c:v>
                </c:pt>
                <c:pt idx="3">
                  <c:v>276</c:v>
                </c:pt>
                <c:pt idx="4">
                  <c:v>260</c:v>
                </c:pt>
                <c:pt idx="5">
                  <c:v>342</c:v>
                </c:pt>
                <c:pt idx="6">
                  <c:v>227</c:v>
                </c:pt>
                <c:pt idx="7">
                  <c:v>269</c:v>
                </c:pt>
                <c:pt idx="8">
                  <c:v>276</c:v>
                </c:pt>
                <c:pt idx="9">
                  <c:v>244</c:v>
                </c:pt>
              </c:numCache>
            </c:numRef>
          </c:val>
          <c:extLst>
            <c:ext xmlns:c16="http://schemas.microsoft.com/office/drawing/2014/chart" uri="{C3380CC4-5D6E-409C-BE32-E72D297353CC}">
              <c16:uniqueId val="{00000000-A62C-4056-B939-7C3A216B5D67}"/>
            </c:ext>
          </c:extLst>
        </c:ser>
        <c:dLbls>
          <c:showLegendKey val="0"/>
          <c:showVal val="1"/>
          <c:showCatName val="0"/>
          <c:showSerName val="0"/>
          <c:showPercent val="0"/>
          <c:showBubbleSize val="0"/>
        </c:dLbls>
        <c:gapWidth val="150"/>
        <c:shape val="box"/>
        <c:axId val="532195232"/>
        <c:axId val="532192712"/>
        <c:axId val="0"/>
      </c:bar3DChart>
      <c:catAx>
        <c:axId val="5321952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2192712"/>
        <c:crosses val="autoZero"/>
        <c:auto val="1"/>
        <c:lblAlgn val="ctr"/>
        <c:lblOffset val="100"/>
        <c:noMultiLvlLbl val="0"/>
      </c:catAx>
      <c:valAx>
        <c:axId val="532192712"/>
        <c:scaling>
          <c:orientation val="minMax"/>
        </c:scaling>
        <c:delete val="1"/>
        <c:axPos val="l"/>
        <c:numFmt formatCode="#,##0" sourceLinked="1"/>
        <c:majorTickMark val="out"/>
        <c:minorTickMark val="none"/>
        <c:tickLblPos val="nextTo"/>
        <c:crossAx val="53219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EC5D4"/>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Sales-Dashboard1.xlsx]Analysis!Total hrs</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640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3033683289589"/>
          <c:y val="0.14249781277340332"/>
          <c:w val="0.45474715660542431"/>
          <c:h val="0.75010279965004378"/>
        </c:manualLayout>
      </c:layout>
      <c:barChart>
        <c:barDir val="bar"/>
        <c:grouping val="clustered"/>
        <c:varyColors val="0"/>
        <c:ser>
          <c:idx val="0"/>
          <c:order val="0"/>
          <c:tx>
            <c:strRef>
              <c:f>Analysis!$B$23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Analysis!$A$24:$A$34</c:f>
              <c:strCache>
                <c:ptCount val="10"/>
                <c:pt idx="0">
                  <c:v>Gordon</c:v>
                </c:pt>
                <c:pt idx="1">
                  <c:v>Joe</c:v>
                </c:pt>
                <c:pt idx="2">
                  <c:v>John</c:v>
                </c:pt>
                <c:pt idx="3">
                  <c:v>Kelly</c:v>
                </c:pt>
                <c:pt idx="4">
                  <c:v>Ken</c:v>
                </c:pt>
                <c:pt idx="5">
                  <c:v>Marco</c:v>
                </c:pt>
                <c:pt idx="6">
                  <c:v>Mich</c:v>
                </c:pt>
                <c:pt idx="7">
                  <c:v>Noah</c:v>
                </c:pt>
                <c:pt idx="8">
                  <c:v>Patrick</c:v>
                </c:pt>
                <c:pt idx="9">
                  <c:v>Una</c:v>
                </c:pt>
              </c:strCache>
            </c:strRef>
          </c:cat>
          <c:val>
            <c:numRef>
              <c:f>Analysis!$B$24:$B$34</c:f>
              <c:numCache>
                <c:formatCode>General</c:formatCode>
                <c:ptCount val="10"/>
                <c:pt idx="0">
                  <c:v>91</c:v>
                </c:pt>
                <c:pt idx="1">
                  <c:v>94</c:v>
                </c:pt>
                <c:pt idx="2">
                  <c:v>84</c:v>
                </c:pt>
                <c:pt idx="3">
                  <c:v>91</c:v>
                </c:pt>
                <c:pt idx="4">
                  <c:v>92</c:v>
                </c:pt>
                <c:pt idx="5">
                  <c:v>82</c:v>
                </c:pt>
                <c:pt idx="6">
                  <c:v>102</c:v>
                </c:pt>
                <c:pt idx="7">
                  <c:v>91</c:v>
                </c:pt>
                <c:pt idx="8">
                  <c:v>95</c:v>
                </c:pt>
                <c:pt idx="9">
                  <c:v>100</c:v>
                </c:pt>
              </c:numCache>
            </c:numRef>
          </c:val>
          <c:extLst>
            <c:ext xmlns:c16="http://schemas.microsoft.com/office/drawing/2014/chart" uri="{C3380CC4-5D6E-409C-BE32-E72D297353CC}">
              <c16:uniqueId val="{00000000-4FC6-4ECB-ADB3-99BBDA552B3A}"/>
            </c:ext>
          </c:extLst>
        </c:ser>
        <c:dLbls>
          <c:dLblPos val="outEnd"/>
          <c:showLegendKey val="0"/>
          <c:showVal val="1"/>
          <c:showCatName val="0"/>
          <c:showSerName val="0"/>
          <c:showPercent val="0"/>
          <c:showBubbleSize val="0"/>
        </c:dLbls>
        <c:gapWidth val="25"/>
        <c:axId val="815625168"/>
        <c:axId val="815624088"/>
      </c:barChart>
      <c:catAx>
        <c:axId val="815625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15624088"/>
        <c:crosses val="autoZero"/>
        <c:auto val="1"/>
        <c:lblAlgn val="ctr"/>
        <c:lblOffset val="100"/>
        <c:noMultiLvlLbl val="0"/>
      </c:catAx>
      <c:valAx>
        <c:axId val="815624088"/>
        <c:scaling>
          <c:orientation val="minMax"/>
        </c:scaling>
        <c:delete val="1"/>
        <c:axPos val="b"/>
        <c:numFmt formatCode="General" sourceLinked="1"/>
        <c:majorTickMark val="out"/>
        <c:minorTickMark val="none"/>
        <c:tickLblPos val="nextTo"/>
        <c:crossAx val="81562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78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Sales-Dashboard1.xlsx]Analysis!Salesman products</c:name>
    <c:fmtId val="6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1, 2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Analysis!$H$18:$H$19</c:f>
              <c:strCache>
                <c:ptCount val="1"/>
                <c:pt idx="0">
                  <c:v>Product 1</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Analysis!$G$20:$G$30</c:f>
              <c:strCache>
                <c:ptCount val="10"/>
                <c:pt idx="0">
                  <c:v>Gordon</c:v>
                </c:pt>
                <c:pt idx="1">
                  <c:v>Joe</c:v>
                </c:pt>
                <c:pt idx="2">
                  <c:v>John</c:v>
                </c:pt>
                <c:pt idx="3">
                  <c:v>Kelly</c:v>
                </c:pt>
                <c:pt idx="4">
                  <c:v>Ken</c:v>
                </c:pt>
                <c:pt idx="5">
                  <c:v>Marco</c:v>
                </c:pt>
                <c:pt idx="6">
                  <c:v>Mich</c:v>
                </c:pt>
                <c:pt idx="7">
                  <c:v>Noah</c:v>
                </c:pt>
                <c:pt idx="8">
                  <c:v>Patrick</c:v>
                </c:pt>
                <c:pt idx="9">
                  <c:v>Una</c:v>
                </c:pt>
              </c:strCache>
            </c:strRef>
          </c:cat>
          <c:val>
            <c:numRef>
              <c:f>Analysis!$H$20:$H$30</c:f>
              <c:numCache>
                <c:formatCode>#,##0</c:formatCode>
                <c:ptCount val="10"/>
                <c:pt idx="0">
                  <c:v>138</c:v>
                </c:pt>
                <c:pt idx="1">
                  <c:v>96</c:v>
                </c:pt>
                <c:pt idx="2">
                  <c:v>133</c:v>
                </c:pt>
                <c:pt idx="3">
                  <c:v>121</c:v>
                </c:pt>
                <c:pt idx="4">
                  <c:v>110</c:v>
                </c:pt>
                <c:pt idx="5">
                  <c:v>109</c:v>
                </c:pt>
                <c:pt idx="6">
                  <c:v>140</c:v>
                </c:pt>
                <c:pt idx="7">
                  <c:v>120</c:v>
                </c:pt>
                <c:pt idx="8">
                  <c:v>95</c:v>
                </c:pt>
                <c:pt idx="9">
                  <c:v>142</c:v>
                </c:pt>
              </c:numCache>
            </c:numRef>
          </c:val>
          <c:extLst>
            <c:ext xmlns:c16="http://schemas.microsoft.com/office/drawing/2014/chart" uri="{C3380CC4-5D6E-409C-BE32-E72D297353CC}">
              <c16:uniqueId val="{00000000-FE35-4ED6-84C4-CD29DD1A18CF}"/>
            </c:ext>
          </c:extLst>
        </c:ser>
        <c:ser>
          <c:idx val="1"/>
          <c:order val="1"/>
          <c:tx>
            <c:strRef>
              <c:f>Analysis!$I$18:$I$19</c:f>
              <c:strCache>
                <c:ptCount val="1"/>
                <c:pt idx="0">
                  <c:v>Product 2</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Analysis!$G$20:$G$30</c:f>
              <c:strCache>
                <c:ptCount val="10"/>
                <c:pt idx="0">
                  <c:v>Gordon</c:v>
                </c:pt>
                <c:pt idx="1">
                  <c:v>Joe</c:v>
                </c:pt>
                <c:pt idx="2">
                  <c:v>John</c:v>
                </c:pt>
                <c:pt idx="3">
                  <c:v>Kelly</c:v>
                </c:pt>
                <c:pt idx="4">
                  <c:v>Ken</c:v>
                </c:pt>
                <c:pt idx="5">
                  <c:v>Marco</c:v>
                </c:pt>
                <c:pt idx="6">
                  <c:v>Mich</c:v>
                </c:pt>
                <c:pt idx="7">
                  <c:v>Noah</c:v>
                </c:pt>
                <c:pt idx="8">
                  <c:v>Patrick</c:v>
                </c:pt>
                <c:pt idx="9">
                  <c:v>Una</c:v>
                </c:pt>
              </c:strCache>
            </c:strRef>
          </c:cat>
          <c:val>
            <c:numRef>
              <c:f>Analysis!$I$20:$I$30</c:f>
              <c:numCache>
                <c:formatCode>#,##0</c:formatCode>
                <c:ptCount val="10"/>
                <c:pt idx="0">
                  <c:v>101</c:v>
                </c:pt>
                <c:pt idx="1">
                  <c:v>232</c:v>
                </c:pt>
                <c:pt idx="2">
                  <c:v>145</c:v>
                </c:pt>
                <c:pt idx="3">
                  <c:v>155</c:v>
                </c:pt>
                <c:pt idx="4">
                  <c:v>150</c:v>
                </c:pt>
                <c:pt idx="5">
                  <c:v>233</c:v>
                </c:pt>
                <c:pt idx="6">
                  <c:v>87</c:v>
                </c:pt>
                <c:pt idx="7">
                  <c:v>149</c:v>
                </c:pt>
                <c:pt idx="8">
                  <c:v>181</c:v>
                </c:pt>
                <c:pt idx="9">
                  <c:v>102</c:v>
                </c:pt>
              </c:numCache>
            </c:numRef>
          </c:val>
          <c:extLst>
            <c:ext xmlns:c16="http://schemas.microsoft.com/office/drawing/2014/chart" uri="{C3380CC4-5D6E-409C-BE32-E72D297353CC}">
              <c16:uniqueId val="{00000004-FC50-4B83-8C36-0724C25728AB}"/>
            </c:ext>
          </c:extLst>
        </c:ser>
        <c:dLbls>
          <c:showLegendKey val="0"/>
          <c:showVal val="1"/>
          <c:showCatName val="0"/>
          <c:showSerName val="0"/>
          <c:showPercent val="0"/>
          <c:showBubbleSize val="0"/>
        </c:dLbls>
        <c:gapWidth val="150"/>
        <c:shape val="box"/>
        <c:axId val="763336544"/>
        <c:axId val="415517512"/>
        <c:axId val="0"/>
      </c:bar3DChart>
      <c:catAx>
        <c:axId val="763336544"/>
        <c:scaling>
          <c:orientation val="minMax"/>
        </c:scaling>
        <c:delete val="1"/>
        <c:axPos val="b"/>
        <c:numFmt formatCode="General" sourceLinked="1"/>
        <c:majorTickMark val="none"/>
        <c:minorTickMark val="none"/>
        <c:tickLblPos val="nextTo"/>
        <c:crossAx val="415517512"/>
        <c:crosses val="autoZero"/>
        <c:auto val="1"/>
        <c:lblAlgn val="ctr"/>
        <c:lblOffset val="100"/>
        <c:noMultiLvlLbl val="0"/>
      </c:catAx>
      <c:valAx>
        <c:axId val="415517512"/>
        <c:scaling>
          <c:orientation val="minMax"/>
        </c:scaling>
        <c:delete val="1"/>
        <c:axPos val="l"/>
        <c:numFmt formatCode="#,##0" sourceLinked="1"/>
        <c:majorTickMark val="none"/>
        <c:minorTickMark val="none"/>
        <c:tickLblPos val="nextTo"/>
        <c:crossAx val="76333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Sales-Dashboard1.xlsx]Analysis!Revenue/hr</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/hr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dLbl>
          <c:idx val="0"/>
          <c:layout>
            <c:manualLayout>
              <c:x val="0"/>
              <c:y val="-9.585945907215053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dLbl>
          <c:idx val="0"/>
          <c:layout>
            <c:manualLayout>
              <c:x val="0"/>
              <c:y val="-9.585945907215053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Analysis!$B$37</c:f>
              <c:strCache>
                <c:ptCount val="1"/>
                <c:pt idx="0">
                  <c:v>Total</c:v>
                </c:pt>
              </c:strCache>
            </c:strRef>
          </c:tx>
          <c:spPr>
            <a:solidFill>
              <a:srgbClr val="7030A0"/>
            </a:solidFill>
            <a:ln>
              <a:noFill/>
            </a:ln>
            <a:effectLst/>
          </c:spPr>
          <c:invertIfNegative val="0"/>
          <c:dPt>
            <c:idx val="2"/>
            <c:invertIfNegative val="0"/>
            <c:bubble3D val="0"/>
            <c:extLst>
              <c:ext xmlns:c16="http://schemas.microsoft.com/office/drawing/2014/chart" uri="{C3380CC4-5D6E-409C-BE32-E72D297353CC}">
                <c16:uniqueId val="{00000000-38C0-4D5C-AFE2-E1C7817EEB31}"/>
              </c:ext>
            </c:extLst>
          </c:dPt>
          <c:dPt>
            <c:idx val="5"/>
            <c:invertIfNegative val="0"/>
            <c:bubble3D val="0"/>
            <c:extLst>
              <c:ext xmlns:c16="http://schemas.microsoft.com/office/drawing/2014/chart" uri="{C3380CC4-5D6E-409C-BE32-E72D297353CC}">
                <c16:uniqueId val="{00000001-38C0-4D5C-AFE2-E1C7817EEB31}"/>
              </c:ext>
            </c:extLst>
          </c:dPt>
          <c:dLbls>
            <c:dLbl>
              <c:idx val="2"/>
              <c:layout>
                <c:manualLayout>
                  <c:x val="0"/>
                  <c:y val="-9.585945907215053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8C0-4D5C-AFE2-E1C7817EEB31}"/>
                </c:ext>
              </c:extLst>
            </c:dLbl>
            <c:dLbl>
              <c:idx val="5"/>
              <c:layout>
                <c:manualLayout>
                  <c:x val="0"/>
                  <c:y val="-9.585945907215053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C0-4D5C-AFE2-E1C7817EEB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Analysis!$A$38:$A$48</c:f>
              <c:strCache>
                <c:ptCount val="10"/>
                <c:pt idx="0">
                  <c:v>Gordon</c:v>
                </c:pt>
                <c:pt idx="1">
                  <c:v>Joe</c:v>
                </c:pt>
                <c:pt idx="2">
                  <c:v>John</c:v>
                </c:pt>
                <c:pt idx="3">
                  <c:v>Kelly</c:v>
                </c:pt>
                <c:pt idx="4">
                  <c:v>Ken</c:v>
                </c:pt>
                <c:pt idx="5">
                  <c:v>Marco</c:v>
                </c:pt>
                <c:pt idx="6">
                  <c:v>Mich</c:v>
                </c:pt>
                <c:pt idx="7">
                  <c:v>Noah</c:v>
                </c:pt>
                <c:pt idx="8">
                  <c:v>Patrick</c:v>
                </c:pt>
                <c:pt idx="9">
                  <c:v>Una</c:v>
                </c:pt>
              </c:strCache>
            </c:strRef>
          </c:cat>
          <c:val>
            <c:numRef>
              <c:f>Analysis!$B$38:$B$48</c:f>
              <c:numCache>
                <c:formatCode>\$#,##0.00;\-\$#,##0.00;\$#,##0.00</c:formatCode>
                <c:ptCount val="10"/>
                <c:pt idx="0">
                  <c:v>115475</c:v>
                </c:pt>
                <c:pt idx="1">
                  <c:v>120157.93650793651</c:v>
                </c:pt>
                <c:pt idx="2">
                  <c:v>129644.84126984126</c:v>
                </c:pt>
                <c:pt idx="3">
                  <c:v>116997.61904761907</c:v>
                </c:pt>
                <c:pt idx="4">
                  <c:v>115028.37301587302</c:v>
                </c:pt>
                <c:pt idx="5">
                  <c:v>131685.71428571429</c:v>
                </c:pt>
                <c:pt idx="6">
                  <c:v>102562.6984126984</c:v>
                </c:pt>
                <c:pt idx="7">
                  <c:v>113706.34920634922</c:v>
                </c:pt>
                <c:pt idx="8">
                  <c:v>103259.92063492064</c:v>
                </c:pt>
                <c:pt idx="9">
                  <c:v>105972.42063492065</c:v>
                </c:pt>
              </c:numCache>
            </c:numRef>
          </c:val>
          <c:extLst>
            <c:ext xmlns:c16="http://schemas.microsoft.com/office/drawing/2014/chart" uri="{C3380CC4-5D6E-409C-BE32-E72D297353CC}">
              <c16:uniqueId val="{00000000-7F05-4357-9CA5-27C23AF0ACEB}"/>
            </c:ext>
          </c:extLst>
        </c:ser>
        <c:dLbls>
          <c:dLblPos val="outEnd"/>
          <c:showLegendKey val="0"/>
          <c:showVal val="1"/>
          <c:showCatName val="0"/>
          <c:showSerName val="0"/>
          <c:showPercent val="0"/>
          <c:showBubbleSize val="0"/>
        </c:dLbls>
        <c:gapWidth val="25"/>
        <c:axId val="418252952"/>
        <c:axId val="418253312"/>
      </c:barChart>
      <c:catAx>
        <c:axId val="418252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8253312"/>
        <c:crosses val="autoZero"/>
        <c:auto val="1"/>
        <c:lblAlgn val="ctr"/>
        <c:lblOffset val="100"/>
        <c:noMultiLvlLbl val="0"/>
      </c:catAx>
      <c:valAx>
        <c:axId val="418253312"/>
        <c:scaling>
          <c:orientation val="minMax"/>
        </c:scaling>
        <c:delete val="1"/>
        <c:axPos val="b"/>
        <c:numFmt formatCode="\$#,##0.00;\-\$#,##0.00;\$#,##0.00" sourceLinked="1"/>
        <c:majorTickMark val="none"/>
        <c:minorTickMark val="none"/>
        <c:tickLblPos val="nextTo"/>
        <c:crossAx val="418252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78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85726</xdr:colOff>
      <xdr:row>4</xdr:row>
      <xdr:rowOff>85725</xdr:rowOff>
    </xdr:from>
    <xdr:to>
      <xdr:col>8</xdr:col>
      <xdr:colOff>209550</xdr:colOff>
      <xdr:row>19</xdr:row>
      <xdr:rowOff>28576</xdr:rowOff>
    </xdr:to>
    <xdr:graphicFrame macro="">
      <xdr:nvGraphicFramePr>
        <xdr:cNvPr id="5" name="Chart 4">
          <a:extLst>
            <a:ext uri="{FF2B5EF4-FFF2-40B4-BE49-F238E27FC236}">
              <a16:creationId xmlns:a16="http://schemas.microsoft.com/office/drawing/2014/main" id="{1C54DB52-8783-4796-BB8F-8161F5CB3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4</xdr:row>
      <xdr:rowOff>104774</xdr:rowOff>
    </xdr:from>
    <xdr:to>
      <xdr:col>13</xdr:col>
      <xdr:colOff>419100</xdr:colOff>
      <xdr:row>19</xdr:row>
      <xdr:rowOff>19049</xdr:rowOff>
    </xdr:to>
    <xdr:graphicFrame macro="">
      <xdr:nvGraphicFramePr>
        <xdr:cNvPr id="19" name="Chart 18">
          <a:extLst>
            <a:ext uri="{FF2B5EF4-FFF2-40B4-BE49-F238E27FC236}">
              <a16:creationId xmlns:a16="http://schemas.microsoft.com/office/drawing/2014/main" id="{C2BFDE80-C83F-4B23-A691-678F9A905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9526</xdr:colOff>
      <xdr:row>19</xdr:row>
      <xdr:rowOff>9525</xdr:rowOff>
    </xdr:from>
    <xdr:to>
      <xdr:col>15</xdr:col>
      <xdr:colOff>561976</xdr:colOff>
      <xdr:row>29</xdr:row>
      <xdr:rowOff>171451</xdr:rowOff>
    </xdr:to>
    <xdr:graphicFrame macro="">
      <xdr:nvGraphicFramePr>
        <xdr:cNvPr id="21" name="Chart 20">
          <a:extLst>
            <a:ext uri="{FF2B5EF4-FFF2-40B4-BE49-F238E27FC236}">
              <a16:creationId xmlns:a16="http://schemas.microsoft.com/office/drawing/2014/main" id="{F0495658-EC66-4BF7-A9C4-DC7CBAA0F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419100</xdr:colOff>
      <xdr:row>19</xdr:row>
      <xdr:rowOff>28576</xdr:rowOff>
    </xdr:from>
    <xdr:to>
      <xdr:col>20</xdr:col>
      <xdr:colOff>552450</xdr:colOff>
      <xdr:row>28</xdr:row>
      <xdr:rowOff>19050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16BC4521-44D9-4E64-B4B2-9326DDF25B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82550" y="3648076"/>
              <a:ext cx="1352550" cy="170497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590550</xdr:colOff>
      <xdr:row>19</xdr:row>
      <xdr:rowOff>28576</xdr:rowOff>
    </xdr:from>
    <xdr:to>
      <xdr:col>18</xdr:col>
      <xdr:colOff>428625</xdr:colOff>
      <xdr:row>28</xdr:row>
      <xdr:rowOff>47626</xdr:rowOff>
    </xdr:to>
    <mc:AlternateContent xmlns:mc="http://schemas.openxmlformats.org/markup-compatibility/2006">
      <mc:Choice xmlns:a14="http://schemas.microsoft.com/office/drawing/2010/main" Requires="a14">
        <xdr:graphicFrame macro="">
          <xdr:nvGraphicFramePr>
            <xdr:cNvPr id="22" name="Salesman">
              <a:extLst>
                <a:ext uri="{FF2B5EF4-FFF2-40B4-BE49-F238E27FC236}">
                  <a16:creationId xmlns:a16="http://schemas.microsoft.com/office/drawing/2014/main" id="{3E163360-06CF-4BAF-A686-17EC3F313B60}"/>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11125200" y="3648076"/>
              <a:ext cx="1666875" cy="17335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15</xdr:row>
      <xdr:rowOff>0</xdr:rowOff>
    </xdr:from>
    <xdr:to>
      <xdr:col>3</xdr:col>
      <xdr:colOff>38100</xdr:colOff>
      <xdr:row>19</xdr:row>
      <xdr:rowOff>123825</xdr:rowOff>
    </xdr:to>
    <xdr:sp macro="" textlink="Analysis!B19">
      <xdr:nvSpPr>
        <xdr:cNvPr id="2" name="Rectangle 1">
          <a:extLst>
            <a:ext uri="{FF2B5EF4-FFF2-40B4-BE49-F238E27FC236}">
              <a16:creationId xmlns:a16="http://schemas.microsoft.com/office/drawing/2014/main" id="{08184C3B-1A94-4E18-9EDA-A1106117E292}"/>
            </a:ext>
          </a:extLst>
        </xdr:cNvPr>
        <xdr:cNvSpPr/>
      </xdr:nvSpPr>
      <xdr:spPr>
        <a:xfrm>
          <a:off x="609600" y="2476500"/>
          <a:ext cx="1257300" cy="885825"/>
        </a:xfrm>
        <a:prstGeom prst="rect">
          <a:avLst/>
        </a:prstGeom>
        <a:solidFill>
          <a:srgbClr val="FF5001"/>
        </a:solidFill>
        <a:ln>
          <a:noFill/>
        </a:ln>
        <a:effectLst>
          <a:glow rad="139700">
            <a:schemeClr val="accent1">
              <a:satMod val="175000"/>
              <a:alpha val="40000"/>
            </a:schemeClr>
          </a:glow>
          <a:outerShdw blurRad="44450" dist="27940" dir="5400000" algn="ctr">
            <a:srgbClr val="000000">
              <a:alpha val="32000"/>
            </a:srgbClr>
          </a:outerShdw>
          <a:reflection blurRad="6350" stA="50000" endA="300" endPos="38500" dist="50800" dir="5400000" sy="-100000" algn="bl" rotWithShape="0"/>
        </a:effectLst>
        <a:scene3d>
          <a:camera prst="orthographicFront">
            <a:rot lat="0" lon="0" rev="0"/>
          </a:camera>
          <a:lightRig rig="balanced" dir="t">
            <a:rot lat="0" lon="0" rev="8700000"/>
          </a:lightRig>
        </a:scene3d>
        <a:sp3d>
          <a:bevelT w="190500" h="38100"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5052A10-76E1-437A-9D66-3B791E77A47E}" type="TxLink">
            <a:rPr lang="en-US" sz="2000" b="0" i="0" u="none" strike="noStrike" kern="1200">
              <a:solidFill>
                <a:srgbClr val="000000"/>
              </a:solidFill>
              <a:latin typeface="Arial Black" panose="020B0A04020102020204" pitchFamily="34" charset="0"/>
              <a:ea typeface="+mn-ea"/>
              <a:cs typeface="+mn-cs"/>
            </a:rPr>
            <a:pPr marL="0" indent="0" algn="ctr"/>
            <a:t>1,535</a:t>
          </a:fld>
          <a:endParaRPr lang="en-KE" sz="2000" b="0" i="0" u="none" strike="noStrike" kern="1200">
            <a:solidFill>
              <a:srgbClr val="000000"/>
            </a:solidFill>
            <a:latin typeface="Arial Black" panose="020B0A04020102020204" pitchFamily="34" charset="0"/>
            <a:ea typeface="+mn-ea"/>
            <a:cs typeface="+mn-cs"/>
          </a:endParaRPr>
        </a:p>
      </xdr:txBody>
    </xdr:sp>
    <xdr:clientData/>
  </xdr:twoCellAnchor>
  <xdr:twoCellAnchor>
    <xdr:from>
      <xdr:col>1</xdr:col>
      <xdr:colOff>238125</xdr:colOff>
      <xdr:row>15</xdr:row>
      <xdr:rowOff>38100</xdr:rowOff>
    </xdr:from>
    <xdr:to>
      <xdr:col>2</xdr:col>
      <xdr:colOff>485775</xdr:colOff>
      <xdr:row>16</xdr:row>
      <xdr:rowOff>66675</xdr:rowOff>
    </xdr:to>
    <xdr:sp macro="" textlink="">
      <xdr:nvSpPr>
        <xdr:cNvPr id="4" name="TextBox 3">
          <a:extLst>
            <a:ext uri="{FF2B5EF4-FFF2-40B4-BE49-F238E27FC236}">
              <a16:creationId xmlns:a16="http://schemas.microsoft.com/office/drawing/2014/main" id="{EB86FFC4-DB96-4234-8446-C23F1C6F19CF}"/>
            </a:ext>
          </a:extLst>
        </xdr:cNvPr>
        <xdr:cNvSpPr txBox="1"/>
      </xdr:nvSpPr>
      <xdr:spPr>
        <a:xfrm>
          <a:off x="847725" y="2514600"/>
          <a:ext cx="8572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Product 2</a:t>
          </a:r>
          <a:endParaRPr lang="en-KE" sz="1100" kern="1200">
            <a:solidFill>
              <a:schemeClr val="bg1"/>
            </a:solidFill>
          </a:endParaRPr>
        </a:p>
      </xdr:txBody>
    </xdr:sp>
    <xdr:clientData/>
  </xdr:twoCellAnchor>
  <xdr:twoCellAnchor>
    <xdr:from>
      <xdr:col>1</xdr:col>
      <xdr:colOff>0</xdr:colOff>
      <xdr:row>9</xdr:row>
      <xdr:rowOff>133350</xdr:rowOff>
    </xdr:from>
    <xdr:to>
      <xdr:col>3</xdr:col>
      <xdr:colOff>38100</xdr:colOff>
      <xdr:row>14</xdr:row>
      <xdr:rowOff>66675</xdr:rowOff>
    </xdr:to>
    <xdr:sp macro="" textlink="Analysis!B18">
      <xdr:nvSpPr>
        <xdr:cNvPr id="6" name="Rectangle 5">
          <a:extLst>
            <a:ext uri="{FF2B5EF4-FFF2-40B4-BE49-F238E27FC236}">
              <a16:creationId xmlns:a16="http://schemas.microsoft.com/office/drawing/2014/main" id="{6AEAE2F4-B9DE-4E8C-9D88-67CF2FED79AA}"/>
            </a:ext>
          </a:extLst>
        </xdr:cNvPr>
        <xdr:cNvSpPr/>
      </xdr:nvSpPr>
      <xdr:spPr>
        <a:xfrm>
          <a:off x="609600" y="1466850"/>
          <a:ext cx="1257300" cy="885825"/>
        </a:xfrm>
        <a:prstGeom prst="rect">
          <a:avLst/>
        </a:prstGeom>
        <a:solidFill>
          <a:srgbClr val="FF5001"/>
        </a:solidFill>
        <a:ln>
          <a:noFill/>
        </a:ln>
        <a:effectLst>
          <a:glow rad="139700">
            <a:schemeClr val="accent1">
              <a:satMod val="175000"/>
              <a:alpha val="40000"/>
            </a:schemeClr>
          </a:glow>
          <a:outerShdw blurRad="44450" dist="27940" dir="5400000" algn="ctr">
            <a:srgbClr val="000000">
              <a:alpha val="32000"/>
            </a:srgbClr>
          </a:outerShdw>
          <a:reflection blurRad="6350" stA="50000" endA="300" endPos="38500" dist="50800" dir="5400000" sy="-100000" algn="bl" rotWithShape="0"/>
        </a:effectLst>
        <a:scene3d>
          <a:camera prst="orthographicFront">
            <a:rot lat="0" lon="0" rev="0"/>
          </a:camera>
          <a:lightRig rig="balanced" dir="t">
            <a:rot lat="0" lon="0" rev="8700000"/>
          </a:lightRig>
        </a:scene3d>
        <a:sp3d>
          <a:bevelT w="190500" h="38100"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F6DAF9B-D97E-433B-8DD5-3FC6677F6B9E}" type="TxLink">
            <a:rPr lang="en-US" sz="2000" b="0" i="0" u="none" strike="noStrike" kern="1200">
              <a:solidFill>
                <a:srgbClr val="000000"/>
              </a:solidFill>
              <a:latin typeface="Arial Black" panose="020B0A04020102020204" pitchFamily="34" charset="0"/>
              <a:ea typeface="+mn-ea"/>
              <a:cs typeface="+mn-cs"/>
            </a:rPr>
            <a:pPr marL="0" indent="0" algn="ctr"/>
            <a:t>1,204</a:t>
          </a:fld>
          <a:endParaRPr lang="en-KE" sz="2000" b="0" i="0" u="none" strike="noStrike" kern="1200">
            <a:solidFill>
              <a:srgbClr val="000000"/>
            </a:solidFill>
            <a:latin typeface="Arial Black" panose="020B0A04020102020204" pitchFamily="34" charset="0"/>
            <a:ea typeface="+mn-ea"/>
            <a:cs typeface="+mn-cs"/>
          </a:endParaRPr>
        </a:p>
      </xdr:txBody>
    </xdr:sp>
    <xdr:clientData/>
  </xdr:twoCellAnchor>
  <xdr:twoCellAnchor>
    <xdr:from>
      <xdr:col>1</xdr:col>
      <xdr:colOff>238125</xdr:colOff>
      <xdr:row>9</xdr:row>
      <xdr:rowOff>152400</xdr:rowOff>
    </xdr:from>
    <xdr:to>
      <xdr:col>2</xdr:col>
      <xdr:colOff>485775</xdr:colOff>
      <xdr:row>10</xdr:row>
      <xdr:rowOff>180975</xdr:rowOff>
    </xdr:to>
    <xdr:sp macro="" textlink="">
      <xdr:nvSpPr>
        <xdr:cNvPr id="9" name="TextBox 8">
          <a:extLst>
            <a:ext uri="{FF2B5EF4-FFF2-40B4-BE49-F238E27FC236}">
              <a16:creationId xmlns:a16="http://schemas.microsoft.com/office/drawing/2014/main" id="{DB7563C8-EB4F-452F-A6AD-2A58E9E3F76A}"/>
            </a:ext>
          </a:extLst>
        </xdr:cNvPr>
        <xdr:cNvSpPr txBox="1"/>
      </xdr:nvSpPr>
      <xdr:spPr>
        <a:xfrm>
          <a:off x="847725" y="1485900"/>
          <a:ext cx="8572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Product 1</a:t>
          </a:r>
          <a:endParaRPr lang="en-KE" sz="1100" kern="1200">
            <a:solidFill>
              <a:schemeClr val="bg1"/>
            </a:solidFill>
          </a:endParaRPr>
        </a:p>
      </xdr:txBody>
    </xdr:sp>
    <xdr:clientData/>
  </xdr:twoCellAnchor>
  <xdr:twoCellAnchor>
    <xdr:from>
      <xdr:col>1</xdr:col>
      <xdr:colOff>0</xdr:colOff>
      <xdr:row>4</xdr:row>
      <xdr:rowOff>66675</xdr:rowOff>
    </xdr:from>
    <xdr:to>
      <xdr:col>3</xdr:col>
      <xdr:colOff>38100</xdr:colOff>
      <xdr:row>9</xdr:row>
      <xdr:rowOff>0</xdr:rowOff>
    </xdr:to>
    <xdr:sp macro="" textlink="Analysis!B20">
      <xdr:nvSpPr>
        <xdr:cNvPr id="10" name="Rectangle 9">
          <a:extLst>
            <a:ext uri="{FF2B5EF4-FFF2-40B4-BE49-F238E27FC236}">
              <a16:creationId xmlns:a16="http://schemas.microsoft.com/office/drawing/2014/main" id="{ABA74BF0-5EE1-4A51-957A-39914567B29C}"/>
            </a:ext>
          </a:extLst>
        </xdr:cNvPr>
        <xdr:cNvSpPr/>
      </xdr:nvSpPr>
      <xdr:spPr>
        <a:xfrm>
          <a:off x="609600" y="447675"/>
          <a:ext cx="1257300" cy="885825"/>
        </a:xfrm>
        <a:prstGeom prst="rect">
          <a:avLst/>
        </a:prstGeom>
        <a:solidFill>
          <a:srgbClr val="FF5001"/>
        </a:solidFill>
        <a:ln>
          <a:noFill/>
        </a:ln>
        <a:effectLst>
          <a:glow rad="139700">
            <a:schemeClr val="accent1">
              <a:satMod val="175000"/>
              <a:alpha val="40000"/>
            </a:schemeClr>
          </a:glow>
          <a:outerShdw blurRad="44450" dist="27940" dir="5400000" algn="ctr">
            <a:srgbClr val="000000">
              <a:alpha val="32000"/>
            </a:srgbClr>
          </a:outerShdw>
          <a:reflection blurRad="6350" stA="50000" endA="300" endPos="38500" dist="50800" dir="5400000" sy="-100000" algn="bl" rotWithShape="0"/>
        </a:effectLst>
        <a:scene3d>
          <a:camera prst="orthographicFront">
            <a:rot lat="0" lon="0" rev="0"/>
          </a:camera>
          <a:lightRig rig="balanced" dir="t">
            <a:rot lat="0" lon="0" rev="8700000"/>
          </a:lightRig>
        </a:scene3d>
        <a:sp3d>
          <a:bevelT w="190500" h="38100"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542CDAC-C3B3-423B-9DB4-2D24DF95E9A3}" type="TxLink">
            <a:rPr lang="en-US" sz="2000" b="0" i="0" u="none" strike="noStrike" kern="1200">
              <a:solidFill>
                <a:srgbClr val="000000"/>
              </a:solidFill>
              <a:latin typeface="Arial Black" panose="020B0A04020102020204" pitchFamily="34" charset="0"/>
              <a:ea typeface="+mn-ea"/>
              <a:cs typeface="+mn-cs"/>
            </a:rPr>
            <a:pPr marL="0" indent="0" algn="ctr"/>
            <a:t>2,739</a:t>
          </a:fld>
          <a:endParaRPr lang="en-KE" sz="2000" b="0" i="0" u="none" strike="noStrike" kern="1200">
            <a:solidFill>
              <a:srgbClr val="000000"/>
            </a:solidFill>
            <a:latin typeface="Arial Black" panose="020B0A04020102020204" pitchFamily="34" charset="0"/>
            <a:ea typeface="+mn-ea"/>
            <a:cs typeface="+mn-cs"/>
          </a:endParaRPr>
        </a:p>
      </xdr:txBody>
    </xdr:sp>
    <xdr:clientData/>
  </xdr:twoCellAnchor>
  <xdr:twoCellAnchor>
    <xdr:from>
      <xdr:col>1</xdr:col>
      <xdr:colOff>104775</xdr:colOff>
      <xdr:row>4</xdr:row>
      <xdr:rowOff>85724</xdr:rowOff>
    </xdr:from>
    <xdr:to>
      <xdr:col>3</xdr:col>
      <xdr:colOff>276225</xdr:colOff>
      <xdr:row>5</xdr:row>
      <xdr:rowOff>114299</xdr:rowOff>
    </xdr:to>
    <xdr:sp macro="" textlink="">
      <xdr:nvSpPr>
        <xdr:cNvPr id="11" name="TextBox 10">
          <a:extLst>
            <a:ext uri="{FF2B5EF4-FFF2-40B4-BE49-F238E27FC236}">
              <a16:creationId xmlns:a16="http://schemas.microsoft.com/office/drawing/2014/main" id="{F51EDA3E-46FB-4CD3-A4A6-7AF10A50A07F}"/>
            </a:ext>
          </a:extLst>
        </xdr:cNvPr>
        <xdr:cNvSpPr txBox="1"/>
      </xdr:nvSpPr>
      <xdr:spPr>
        <a:xfrm>
          <a:off x="714375" y="466724"/>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Total Products</a:t>
          </a:r>
          <a:endParaRPr lang="en-KE" sz="1100" kern="1200">
            <a:solidFill>
              <a:schemeClr val="bg1"/>
            </a:solidFill>
          </a:endParaRPr>
        </a:p>
      </xdr:txBody>
    </xdr:sp>
    <xdr:clientData/>
  </xdr:twoCellAnchor>
  <xdr:twoCellAnchor>
    <xdr:from>
      <xdr:col>13</xdr:col>
      <xdr:colOff>409575</xdr:colOff>
      <xdr:row>4</xdr:row>
      <xdr:rowOff>104774</xdr:rowOff>
    </xdr:from>
    <xdr:to>
      <xdr:col>20</xdr:col>
      <xdr:colOff>219075</xdr:colOff>
      <xdr:row>19</xdr:row>
      <xdr:rowOff>28575</xdr:rowOff>
    </xdr:to>
    <xdr:graphicFrame macro="">
      <xdr:nvGraphicFramePr>
        <xdr:cNvPr id="20" name="Chart 19">
          <a:extLst>
            <a:ext uri="{FF2B5EF4-FFF2-40B4-BE49-F238E27FC236}">
              <a16:creationId xmlns:a16="http://schemas.microsoft.com/office/drawing/2014/main" id="{93E41AEF-678E-4471-B02E-FAE7E2E17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590550</xdr:colOff>
      <xdr:row>0</xdr:row>
      <xdr:rowOff>38100</xdr:rowOff>
    </xdr:from>
    <xdr:ext cx="8389924" cy="937629"/>
    <xdr:sp macro="" textlink="">
      <xdr:nvSpPr>
        <xdr:cNvPr id="7" name="Rectangle 6">
          <a:extLst>
            <a:ext uri="{FF2B5EF4-FFF2-40B4-BE49-F238E27FC236}">
              <a16:creationId xmlns:a16="http://schemas.microsoft.com/office/drawing/2014/main" id="{46CFC18A-EC11-701F-8DB9-68DA4A786E02}"/>
            </a:ext>
          </a:extLst>
        </xdr:cNvPr>
        <xdr:cNvSpPr/>
      </xdr:nvSpPr>
      <xdr:spPr>
        <a:xfrm>
          <a:off x="2638425" y="38100"/>
          <a:ext cx="8389924" cy="937629"/>
        </a:xfrm>
        <a:prstGeom prst="rect">
          <a:avLst/>
        </a:prstGeom>
        <a:noFill/>
      </xdr:spPr>
      <xdr:txBody>
        <a:bodyPr wrap="square" lIns="91440" tIns="45720" rIns="91440" bIns="45720">
          <a:spAutoFit/>
        </a:bodyPr>
        <a:lstStyle/>
        <a:p>
          <a:pPr algn="ctr"/>
          <a:r>
            <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SALES DASHBOARD</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516558680552" backgroundQuery="1" createdVersion="8" refreshedVersion="8" minRefreshableVersion="3" recordCount="0" supportSubquery="1" supportAdvancedDrill="1" xr:uid="{51A5D38A-1D5B-4687-8DC2-D62AF887D213}">
  <cacheSource type="external" connectionId="1"/>
  <cacheFields count="3">
    <cacheField name="[Measures].[Total sales]" caption="Total sales" numFmtId="0" hierarchy="19" level="32767"/>
    <cacheField name="[Range].[Product].[Product]" caption="Product" numFmtId="0" hierarchy="1" level="1">
      <sharedItems count="2">
        <s v="Product 1"/>
        <s v="Product 2"/>
      </sharedItems>
    </cacheField>
    <cacheField name="[Range].[Region].[Region]" caption="Region" numFmtId="0" hierarchy="3" level="1">
      <sharedItems containsSemiMixedTypes="0" containsNonDate="0" containsString="0"/>
    </cacheField>
  </cacheFields>
  <cacheHierarchies count="31">
    <cacheHierarchy uniqueName="[Range].[Salesman]" caption="Salesman" attribute="1" defaultMemberUniqueName="[Range].[Salesman].[All]" allUniqueName="[Range].[Salesman].[All]" dimensionUniqueName="[Range]" displayFolder="" count="0"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1"/>
      </fieldsUsage>
    </cacheHierarchy>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oneField="1">
      <fieldsUsage count="1">
        <fieldUsage x="0"/>
      </fieldsUsage>
    </cacheHierarchy>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943122453704" backgroundQuery="1" createdVersion="8" refreshedVersion="8" minRefreshableVersion="3" recordCount="0" supportSubquery="1" supportAdvancedDrill="1" xr:uid="{4185F75E-8CD1-458D-9822-C85C8BC5239B}">
  <cacheSource type="external" connectionId="1"/>
  <cacheFields count="3">
    <cacheField name="[Measures].[Total sales]" caption="Total sales" numFmtId="0" hierarchy="19" level="32767"/>
    <cacheField name="[Range].[Product].[Product]" caption="Product" numFmtId="0" hierarchy="1" level="1">
      <sharedItems count="2">
        <s v="Product 1"/>
        <s v="Product 2"/>
      </sharedItems>
    </cacheField>
    <cacheField name="[Range].[Salesman].[Salesman]" caption="Salesman" numFmtId="0" level="1">
      <sharedItems count="10">
        <s v="Gordon"/>
        <s v="Joe"/>
        <s v="John"/>
        <s v="Kelly"/>
        <s v="Ken"/>
        <s v="Marco"/>
        <s v="Mich"/>
        <s v="Noah"/>
        <s v="Patrick"/>
        <s v="Una"/>
      </sharedItems>
    </cacheField>
  </cacheFields>
  <cacheHierarchies count="31">
    <cacheHierarchy uniqueName="[Range].[Salesman]" caption="Salesman" attribute="1" defaultMemberUniqueName="[Range].[Salesman].[All]" allUniqueName="[Range].[Salesman].[All]" dimensionUniqueName="[Range]" displayFolder="" count="2" memberValueDatatype="130" unbalanced="0">
      <fieldsUsage count="2">
        <fieldUsage x="-1"/>
        <fieldUsage x="2"/>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1"/>
      </fieldsUsage>
    </cacheHierarchy>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oneField="1">
      <fieldsUsage count="1">
        <fieldUsage x="0"/>
      </fieldsUsage>
    </cacheHierarchy>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943122800927" backgroundQuery="1" createdVersion="8" refreshedVersion="8" minRefreshableVersion="3" recordCount="0" supportSubquery="1" supportAdvancedDrill="1" xr:uid="{8ADB6CEA-3DD5-426B-80F6-C996E41864A3}">
  <cacheSource type="external" connectionId="1"/>
  <cacheFields count="2">
    <cacheField name="[Range].[Salesman].[Salesman]" caption="Salesman" numFmtId="0" level="1">
      <sharedItems count="10">
        <s v="Gordon"/>
        <s v="Joe"/>
        <s v="John"/>
        <s v="Kelly"/>
        <s v="Ken"/>
        <s v="Marco"/>
        <s v="Mich"/>
        <s v="Noah"/>
        <s v="Patrick"/>
        <s v="Una"/>
      </sharedItems>
    </cacheField>
    <cacheField name="[Measures].[Revenue/hr]" caption="Revenue/hr" numFmtId="0" hierarchy="20" level="32767"/>
  </cacheFields>
  <cacheHierarchies count="31">
    <cacheHierarchy uniqueName="[Range].[Salesman]" caption="Salesman" attribute="1" defaultMemberUniqueName="[Range].[Salesman].[All]" allUniqueName="[Range].[Salesma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cacheHierarchy uniqueName="[Measures].[Revenue/hr]" caption="Revenue/hr" measure="1" displayFolder="" measureGroup="Range" count="0" oneField="1">
      <fieldsUsage count="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943123263889" backgroundQuery="1" createdVersion="8" refreshedVersion="8" minRefreshableVersion="3" recordCount="0" supportSubquery="1" supportAdvancedDrill="1" xr:uid="{696E787A-FD32-4E50-A97B-E5918654C252}">
  <cacheSource type="external" connectionId="1"/>
  <cacheFields count="5">
    <cacheField name="[Range].[Salesman].[Salesman]" caption="Salesman" numFmtId="0" level="1">
      <sharedItems count="10">
        <s v="Gordon"/>
        <s v="Joe"/>
        <s v="John"/>
        <s v="Kelly"/>
        <s v="Ken"/>
        <s v="Marco"/>
        <s v="Mich"/>
        <s v="Noah"/>
        <s v="Patrick"/>
        <s v="Una"/>
      </sharedItems>
    </cacheField>
    <cacheField name="[Measures].[Total calls]" caption="Total calls" numFmtId="0" hierarchy="18" level="32767"/>
    <cacheField name="[Measures].[Sum of Positive]" caption="Sum of Positive" numFmtId="0" hierarchy="24" level="32767"/>
    <cacheField name="[Measures].[Sum of Negative]" caption="Sum of Negative" numFmtId="0" hierarchy="25" level="32767"/>
    <cacheField name="[Measures].[Sum of Client Satisfaction]" caption="Sum of Client Satisfaction" numFmtId="0" hierarchy="26" level="32767"/>
  </cacheFields>
  <cacheHierarchies count="31">
    <cacheHierarchy uniqueName="[Range].[Salesman]" caption="Salesman" attribute="1" defaultMemberUniqueName="[Range].[Salesman].[All]" allUniqueName="[Range].[Salesma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oneField="1">
      <fieldsUsage count="1">
        <fieldUsage x="1"/>
      </fieldsUsage>
    </cacheHierarchy>
    <cacheHierarchy uniqueName="[Measures].[Total sales]" caption="Total sales" measure="1" displayFolder="" measureGroup="Range" count="0"/>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943123611112" backgroundQuery="1" createdVersion="8" refreshedVersion="8" minRefreshableVersion="3" recordCount="0" supportSubquery="1" supportAdvancedDrill="1" xr:uid="{AE0386D4-C324-4462-B097-C0B7E9BEF08A}">
  <cacheSource type="external" connectionId="1"/>
  <cacheFields count="2">
    <cacheField name="[Range].[Salesman].[Salesman]" caption="Salesman" numFmtId="0" level="1">
      <sharedItems count="10">
        <s v="Gordon"/>
        <s v="Joe"/>
        <s v="John"/>
        <s v="Kelly"/>
        <s v="Ken"/>
        <s v="Marco"/>
        <s v="Mich"/>
        <s v="Noah"/>
        <s v="Patrick"/>
        <s v="Una"/>
      </sharedItems>
    </cacheField>
    <cacheField name="[Measures].[Sum of Hours]" caption="Sum of Hours" numFmtId="0" hierarchy="29" level="32767"/>
  </cacheFields>
  <cacheHierarchies count="31">
    <cacheHierarchy uniqueName="[Range].[Salesman]" caption="Salesman" attribute="1" defaultMemberUniqueName="[Range].[Salesman].[All]" allUniqueName="[Range].[Salesma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943123958335" backgroundQuery="1" createdVersion="8" refreshedVersion="8" minRefreshableVersion="3" recordCount="0" supportSubquery="1" supportAdvancedDrill="1" xr:uid="{6A550561-A4CC-4E4C-9F7D-2B4185A939DC}">
  <cacheSource type="external" connectionId="1"/>
  <cacheFields count="2">
    <cacheField name="[Range].[Salesman].[Salesman]" caption="Salesman" numFmtId="0" level="1">
      <sharedItems count="10">
        <s v="Gordon"/>
        <s v="Joe"/>
        <s v="John"/>
        <s v="Kelly"/>
        <s v="Ken"/>
        <s v="Marco"/>
        <s v="Mich"/>
        <s v="Noah"/>
        <s v="Patrick"/>
        <s v="Una"/>
      </sharedItems>
    </cacheField>
    <cacheField name="[Measures].[Total sales]" caption="Total sales" numFmtId="0" hierarchy="19" level="32767"/>
  </cacheFields>
  <cacheHierarchies count="31">
    <cacheHierarchy uniqueName="[Range].[Salesman]" caption="Salesman" attribute="1" defaultMemberUniqueName="[Range].[Salesman].[All]" allUniqueName="[Range].[Salesma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oneField="1">
      <fieldsUsage count="1">
        <fieldUsage x="1"/>
      </fieldsUsage>
    </cacheHierarchy>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2.590020138887" backgroundQuery="1" createdVersion="3" refreshedVersion="8" minRefreshableVersion="3" recordCount="0" supportSubquery="1" supportAdvancedDrill="1" xr:uid="{185F0B9A-E229-40BE-9403-26E9E1B45485}">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Salesman]" caption="Salesman" attribute="1" defaultMemberUniqueName="[Range].[Salesman].[All]" allUniqueName="[Range].[Salesman].[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693333848"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2.753910069441" backgroundQuery="1" createdVersion="3" refreshedVersion="8" minRefreshableVersion="3" recordCount="0" supportSubquery="1" supportAdvancedDrill="1" xr:uid="{ECDEE19B-E74C-41CC-858D-743DA22076F0}">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Range].[Salesman]" caption="Salesman" attribute="1" defaultMemberUniqueName="[Range].[Salesman].[All]" allUniqueName="[Range].[Salesman].[All]" dimensionUniqueName="[Range]" displayFolder="" count="2" memberValueDatatype="130" unbalanced="0"/>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0"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6140850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98C9D9-9FE8-4ACD-8F20-8271D44A280C}" name="PivotTable2" cacheId="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6">
  <location ref="A3:B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32" format="2" series="1">
      <pivotArea type="data" outline="0" fieldPosition="0">
        <references count="1">
          <reference field="4294967294" count="1" selected="0">
            <x v="0"/>
          </reference>
        </references>
      </pivotArea>
    </chartFormat>
  </chartFormats>
  <pivotHierarchies count="3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1DF97A-5792-400A-B482-BAA60A22444D}" name="Revenue/hr"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7">
  <location ref="A37:B48"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4">
    <chartFormat chart="49" format="1" series="1">
      <pivotArea type="data" outline="0" fieldPosition="0">
        <references count="1">
          <reference field="4294967294" count="1" selected="0">
            <x v="0"/>
          </reference>
        </references>
      </pivotArea>
    </chartFormat>
    <chartFormat chart="56" format="3" series="1">
      <pivotArea type="data" outline="0" fieldPosition="0">
        <references count="1">
          <reference field="4294967294" count="1" selected="0">
            <x v="0"/>
          </reference>
        </references>
      </pivotArea>
    </chartFormat>
    <chartFormat chart="56" format="4">
      <pivotArea type="data" outline="0" fieldPosition="0">
        <references count="2">
          <reference field="4294967294" count="1" selected="0">
            <x v="0"/>
          </reference>
          <reference field="0" count="1" selected="0">
            <x v="5"/>
          </reference>
        </references>
      </pivotArea>
    </chartFormat>
    <chartFormat chart="56" format="5">
      <pivotArea type="data" outline="0" fieldPosition="0">
        <references count="2">
          <reference field="4294967294" count="1" selected="0">
            <x v="0"/>
          </reference>
          <reference field="0" count="1" selected="0">
            <x v="2"/>
          </reference>
        </references>
      </pivotArea>
    </chartFormat>
  </chartFormats>
  <pivotHierarchies count="3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3AE47B-C3A9-4A1E-B9CF-D5B92AFDE4D8}" name="Total hrs" cacheId="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3">
  <location ref="A23:B3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Hours" fld="1" baseField="0" baseItem="0"/>
  </dataFields>
  <chartFormats count="1">
    <chartFormat chart="52" format="3" series="1">
      <pivotArea type="data" outline="0" fieldPosition="0">
        <references count="1">
          <reference field="4294967294" count="1" selected="0">
            <x v="0"/>
          </reference>
        </references>
      </pivotArea>
    </chartFormat>
  </chartFormats>
  <pivotHierarchies count="3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C1333C-4975-4C53-98A1-54FBD2A76A0C}"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6">
  <location ref="A17:B2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1">
    <chartFormat chart="3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D9ACB7-0B28-4B64-9373-B840229A532B}" name="sales satisfaction..."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D3:H14"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fld="1" subtotal="count" baseField="0" baseItem="0"/>
    <dataField name="Sum of Positive" fld="2" baseField="0" baseItem="0"/>
    <dataField name="Sum of Negative" fld="3" baseField="0" baseItem="0"/>
    <dataField name="Sum of Client Satisfaction" fld="4" baseField="0" baseItem="0"/>
  </dataFields>
  <pivotHierarchies count="3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1AD34B-9243-4287-B0AE-84882E715F9A}" name="Salesman products"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3">
  <location ref="G18:J30"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Fields count="1">
    <field x="1"/>
  </colFields>
  <colItems count="3">
    <i>
      <x/>
    </i>
    <i>
      <x v="1"/>
    </i>
    <i t="grand">
      <x/>
    </i>
  </colItems>
  <dataFields count="1">
    <dataField fld="0" subtotal="count" baseField="0" baseItem="0"/>
  </dataFields>
  <chartFormats count="7">
    <chartFormat chart="32" format="2" series="1">
      <pivotArea type="data" outline="0" fieldPosition="0">
        <references count="1">
          <reference field="4294967294" count="1" selected="0">
            <x v="0"/>
          </reference>
        </references>
      </pivotArea>
    </chartFormat>
    <chartFormat chart="59" format="2" series="1">
      <pivotArea type="data" outline="0" fieldPosition="0">
        <references count="2">
          <reference field="4294967294" count="1" selected="0">
            <x v="0"/>
          </reference>
          <reference field="1" count="1" selected="0">
            <x v="0"/>
          </reference>
        </references>
      </pivotArea>
    </chartFormat>
    <chartFormat chart="59" format="3" series="1">
      <pivotArea type="data" outline="0" fieldPosition="0">
        <references count="2">
          <reference field="4294967294" count="1" selected="0">
            <x v="0"/>
          </reference>
          <reference field="1" count="1" selected="0">
            <x v="1"/>
          </reference>
        </references>
      </pivotArea>
    </chartFormat>
    <chartFormat chart="60" format="4" series="1">
      <pivotArea type="data" outline="0" fieldPosition="0">
        <references count="2">
          <reference field="4294967294" count="1" selected="0">
            <x v="0"/>
          </reference>
          <reference field="1" count="1" selected="0">
            <x v="0"/>
          </reference>
        </references>
      </pivotArea>
    </chartFormat>
    <chartFormat chart="60" format="5" series="1">
      <pivotArea type="data" outline="0" fieldPosition="0">
        <references count="2">
          <reference field="4294967294" count="1" selected="0">
            <x v="0"/>
          </reference>
          <reference field="1" count="1" selected="0">
            <x v="1"/>
          </reference>
        </references>
      </pivotArea>
    </chartFormat>
    <chartFormat chart="61" format="4" series="1">
      <pivotArea type="data" outline="0" fieldPosition="0">
        <references count="2">
          <reference field="4294967294" count="1" selected="0">
            <x v="0"/>
          </reference>
          <reference field="1" count="1" selected="0">
            <x v="0"/>
          </reference>
        </references>
      </pivotArea>
    </chartFormat>
    <chartFormat chart="61" format="5" series="1">
      <pivotArea type="data" outline="0" fieldPosition="0">
        <references count="2">
          <reference field="4294967294" count="1" selected="0">
            <x v="0"/>
          </reference>
          <reference field="1" count="1" selected="0">
            <x v="1"/>
          </reference>
        </references>
      </pivotArea>
    </chartFormat>
  </chartFormats>
  <pivotHierarchies count="3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E78C16-BE15-4929-9B6C-A7B9F232FBCA}" sourceName="[Range].[Region]">
  <pivotTables>
    <pivotTable tabId="8" name="PivotTable2"/>
    <pivotTable tabId="8" name="sales satisfaction..."/>
    <pivotTable tabId="8" name="PivotTable4"/>
    <pivotTable tabId="8" name="Total hrs"/>
    <pivotTable tabId="8" name="Revenue/hr"/>
    <pivotTable tabId="8" name="Salesman products"/>
  </pivotTables>
  <data>
    <olap pivotCacheId="1693333848">
      <levels count="2">
        <level uniqueName="[Range].[Region].[(All)]" sourceCaption="(All)" count="0"/>
        <level uniqueName="[Range].[Region].[Region]" sourceCaption="Region" count="6">
          <ranges>
            <range startItem="0">
              <i n="[Range].[Region].&amp;[France]" c="France"/>
              <i n="[Range].[Region].&amp;[Germany]" c="Germany"/>
              <i n="[Range].[Region].&amp;[Italy]" c="Italy"/>
              <i n="[Range].[Region].&amp;[Spain]" c="Spain"/>
              <i n="[Range].[Region].&amp;[Switzerland]" c="Switzerland"/>
              <i n="[Range].[Region].&amp;[UK]" c="UK"/>
            </range>
          </ranges>
        </level>
      </levels>
      <selections count="1">
        <selection n="[Range].[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829CCCE5-82F8-4B24-BFB4-EBA01EDA0387}" sourceName="[Range].[Salesman]">
  <pivotTables>
    <pivotTable tabId="8" name="Salesman products"/>
    <pivotTable tabId="8" name="Revenue/hr"/>
    <pivotTable tabId="8" name="sales satisfaction..."/>
    <pivotTable tabId="8" name="Total hrs"/>
    <pivotTable tabId="8" name="PivotTable2"/>
  </pivotTables>
  <data>
    <olap pivotCacheId="1614085037">
      <levels count="2">
        <level uniqueName="[Range].[Salesman].[(All)]" sourceCaption="(All)" count="0"/>
        <level uniqueName="[Range].[Salesman].[Salesman]" sourceCaption="Salesman" count="10">
          <ranges>
            <range startItem="0">
              <i n="[Range].[Salesman].&amp;[Gordon]" c="Gordon"/>
              <i n="[Range].[Salesman].&amp;[Joe]" c="Joe"/>
              <i n="[Range].[Salesman].&amp;[John]" c="John"/>
              <i n="[Range].[Salesman].&amp;[Kelly]" c="Kelly"/>
              <i n="[Range].[Salesman].&amp;[Ken]" c="Ken"/>
              <i n="[Range].[Salesman].&amp;[Marco]" c="Marco"/>
              <i n="[Range].[Salesman].&amp;[Mich]" c="Mich"/>
              <i n="[Range].[Salesman].&amp;[Noah]" c="Noah"/>
              <i n="[Range].[Salesman].&amp;[Patrick]" c="Patrick"/>
              <i n="[Range].[Salesman].&amp;[Una]" c="Una"/>
            </range>
          </ranges>
        </level>
      </levels>
      <selections count="1">
        <selection n="[Range].[Salesma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4274F35-D2B8-400F-A81A-C7C01FAF5FE5}" cache="Slicer_Region" caption="Region" columnCount="2" level="1" rowHeight="241300"/>
  <slicer name="Salesman" xr10:uid="{CE3459CD-D1A6-49B9-A7EC-FBDD4EE11E1F}" cache="Slicer_Salesman" caption="Salesman"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C049B3-316B-4730-BDC0-A33F5B18DBD4}" name="Table4" displayName="Table4" ref="A1:R121" totalsRowShown="0" headerRowDxfId="22" headerRowBorderDxfId="21" tableBorderDxfId="20" totalsRowBorderDxfId="19" headerRowCellStyle="Normal 2">
  <autoFilter ref="A1:R121" xr:uid="{02C049B3-316B-4730-BDC0-A33F5B18DBD4}"/>
  <tableColumns count="18">
    <tableColumn id="1" xr3:uid="{7A969F36-2390-49A8-8231-29B066F8D2F5}" name="Salesman" dataDxfId="18" dataCellStyle="Normal 2"/>
    <tableColumn id="2" xr3:uid="{40AE3F75-3DA6-4DBC-AF03-13B1DE2A1630}" name="Product" dataDxfId="17" dataCellStyle="Normal 2"/>
    <tableColumn id="3" xr3:uid="{3BBB7546-1093-4851-826B-3A8E369CAA31}" name="Sale Date" dataDxfId="16" dataCellStyle="Normal 2"/>
    <tableColumn id="4" xr3:uid="{718FCDAD-0DF6-4663-853E-FCE20CCCE520}" name="Region" dataDxfId="15" dataCellStyle="Normal 2"/>
    <tableColumn id="5" xr3:uid="{79E954BE-58F5-464B-8D52-DB0DC364792B}" name="Hours" dataDxfId="14" dataCellStyle="Normal 2"/>
    <tableColumn id="6" xr3:uid="{F0123893-B1A6-48B9-ADB8-BF5FF195C5C2}" name="Sales" dataDxfId="13" dataCellStyle="Normal 2"/>
    <tableColumn id="7" xr3:uid="{86B12306-5E18-45FD-BBFB-04B28EC1D57A}" name="Sales Per Hour" dataDxfId="12" dataCellStyle="Normal 2">
      <calculatedColumnFormula>F2/E2</calculatedColumnFormula>
    </tableColumn>
    <tableColumn id="8" xr3:uid="{914BCC70-D8A8-4563-9B23-9991A9DF082F}" name="Revenue" dataDxfId="11" dataCellStyle="Normal 2"/>
    <tableColumn id="9" xr3:uid="{9BBFB0A8-D181-4418-AE73-208909983B53}" name="Revenue Per Hour" dataDxfId="10" dataCellStyle="Normal 2">
      <calculatedColumnFormula>H2/E2</calculatedColumnFormula>
    </tableColumn>
    <tableColumn id="10" xr3:uid="{90D5FDE3-88D5-41BF-93FE-3F8A8AF8896B}" name="Calls" dataDxfId="9" dataCellStyle="Normal 2"/>
    <tableColumn id="11" xr3:uid="{1CED94E8-21BE-4DE0-ABB2-0CEC53573055}" name="Excellent" dataDxfId="8" dataCellStyle="Normal 2"/>
    <tableColumn id="12" xr3:uid="{340A55CF-7EFA-4503-846D-385D6CD29220}" name="Good" dataDxfId="7" dataCellStyle="Normal 2"/>
    <tableColumn id="13" xr3:uid="{835B34F6-F054-4175-A2AC-2747AE958D4D}" name="Fair" dataDxfId="6" dataCellStyle="Normal 2"/>
    <tableColumn id="14" xr3:uid="{17C373F2-2AED-4482-A201-2F8B1D37CE2C}" name="Poor" dataDxfId="5" dataCellStyle="Normal 2"/>
    <tableColumn id="15" xr3:uid="{EF01D2CE-7786-4A4E-9BBA-8DA7FF6443B2}" name="Total" dataDxfId="4" dataCellStyle="Normal 2">
      <calculatedColumnFormula>SUM(K2:N2)</calculatedColumnFormula>
    </tableColumn>
    <tableColumn id="16" xr3:uid="{968D1362-397B-4BF0-A1C4-9F71517CF3B9}" name="Client Satisfaction" dataDxfId="3" dataCellStyle="Normal 2">
      <calculatedColumnFormula>(K2*5+L2*4+M2*3+N2*2)/(O2*5)</calculatedColumnFormula>
    </tableColumn>
    <tableColumn id="17" xr3:uid="{499DAAB4-8D9A-472B-B267-5E6DB14EBD72}" name="Positive" dataDxfId="2" dataCellStyle="Normal 2">
      <calculatedColumnFormula>K2+L2</calculatedColumnFormula>
    </tableColumn>
    <tableColumn id="18" xr3:uid="{68CE631D-37AC-4FF0-81C4-4BD9E59E98EA}" name="Negative" dataDxfId="1" dataCellStyle="Normal 2">
      <calculatedColumnFormula>M2+N2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1A5A35-A0A0-4043-9EE3-0005573C4A4E}" name="Table3" displayName="Table3" ref="D20:H30" totalsRowShown="0">
  <autoFilter ref="D20:H30" xr:uid="{921A5A35-A0A0-4043-9EE3-0005573C4A4E}"/>
  <tableColumns count="5">
    <tableColumn id="1" xr3:uid="{7665178A-E573-4E08-A190-0CCE81591282}" name="Salesman ">
      <calculatedColumnFormula>Analysis!D4</calculatedColumnFormula>
    </tableColumn>
    <tableColumn id="2" xr3:uid="{88684568-33BB-4F3B-AA9F-04D11FAA7388}" name="Calls">
      <calculatedColumnFormula>Analysis!E4</calculatedColumnFormula>
    </tableColumn>
    <tableColumn id="3" xr3:uid="{065E21B3-0A0E-41CA-854F-D19CAA57A653}" name="Postive">
      <calculatedColumnFormula>Analysis!F4</calculatedColumnFormula>
    </tableColumn>
    <tableColumn id="4" xr3:uid="{70E93EF2-A1BE-49EF-BDFA-47FB789C8DF2}" name="Negative">
      <calculatedColumnFormula>Analysis!G4</calculatedColumnFormula>
    </tableColumn>
    <tableColumn id="5" xr3:uid="{E595462D-EEAF-4115-BEDE-ACF424A9F403}" name="Client Satisfaction" dataDxfId="0">
      <calculatedColumnFormula>Analysis!H4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91D82-C58A-4CFD-96E0-E62A68F2737E}">
  <dimension ref="A1:R121"/>
  <sheetViews>
    <sheetView workbookViewId="0">
      <pane ySplit="1" topLeftCell="A2" activePane="bottomLeft" state="frozen"/>
      <selection activeCell="G17" sqref="G17"/>
      <selection pane="bottomLeft" activeCell="C110" sqref="C110"/>
    </sheetView>
  </sheetViews>
  <sheetFormatPr defaultColWidth="9.140625" defaultRowHeight="12.75" x14ac:dyDescent="0.2"/>
  <cols>
    <col min="1" max="1" width="14.42578125" style="3" customWidth="1"/>
    <col min="2" max="2" width="14.5703125" style="3" customWidth="1"/>
    <col min="3" max="3" width="15.7109375" style="3" customWidth="1"/>
    <col min="4" max="4" width="16.28515625" style="3" customWidth="1"/>
    <col min="5" max="5" width="13.7109375" style="3" bestFit="1" customWidth="1"/>
    <col min="6" max="6" width="8.140625" style="3" customWidth="1"/>
    <col min="7" max="7" width="16.7109375" style="3" customWidth="1"/>
    <col min="8" max="8" width="13.140625" style="3" customWidth="1"/>
    <col min="9" max="9" width="20.140625" style="3" bestFit="1" customWidth="1"/>
    <col min="10" max="10" width="8.42578125" style="3" customWidth="1"/>
    <col min="11" max="11" width="11.5703125" style="3" customWidth="1"/>
    <col min="12" max="12" width="8" style="3" customWidth="1"/>
    <col min="13" max="13" width="6.7109375" style="3" customWidth="1"/>
    <col min="14" max="14" width="7.42578125" style="3" customWidth="1"/>
    <col min="15" max="15" width="13.140625" style="3" customWidth="1"/>
    <col min="16" max="16" width="23.28515625" style="3" customWidth="1"/>
    <col min="17" max="17" width="10.28515625" style="3" customWidth="1"/>
    <col min="18" max="18" width="11.140625" style="3" customWidth="1"/>
    <col min="19" max="16384" width="9.140625" style="3"/>
  </cols>
  <sheetData>
    <row r="1" spans="1:18" x14ac:dyDescent="0.2">
      <c r="A1" s="17" t="s">
        <v>7</v>
      </c>
      <c r="B1" s="18" t="s">
        <v>8</v>
      </c>
      <c r="C1" s="18" t="s">
        <v>9</v>
      </c>
      <c r="D1" s="18" t="s">
        <v>10</v>
      </c>
      <c r="E1" s="18" t="s">
        <v>11</v>
      </c>
      <c r="F1" s="18" t="s">
        <v>12</v>
      </c>
      <c r="G1" s="18" t="s">
        <v>13</v>
      </c>
      <c r="H1" s="18" t="s">
        <v>14</v>
      </c>
      <c r="I1" s="18" t="s">
        <v>15</v>
      </c>
      <c r="J1" s="18" t="s">
        <v>16</v>
      </c>
      <c r="K1" s="18" t="s">
        <v>17</v>
      </c>
      <c r="L1" s="18" t="s">
        <v>18</v>
      </c>
      <c r="M1" s="18" t="s">
        <v>19</v>
      </c>
      <c r="N1" s="18" t="s">
        <v>20</v>
      </c>
      <c r="O1" s="18" t="s">
        <v>21</v>
      </c>
      <c r="P1" s="18" t="s">
        <v>22</v>
      </c>
      <c r="Q1" s="18" t="s">
        <v>23</v>
      </c>
      <c r="R1" s="19" t="s">
        <v>24</v>
      </c>
    </row>
    <row r="2" spans="1:18" x14ac:dyDescent="0.2">
      <c r="A2" s="15" t="s">
        <v>25</v>
      </c>
      <c r="B2" s="4" t="s">
        <v>26</v>
      </c>
      <c r="C2" s="5">
        <v>45139</v>
      </c>
      <c r="D2" s="6" t="s">
        <v>1</v>
      </c>
      <c r="E2" s="7">
        <v>9</v>
      </c>
      <c r="F2" s="4">
        <v>22</v>
      </c>
      <c r="G2" s="8">
        <f>F2/E2</f>
        <v>2.4444444444444446</v>
      </c>
      <c r="H2" s="9">
        <v>74800</v>
      </c>
      <c r="I2" s="9">
        <f>H2/E2</f>
        <v>8311.1111111111113</v>
      </c>
      <c r="J2" s="10">
        <v>358</v>
      </c>
      <c r="K2" s="4">
        <v>24</v>
      </c>
      <c r="L2" s="4">
        <v>40</v>
      </c>
      <c r="M2" s="4">
        <v>32</v>
      </c>
      <c r="N2" s="4">
        <v>15</v>
      </c>
      <c r="O2" s="10">
        <f>SUM(K2:N2)</f>
        <v>111</v>
      </c>
      <c r="P2" s="8">
        <f>(K2*5+L2*4+M2*3+N2*2)/(O2*5)</f>
        <v>0.7315315315315315</v>
      </c>
      <c r="Q2" s="4">
        <f>K2+L2</f>
        <v>64</v>
      </c>
      <c r="R2" s="16">
        <f>M2+N2</f>
        <v>47</v>
      </c>
    </row>
    <row r="3" spans="1:18" x14ac:dyDescent="0.2">
      <c r="A3" s="15" t="s">
        <v>25</v>
      </c>
      <c r="B3" s="4" t="s">
        <v>27</v>
      </c>
      <c r="C3" s="5">
        <v>45140</v>
      </c>
      <c r="D3" s="6" t="s">
        <v>4</v>
      </c>
      <c r="E3" s="7">
        <v>8</v>
      </c>
      <c r="F3" s="4">
        <v>19</v>
      </c>
      <c r="G3" s="8">
        <f t="shared" ref="G3:G66" si="0">F3/E3</f>
        <v>2.375</v>
      </c>
      <c r="H3" s="9">
        <v>64600</v>
      </c>
      <c r="I3" s="9">
        <f t="shared" ref="I3:I66" si="1">H3/E3</f>
        <v>8075</v>
      </c>
      <c r="J3" s="10">
        <v>323</v>
      </c>
      <c r="K3" s="4">
        <v>20</v>
      </c>
      <c r="L3" s="4">
        <v>35</v>
      </c>
      <c r="M3" s="4">
        <v>34</v>
      </c>
      <c r="N3" s="4">
        <v>15</v>
      </c>
      <c r="O3" s="10">
        <f t="shared" ref="O3:O66" si="2">SUM(K3:N3)</f>
        <v>104</v>
      </c>
      <c r="P3" s="8">
        <f t="shared" ref="P3:P66" si="3">(K3*5+L3*4+M3*3+N3*2)/(O3*5)</f>
        <v>0.7153846153846154</v>
      </c>
      <c r="Q3" s="4">
        <f t="shared" ref="Q3:Q84" si="4">K3+L3</f>
        <v>55</v>
      </c>
      <c r="R3" s="16">
        <f t="shared" ref="R3:R84" si="5">M3+N3</f>
        <v>49</v>
      </c>
    </row>
    <row r="4" spans="1:18" x14ac:dyDescent="0.2">
      <c r="A4" s="15" t="s">
        <v>25</v>
      </c>
      <c r="B4" s="4" t="s">
        <v>27</v>
      </c>
      <c r="C4" s="5">
        <v>45140</v>
      </c>
      <c r="D4" s="6" t="s">
        <v>5</v>
      </c>
      <c r="E4" s="7">
        <v>6</v>
      </c>
      <c r="F4" s="4">
        <v>45</v>
      </c>
      <c r="G4" s="8">
        <f t="shared" si="0"/>
        <v>7.5</v>
      </c>
      <c r="H4" s="9">
        <v>90000</v>
      </c>
      <c r="I4" s="9">
        <f t="shared" si="1"/>
        <v>15000</v>
      </c>
      <c r="J4" s="10">
        <v>400</v>
      </c>
      <c r="K4" s="4">
        <v>35</v>
      </c>
      <c r="L4" s="4">
        <v>30</v>
      </c>
      <c r="M4" s="4">
        <v>20</v>
      </c>
      <c r="N4" s="4">
        <v>40</v>
      </c>
      <c r="O4" s="10">
        <f t="shared" si="2"/>
        <v>125</v>
      </c>
      <c r="P4" s="8">
        <f t="shared" si="3"/>
        <v>0.69599999999999995</v>
      </c>
      <c r="Q4" s="4">
        <f t="shared" si="4"/>
        <v>65</v>
      </c>
      <c r="R4" s="16">
        <f t="shared" si="5"/>
        <v>60</v>
      </c>
    </row>
    <row r="5" spans="1:18" x14ac:dyDescent="0.2">
      <c r="A5" s="15" t="s">
        <v>28</v>
      </c>
      <c r="B5" s="4" t="s">
        <v>27</v>
      </c>
      <c r="C5" s="5">
        <v>45141</v>
      </c>
      <c r="D5" s="6" t="s">
        <v>6</v>
      </c>
      <c r="E5" s="7">
        <v>6</v>
      </c>
      <c r="F5" s="4">
        <v>50</v>
      </c>
      <c r="G5" s="8">
        <f t="shared" si="0"/>
        <v>8.3333333333333339</v>
      </c>
      <c r="H5" s="9">
        <v>80000</v>
      </c>
      <c r="I5" s="9">
        <f t="shared" si="1"/>
        <v>13333.333333333334</v>
      </c>
      <c r="J5" s="10">
        <v>333</v>
      </c>
      <c r="K5" s="4">
        <v>50</v>
      </c>
      <c r="L5" s="4">
        <v>30</v>
      </c>
      <c r="M5" s="4">
        <v>20</v>
      </c>
      <c r="N5" s="4">
        <v>10</v>
      </c>
      <c r="O5" s="10">
        <f t="shared" si="2"/>
        <v>110</v>
      </c>
      <c r="P5" s="8">
        <f t="shared" si="3"/>
        <v>0.81818181818181823</v>
      </c>
      <c r="Q5" s="4">
        <f t="shared" si="4"/>
        <v>80</v>
      </c>
      <c r="R5" s="16">
        <f t="shared" si="5"/>
        <v>30</v>
      </c>
    </row>
    <row r="6" spans="1:18" x14ac:dyDescent="0.2">
      <c r="A6" s="15" t="s">
        <v>29</v>
      </c>
      <c r="B6" s="4" t="s">
        <v>27</v>
      </c>
      <c r="C6" s="5">
        <v>45141</v>
      </c>
      <c r="D6" s="6" t="s">
        <v>6</v>
      </c>
      <c r="E6" s="7">
        <v>7</v>
      </c>
      <c r="F6" s="4">
        <v>55</v>
      </c>
      <c r="G6" s="8">
        <f t="shared" si="0"/>
        <v>7.8571428571428568</v>
      </c>
      <c r="H6" s="9">
        <v>80000</v>
      </c>
      <c r="I6" s="9">
        <f t="shared" si="1"/>
        <v>11428.571428571429</v>
      </c>
      <c r="J6" s="10">
        <v>500</v>
      </c>
      <c r="K6" s="4">
        <v>50</v>
      </c>
      <c r="L6" s="4">
        <v>30</v>
      </c>
      <c r="M6" s="4">
        <v>20</v>
      </c>
      <c r="N6" s="4">
        <v>10</v>
      </c>
      <c r="O6" s="10">
        <f t="shared" si="2"/>
        <v>110</v>
      </c>
      <c r="P6" s="8">
        <f t="shared" si="3"/>
        <v>0.81818181818181823</v>
      </c>
      <c r="Q6" s="4">
        <f t="shared" si="4"/>
        <v>80</v>
      </c>
      <c r="R6" s="16">
        <f t="shared" si="5"/>
        <v>30</v>
      </c>
    </row>
    <row r="7" spans="1:18" x14ac:dyDescent="0.2">
      <c r="A7" s="15" t="s">
        <v>30</v>
      </c>
      <c r="B7" s="4" t="s">
        <v>27</v>
      </c>
      <c r="C7" s="5">
        <v>45142</v>
      </c>
      <c r="D7" s="6" t="s">
        <v>1</v>
      </c>
      <c r="E7" s="7">
        <v>6</v>
      </c>
      <c r="F7" s="4">
        <v>60</v>
      </c>
      <c r="G7" s="8">
        <f t="shared" si="0"/>
        <v>10</v>
      </c>
      <c r="H7" s="9">
        <v>120000</v>
      </c>
      <c r="I7" s="9">
        <f t="shared" si="1"/>
        <v>20000</v>
      </c>
      <c r="J7" s="10">
        <v>250</v>
      </c>
      <c r="K7" s="4">
        <v>50</v>
      </c>
      <c r="L7" s="4">
        <v>30</v>
      </c>
      <c r="M7" s="4">
        <v>20</v>
      </c>
      <c r="N7" s="4">
        <v>10</v>
      </c>
      <c r="O7" s="10">
        <f t="shared" si="2"/>
        <v>110</v>
      </c>
      <c r="P7" s="8">
        <f t="shared" si="3"/>
        <v>0.81818181818181823</v>
      </c>
      <c r="Q7" s="4">
        <f t="shared" si="4"/>
        <v>80</v>
      </c>
      <c r="R7" s="16">
        <f t="shared" si="5"/>
        <v>30</v>
      </c>
    </row>
    <row r="8" spans="1:18" x14ac:dyDescent="0.2">
      <c r="A8" s="15" t="s">
        <v>31</v>
      </c>
      <c r="B8" s="4" t="s">
        <v>26</v>
      </c>
      <c r="C8" s="5">
        <v>45143</v>
      </c>
      <c r="D8" s="6" t="s">
        <v>4</v>
      </c>
      <c r="E8" s="7">
        <v>6</v>
      </c>
      <c r="F8" s="4">
        <v>18</v>
      </c>
      <c r="G8" s="8">
        <f t="shared" si="0"/>
        <v>3</v>
      </c>
      <c r="H8" s="9">
        <v>70000</v>
      </c>
      <c r="I8" s="9">
        <f t="shared" si="1"/>
        <v>11666.666666666666</v>
      </c>
      <c r="J8" s="10">
        <v>340</v>
      </c>
      <c r="K8" s="4">
        <v>77</v>
      </c>
      <c r="L8" s="4">
        <v>60</v>
      </c>
      <c r="M8" s="4">
        <v>12</v>
      </c>
      <c r="N8" s="4">
        <v>17</v>
      </c>
      <c r="O8" s="10">
        <f t="shared" si="2"/>
        <v>166</v>
      </c>
      <c r="P8" s="8">
        <f t="shared" si="3"/>
        <v>0.83734939759036142</v>
      </c>
      <c r="Q8" s="4">
        <f t="shared" si="4"/>
        <v>137</v>
      </c>
      <c r="R8" s="16">
        <f t="shared" si="5"/>
        <v>29</v>
      </c>
    </row>
    <row r="9" spans="1:18" x14ac:dyDescent="0.2">
      <c r="A9" s="15" t="s">
        <v>32</v>
      </c>
      <c r="B9" s="4" t="s">
        <v>26</v>
      </c>
      <c r="C9" s="5">
        <v>45143</v>
      </c>
      <c r="D9" s="6" t="s">
        <v>2</v>
      </c>
      <c r="E9" s="7">
        <v>8</v>
      </c>
      <c r="F9" s="4">
        <v>18</v>
      </c>
      <c r="G9" s="8">
        <f t="shared" si="0"/>
        <v>2.25</v>
      </c>
      <c r="H9" s="9">
        <v>77700</v>
      </c>
      <c r="I9" s="9">
        <f t="shared" si="1"/>
        <v>9712.5</v>
      </c>
      <c r="J9" s="10">
        <v>400</v>
      </c>
      <c r="K9" s="4">
        <v>66</v>
      </c>
      <c r="L9" s="4">
        <v>38</v>
      </c>
      <c r="M9" s="4">
        <v>11</v>
      </c>
      <c r="N9" s="4">
        <v>6</v>
      </c>
      <c r="O9" s="10">
        <f t="shared" si="2"/>
        <v>121</v>
      </c>
      <c r="P9" s="8">
        <f t="shared" si="3"/>
        <v>0.87107438016528926</v>
      </c>
      <c r="Q9" s="4">
        <f t="shared" si="4"/>
        <v>104</v>
      </c>
      <c r="R9" s="16">
        <f t="shared" si="5"/>
        <v>17</v>
      </c>
    </row>
    <row r="10" spans="1:18" x14ac:dyDescent="0.2">
      <c r="A10" s="15" t="s">
        <v>33</v>
      </c>
      <c r="B10" s="4" t="s">
        <v>26</v>
      </c>
      <c r="C10" s="5">
        <v>45143</v>
      </c>
      <c r="D10" s="6" t="s">
        <v>3</v>
      </c>
      <c r="E10" s="7">
        <v>9</v>
      </c>
      <c r="F10" s="4">
        <v>18</v>
      </c>
      <c r="G10" s="8">
        <f t="shared" si="0"/>
        <v>2</v>
      </c>
      <c r="H10" s="9">
        <v>70000</v>
      </c>
      <c r="I10" s="9">
        <f t="shared" si="1"/>
        <v>7777.7777777777774</v>
      </c>
      <c r="J10" s="10">
        <v>433</v>
      </c>
      <c r="K10" s="4">
        <v>120</v>
      </c>
      <c r="L10" s="4">
        <v>77</v>
      </c>
      <c r="M10" s="4">
        <v>18</v>
      </c>
      <c r="N10" s="4">
        <v>7</v>
      </c>
      <c r="O10" s="10">
        <f t="shared" si="2"/>
        <v>222</v>
      </c>
      <c r="P10" s="8">
        <f t="shared" si="3"/>
        <v>0.87927927927927929</v>
      </c>
      <c r="Q10" s="4">
        <f t="shared" si="4"/>
        <v>197</v>
      </c>
      <c r="R10" s="16">
        <f t="shared" si="5"/>
        <v>25</v>
      </c>
    </row>
    <row r="11" spans="1:18" x14ac:dyDescent="0.2">
      <c r="A11" s="15" t="s">
        <v>34</v>
      </c>
      <c r="B11" s="4" t="s">
        <v>26</v>
      </c>
      <c r="C11" s="5">
        <v>45144</v>
      </c>
      <c r="D11" s="6" t="s">
        <v>4</v>
      </c>
      <c r="E11" s="7">
        <v>9</v>
      </c>
      <c r="F11" s="4">
        <v>18</v>
      </c>
      <c r="G11" s="8">
        <f t="shared" si="0"/>
        <v>2</v>
      </c>
      <c r="H11" s="9">
        <v>60000</v>
      </c>
      <c r="I11" s="9">
        <f t="shared" si="1"/>
        <v>6666.666666666667</v>
      </c>
      <c r="J11" s="10">
        <v>355</v>
      </c>
      <c r="K11" s="4">
        <v>100</v>
      </c>
      <c r="L11" s="4">
        <v>99</v>
      </c>
      <c r="M11" s="4">
        <v>12</v>
      </c>
      <c r="N11" s="4">
        <v>17</v>
      </c>
      <c r="O11" s="10">
        <f t="shared" si="2"/>
        <v>228</v>
      </c>
      <c r="P11" s="8">
        <f t="shared" si="3"/>
        <v>0.84736842105263155</v>
      </c>
      <c r="Q11" s="4">
        <f t="shared" si="4"/>
        <v>199</v>
      </c>
      <c r="R11" s="16">
        <f t="shared" si="5"/>
        <v>29</v>
      </c>
    </row>
    <row r="12" spans="1:18" x14ac:dyDescent="0.2">
      <c r="A12" s="15" t="s">
        <v>35</v>
      </c>
      <c r="B12" s="4" t="s">
        <v>26</v>
      </c>
      <c r="C12" s="5">
        <v>45144</v>
      </c>
      <c r="D12" s="6" t="s">
        <v>4</v>
      </c>
      <c r="E12" s="7">
        <v>8</v>
      </c>
      <c r="F12" s="4">
        <v>18</v>
      </c>
      <c r="G12" s="8">
        <f t="shared" si="0"/>
        <v>2.25</v>
      </c>
      <c r="H12" s="9">
        <v>150000</v>
      </c>
      <c r="I12" s="9">
        <f t="shared" si="1"/>
        <v>18750</v>
      </c>
      <c r="J12" s="10">
        <v>366</v>
      </c>
      <c r="K12" s="4">
        <v>88</v>
      </c>
      <c r="L12" s="4">
        <v>90</v>
      </c>
      <c r="M12" s="4">
        <v>12</v>
      </c>
      <c r="N12" s="4">
        <v>17</v>
      </c>
      <c r="O12" s="10">
        <f t="shared" si="2"/>
        <v>207</v>
      </c>
      <c r="P12" s="8">
        <f t="shared" si="3"/>
        <v>0.84057971014492749</v>
      </c>
      <c r="Q12" s="4">
        <f t="shared" si="4"/>
        <v>178</v>
      </c>
      <c r="R12" s="16">
        <f t="shared" si="5"/>
        <v>29</v>
      </c>
    </row>
    <row r="13" spans="1:18" x14ac:dyDescent="0.2">
      <c r="A13" s="15" t="s">
        <v>36</v>
      </c>
      <c r="B13" s="4" t="s">
        <v>27</v>
      </c>
      <c r="C13" s="5">
        <v>45145</v>
      </c>
      <c r="D13" s="6" t="s">
        <v>1</v>
      </c>
      <c r="E13" s="7">
        <v>8</v>
      </c>
      <c r="F13" s="4">
        <v>70</v>
      </c>
      <c r="G13" s="8">
        <f t="shared" si="0"/>
        <v>8.75</v>
      </c>
      <c r="H13" s="9">
        <v>80000</v>
      </c>
      <c r="I13" s="9">
        <f t="shared" si="1"/>
        <v>10000</v>
      </c>
      <c r="J13" s="10">
        <v>250</v>
      </c>
      <c r="K13" s="4">
        <v>72</v>
      </c>
      <c r="L13" s="4">
        <v>30</v>
      </c>
      <c r="M13" s="4">
        <v>20</v>
      </c>
      <c r="N13" s="4">
        <v>10</v>
      </c>
      <c r="O13" s="10">
        <f t="shared" si="2"/>
        <v>132</v>
      </c>
      <c r="P13" s="8">
        <f t="shared" si="3"/>
        <v>0.84848484848484851</v>
      </c>
      <c r="Q13" s="4">
        <f t="shared" si="4"/>
        <v>102</v>
      </c>
      <c r="R13" s="16">
        <f t="shared" si="5"/>
        <v>30</v>
      </c>
    </row>
    <row r="14" spans="1:18" x14ac:dyDescent="0.2">
      <c r="A14" s="15" t="s">
        <v>25</v>
      </c>
      <c r="B14" s="4" t="s">
        <v>27</v>
      </c>
      <c r="C14" s="5">
        <v>45145</v>
      </c>
      <c r="D14" s="6" t="s">
        <v>1</v>
      </c>
      <c r="E14" s="7">
        <v>8</v>
      </c>
      <c r="F14" s="4">
        <v>80</v>
      </c>
      <c r="G14" s="8">
        <f t="shared" si="0"/>
        <v>10</v>
      </c>
      <c r="H14" s="9">
        <v>140000</v>
      </c>
      <c r="I14" s="9">
        <f t="shared" si="1"/>
        <v>17500</v>
      </c>
      <c r="J14" s="10">
        <v>400</v>
      </c>
      <c r="K14" s="4">
        <v>64</v>
      </c>
      <c r="L14" s="4">
        <v>30</v>
      </c>
      <c r="M14" s="4">
        <v>11</v>
      </c>
      <c r="N14" s="4">
        <v>55</v>
      </c>
      <c r="O14" s="10">
        <f t="shared" si="2"/>
        <v>160</v>
      </c>
      <c r="P14" s="8">
        <f t="shared" si="3"/>
        <v>0.72875000000000001</v>
      </c>
      <c r="Q14" s="4">
        <f t="shared" si="4"/>
        <v>94</v>
      </c>
      <c r="R14" s="16">
        <f t="shared" si="5"/>
        <v>66</v>
      </c>
    </row>
    <row r="15" spans="1:18" x14ac:dyDescent="0.2">
      <c r="A15" s="15" t="s">
        <v>28</v>
      </c>
      <c r="B15" s="4" t="s">
        <v>27</v>
      </c>
      <c r="C15" s="5">
        <v>45145</v>
      </c>
      <c r="D15" s="6" t="s">
        <v>1</v>
      </c>
      <c r="E15" s="7">
        <v>7</v>
      </c>
      <c r="F15" s="4">
        <v>80</v>
      </c>
      <c r="G15" s="8">
        <f t="shared" si="0"/>
        <v>11.428571428571429</v>
      </c>
      <c r="H15" s="9">
        <v>100000</v>
      </c>
      <c r="I15" s="9">
        <f t="shared" si="1"/>
        <v>14285.714285714286</v>
      </c>
      <c r="J15" s="10">
        <v>400</v>
      </c>
      <c r="K15" s="4">
        <v>55</v>
      </c>
      <c r="L15" s="4">
        <v>44</v>
      </c>
      <c r="M15" s="4">
        <v>18</v>
      </c>
      <c r="N15" s="4">
        <v>9</v>
      </c>
      <c r="O15" s="10">
        <f t="shared" si="2"/>
        <v>126</v>
      </c>
      <c r="P15" s="8">
        <f t="shared" si="3"/>
        <v>0.83015873015873021</v>
      </c>
      <c r="Q15" s="4">
        <f t="shared" si="4"/>
        <v>99</v>
      </c>
      <c r="R15" s="16">
        <f t="shared" si="5"/>
        <v>27</v>
      </c>
    </row>
    <row r="16" spans="1:18" x14ac:dyDescent="0.2">
      <c r="A16" s="15" t="s">
        <v>29</v>
      </c>
      <c r="B16" s="4" t="s">
        <v>26</v>
      </c>
      <c r="C16" s="5">
        <v>45145</v>
      </c>
      <c r="D16" s="6" t="s">
        <v>2</v>
      </c>
      <c r="E16" s="7">
        <v>7</v>
      </c>
      <c r="F16" s="4">
        <v>24</v>
      </c>
      <c r="G16" s="8">
        <f t="shared" si="0"/>
        <v>3.4285714285714284</v>
      </c>
      <c r="H16" s="9">
        <v>120000</v>
      </c>
      <c r="I16" s="9">
        <f t="shared" si="1"/>
        <v>17142.857142857141</v>
      </c>
      <c r="J16" s="10">
        <v>500</v>
      </c>
      <c r="K16" s="4">
        <v>66</v>
      </c>
      <c r="L16" s="4">
        <v>62</v>
      </c>
      <c r="M16" s="4">
        <v>17</v>
      </c>
      <c r="N16" s="4">
        <v>16</v>
      </c>
      <c r="O16" s="10">
        <f t="shared" si="2"/>
        <v>161</v>
      </c>
      <c r="P16" s="8">
        <f t="shared" si="3"/>
        <v>0.82111801242236027</v>
      </c>
      <c r="Q16" s="4">
        <f t="shared" si="4"/>
        <v>128</v>
      </c>
      <c r="R16" s="16">
        <f t="shared" si="5"/>
        <v>33</v>
      </c>
    </row>
    <row r="17" spans="1:18" x14ac:dyDescent="0.2">
      <c r="A17" s="15" t="s">
        <v>30</v>
      </c>
      <c r="B17" s="4" t="s">
        <v>26</v>
      </c>
      <c r="C17" s="5">
        <v>45145</v>
      </c>
      <c r="D17" s="6" t="s">
        <v>2</v>
      </c>
      <c r="E17" s="7">
        <v>9</v>
      </c>
      <c r="F17" s="4">
        <v>29</v>
      </c>
      <c r="G17" s="8">
        <f t="shared" si="0"/>
        <v>3.2222222222222223</v>
      </c>
      <c r="H17" s="9">
        <v>120000</v>
      </c>
      <c r="I17" s="9">
        <f t="shared" si="1"/>
        <v>13333.333333333334</v>
      </c>
      <c r="J17" s="10">
        <v>480</v>
      </c>
      <c r="K17" s="4">
        <v>77</v>
      </c>
      <c r="L17" s="4">
        <v>49</v>
      </c>
      <c r="M17" s="4">
        <v>12</v>
      </c>
      <c r="N17" s="4">
        <v>19</v>
      </c>
      <c r="O17" s="10">
        <f t="shared" si="2"/>
        <v>157</v>
      </c>
      <c r="P17" s="8">
        <f t="shared" si="3"/>
        <v>0.83439490445859876</v>
      </c>
      <c r="Q17" s="4">
        <f t="shared" si="4"/>
        <v>126</v>
      </c>
      <c r="R17" s="16">
        <f t="shared" si="5"/>
        <v>31</v>
      </c>
    </row>
    <row r="18" spans="1:18" x14ac:dyDescent="0.2">
      <c r="A18" s="15" t="s">
        <v>31</v>
      </c>
      <c r="B18" s="4" t="s">
        <v>27</v>
      </c>
      <c r="C18" s="5">
        <v>45146</v>
      </c>
      <c r="D18" s="6" t="s">
        <v>5</v>
      </c>
      <c r="E18" s="7">
        <v>6</v>
      </c>
      <c r="F18" s="4">
        <v>45</v>
      </c>
      <c r="G18" s="8">
        <f t="shared" si="0"/>
        <v>7.5</v>
      </c>
      <c r="H18" s="9">
        <v>90000</v>
      </c>
      <c r="I18" s="9">
        <f t="shared" si="1"/>
        <v>15000</v>
      </c>
      <c r="J18" s="10">
        <v>400</v>
      </c>
      <c r="K18" s="4">
        <v>40</v>
      </c>
      <c r="L18" s="4">
        <v>30</v>
      </c>
      <c r="M18" s="4">
        <v>20</v>
      </c>
      <c r="N18" s="4">
        <v>45</v>
      </c>
      <c r="O18" s="10">
        <f t="shared" si="2"/>
        <v>135</v>
      </c>
      <c r="P18" s="8">
        <f t="shared" si="3"/>
        <v>0.6962962962962963</v>
      </c>
      <c r="Q18" s="4">
        <f t="shared" si="4"/>
        <v>70</v>
      </c>
      <c r="R18" s="16">
        <f t="shared" si="5"/>
        <v>65</v>
      </c>
    </row>
    <row r="19" spans="1:18" x14ac:dyDescent="0.2">
      <c r="A19" s="15" t="s">
        <v>32</v>
      </c>
      <c r="B19" s="4" t="s">
        <v>27</v>
      </c>
      <c r="C19" s="5">
        <v>45146</v>
      </c>
      <c r="D19" s="6" t="s">
        <v>5</v>
      </c>
      <c r="E19" s="7">
        <v>8</v>
      </c>
      <c r="F19" s="4">
        <v>45</v>
      </c>
      <c r="G19" s="8">
        <f t="shared" si="0"/>
        <v>5.625</v>
      </c>
      <c r="H19" s="9">
        <v>120000</v>
      </c>
      <c r="I19" s="9">
        <f t="shared" si="1"/>
        <v>15000</v>
      </c>
      <c r="J19" s="10">
        <v>500</v>
      </c>
      <c r="K19" s="4">
        <v>70</v>
      </c>
      <c r="L19" s="4">
        <v>40</v>
      </c>
      <c r="M19" s="4">
        <v>11</v>
      </c>
      <c r="N19" s="4">
        <v>19</v>
      </c>
      <c r="O19" s="10">
        <f t="shared" si="2"/>
        <v>140</v>
      </c>
      <c r="P19" s="8">
        <f t="shared" si="3"/>
        <v>0.83</v>
      </c>
      <c r="Q19" s="4">
        <f t="shared" si="4"/>
        <v>110</v>
      </c>
      <c r="R19" s="16">
        <f t="shared" si="5"/>
        <v>30</v>
      </c>
    </row>
    <row r="20" spans="1:18" x14ac:dyDescent="0.2">
      <c r="A20" s="15" t="s">
        <v>33</v>
      </c>
      <c r="B20" s="4" t="s">
        <v>26</v>
      </c>
      <c r="C20" s="5">
        <v>45146</v>
      </c>
      <c r="D20" s="6" t="s">
        <v>3</v>
      </c>
      <c r="E20" s="7">
        <v>8</v>
      </c>
      <c r="F20" s="4">
        <v>25</v>
      </c>
      <c r="G20" s="8">
        <f t="shared" si="0"/>
        <v>3.125</v>
      </c>
      <c r="H20" s="9">
        <v>117700</v>
      </c>
      <c r="I20" s="9">
        <f t="shared" si="1"/>
        <v>14712.5</v>
      </c>
      <c r="J20" s="10">
        <v>380</v>
      </c>
      <c r="K20" s="4">
        <v>28</v>
      </c>
      <c r="L20" s="4">
        <v>77</v>
      </c>
      <c r="M20" s="4">
        <v>15</v>
      </c>
      <c r="N20" s="4">
        <v>9</v>
      </c>
      <c r="O20" s="10">
        <f t="shared" si="2"/>
        <v>129</v>
      </c>
      <c r="P20" s="8">
        <f t="shared" si="3"/>
        <v>0.79224806201550391</v>
      </c>
      <c r="Q20" s="4">
        <f t="shared" si="4"/>
        <v>105</v>
      </c>
      <c r="R20" s="16">
        <f t="shared" si="5"/>
        <v>24</v>
      </c>
    </row>
    <row r="21" spans="1:18" x14ac:dyDescent="0.2">
      <c r="A21" s="15" t="s">
        <v>34</v>
      </c>
      <c r="B21" s="4" t="s">
        <v>26</v>
      </c>
      <c r="C21" s="5">
        <v>45147</v>
      </c>
      <c r="D21" s="6" t="s">
        <v>3</v>
      </c>
      <c r="E21" s="7">
        <v>6</v>
      </c>
      <c r="F21" s="4">
        <v>26</v>
      </c>
      <c r="G21" s="8">
        <f t="shared" si="0"/>
        <v>4.333333333333333</v>
      </c>
      <c r="H21" s="9">
        <v>125000</v>
      </c>
      <c r="I21" s="9">
        <f t="shared" si="1"/>
        <v>20833.333333333332</v>
      </c>
      <c r="J21" s="10">
        <v>377</v>
      </c>
      <c r="K21" s="4">
        <v>66</v>
      </c>
      <c r="L21" s="4">
        <v>77</v>
      </c>
      <c r="M21" s="4">
        <v>26</v>
      </c>
      <c r="N21" s="4">
        <v>7</v>
      </c>
      <c r="O21" s="10">
        <f t="shared" si="2"/>
        <v>176</v>
      </c>
      <c r="P21" s="8">
        <f t="shared" si="3"/>
        <v>0.82954545454545459</v>
      </c>
      <c r="Q21" s="4">
        <f t="shared" si="4"/>
        <v>143</v>
      </c>
      <c r="R21" s="16">
        <f t="shared" si="5"/>
        <v>33</v>
      </c>
    </row>
    <row r="22" spans="1:18" x14ac:dyDescent="0.2">
      <c r="A22" s="15" t="s">
        <v>25</v>
      </c>
      <c r="B22" s="4" t="s">
        <v>26</v>
      </c>
      <c r="C22" s="5">
        <v>45147</v>
      </c>
      <c r="D22" s="6" t="s">
        <v>5</v>
      </c>
      <c r="E22" s="7">
        <v>9</v>
      </c>
      <c r="F22" s="4">
        <v>16</v>
      </c>
      <c r="G22" s="8">
        <f t="shared" si="0"/>
        <v>1.7777777777777777</v>
      </c>
      <c r="H22" s="9">
        <v>54400</v>
      </c>
      <c r="I22" s="9">
        <f t="shared" si="1"/>
        <v>6044.4444444444443</v>
      </c>
      <c r="J22" s="10">
        <v>310</v>
      </c>
      <c r="K22" s="4">
        <v>29</v>
      </c>
      <c r="L22" s="4">
        <v>32</v>
      </c>
      <c r="M22" s="4">
        <v>30</v>
      </c>
      <c r="N22" s="4">
        <v>11</v>
      </c>
      <c r="O22" s="10">
        <f t="shared" si="2"/>
        <v>102</v>
      </c>
      <c r="P22" s="8">
        <f t="shared" si="3"/>
        <v>0.75490196078431371</v>
      </c>
      <c r="Q22" s="4">
        <f t="shared" si="4"/>
        <v>61</v>
      </c>
      <c r="R22" s="16">
        <f t="shared" si="5"/>
        <v>41</v>
      </c>
    </row>
    <row r="23" spans="1:18" x14ac:dyDescent="0.2">
      <c r="A23" s="15" t="s">
        <v>25</v>
      </c>
      <c r="B23" s="4" t="s">
        <v>27</v>
      </c>
      <c r="C23" s="5">
        <v>45148</v>
      </c>
      <c r="D23" s="6" t="s">
        <v>2</v>
      </c>
      <c r="E23" s="7">
        <v>9</v>
      </c>
      <c r="F23" s="4">
        <v>21</v>
      </c>
      <c r="G23" s="8">
        <f t="shared" si="0"/>
        <v>2.3333333333333335</v>
      </c>
      <c r="H23" s="9">
        <v>71400</v>
      </c>
      <c r="I23" s="9">
        <f t="shared" si="1"/>
        <v>7933.333333333333</v>
      </c>
      <c r="J23" s="10">
        <v>327</v>
      </c>
      <c r="K23" s="4">
        <v>25</v>
      </c>
      <c r="L23" s="4">
        <v>36</v>
      </c>
      <c r="M23" s="4">
        <v>33</v>
      </c>
      <c r="N23" s="4">
        <v>12</v>
      </c>
      <c r="O23" s="10">
        <f t="shared" si="2"/>
        <v>106</v>
      </c>
      <c r="P23" s="8">
        <f t="shared" si="3"/>
        <v>0.73962264150943391</v>
      </c>
      <c r="Q23" s="4">
        <f t="shared" si="4"/>
        <v>61</v>
      </c>
      <c r="R23" s="16">
        <f t="shared" si="5"/>
        <v>45</v>
      </c>
    </row>
    <row r="24" spans="1:18" x14ac:dyDescent="0.2">
      <c r="A24" s="15" t="s">
        <v>25</v>
      </c>
      <c r="B24" s="4" t="s">
        <v>26</v>
      </c>
      <c r="C24" s="5">
        <v>45148</v>
      </c>
      <c r="D24" s="6" t="s">
        <v>6</v>
      </c>
      <c r="E24" s="7">
        <v>7</v>
      </c>
      <c r="F24" s="4">
        <v>23</v>
      </c>
      <c r="G24" s="8">
        <f t="shared" si="0"/>
        <v>3.2857142857142856</v>
      </c>
      <c r="H24" s="9">
        <v>78200</v>
      </c>
      <c r="I24" s="9">
        <f t="shared" si="1"/>
        <v>11171.428571428571</v>
      </c>
      <c r="J24" s="10">
        <v>367</v>
      </c>
      <c r="K24" s="4">
        <v>27</v>
      </c>
      <c r="L24" s="4">
        <v>37</v>
      </c>
      <c r="M24" s="4">
        <v>36</v>
      </c>
      <c r="N24" s="4">
        <v>12</v>
      </c>
      <c r="O24" s="10">
        <f t="shared" si="2"/>
        <v>112</v>
      </c>
      <c r="P24" s="8">
        <f t="shared" si="3"/>
        <v>0.7410714285714286</v>
      </c>
      <c r="Q24" s="4">
        <f t="shared" si="4"/>
        <v>64</v>
      </c>
      <c r="R24" s="16">
        <f t="shared" si="5"/>
        <v>48</v>
      </c>
    </row>
    <row r="25" spans="1:18" x14ac:dyDescent="0.2">
      <c r="A25" s="15" t="s">
        <v>25</v>
      </c>
      <c r="B25" s="4" t="s">
        <v>27</v>
      </c>
      <c r="C25" s="5">
        <v>45149</v>
      </c>
      <c r="D25" s="6" t="s">
        <v>3</v>
      </c>
      <c r="E25" s="7">
        <v>8</v>
      </c>
      <c r="F25" s="4">
        <v>24</v>
      </c>
      <c r="G25" s="8">
        <f t="shared" si="0"/>
        <v>3</v>
      </c>
      <c r="H25" s="9">
        <v>81600</v>
      </c>
      <c r="I25" s="9">
        <f t="shared" si="1"/>
        <v>10200</v>
      </c>
      <c r="J25" s="10">
        <v>379</v>
      </c>
      <c r="K25" s="4">
        <v>23</v>
      </c>
      <c r="L25" s="4">
        <v>37</v>
      </c>
      <c r="M25" s="4">
        <v>33</v>
      </c>
      <c r="N25" s="4">
        <v>11</v>
      </c>
      <c r="O25" s="10">
        <f t="shared" si="2"/>
        <v>104</v>
      </c>
      <c r="P25" s="8">
        <f t="shared" si="3"/>
        <v>0.7384615384615385</v>
      </c>
      <c r="Q25" s="4">
        <f t="shared" si="4"/>
        <v>60</v>
      </c>
      <c r="R25" s="16">
        <f t="shared" si="5"/>
        <v>44</v>
      </c>
    </row>
    <row r="26" spans="1:18" x14ac:dyDescent="0.2">
      <c r="A26" s="15" t="s">
        <v>25</v>
      </c>
      <c r="B26" s="4" t="s">
        <v>26</v>
      </c>
      <c r="C26" s="5">
        <v>45149</v>
      </c>
      <c r="D26" s="6" t="s">
        <v>1</v>
      </c>
      <c r="E26" s="7">
        <v>8</v>
      </c>
      <c r="F26" s="4">
        <v>15</v>
      </c>
      <c r="G26" s="8">
        <f t="shared" si="0"/>
        <v>1.875</v>
      </c>
      <c r="H26" s="9">
        <v>51000</v>
      </c>
      <c r="I26" s="9">
        <f t="shared" si="1"/>
        <v>6375</v>
      </c>
      <c r="J26" s="10">
        <v>302</v>
      </c>
      <c r="K26" s="4">
        <v>24</v>
      </c>
      <c r="L26" s="4">
        <v>37</v>
      </c>
      <c r="M26" s="4">
        <v>33</v>
      </c>
      <c r="N26" s="4">
        <v>12</v>
      </c>
      <c r="O26" s="10">
        <f t="shared" si="2"/>
        <v>106</v>
      </c>
      <c r="P26" s="8">
        <f t="shared" si="3"/>
        <v>0.73773584905660372</v>
      </c>
      <c r="Q26" s="4">
        <f t="shared" si="4"/>
        <v>61</v>
      </c>
      <c r="R26" s="16">
        <f t="shared" si="5"/>
        <v>45</v>
      </c>
    </row>
    <row r="27" spans="1:18" x14ac:dyDescent="0.2">
      <c r="A27" s="15" t="s">
        <v>25</v>
      </c>
      <c r="B27" s="4" t="s">
        <v>27</v>
      </c>
      <c r="C27" s="5">
        <v>45150</v>
      </c>
      <c r="D27" s="6" t="s">
        <v>4</v>
      </c>
      <c r="E27" s="7">
        <v>6</v>
      </c>
      <c r="F27" s="4">
        <v>19</v>
      </c>
      <c r="G27" s="8">
        <f t="shared" si="0"/>
        <v>3.1666666666666665</v>
      </c>
      <c r="H27" s="9">
        <v>64600</v>
      </c>
      <c r="I27" s="9">
        <f t="shared" si="1"/>
        <v>10766.666666666666</v>
      </c>
      <c r="J27" s="10">
        <v>380</v>
      </c>
      <c r="K27" s="4">
        <v>21</v>
      </c>
      <c r="L27" s="4">
        <v>32</v>
      </c>
      <c r="M27" s="4">
        <v>33</v>
      </c>
      <c r="N27" s="4">
        <v>11</v>
      </c>
      <c r="O27" s="10">
        <f t="shared" si="2"/>
        <v>97</v>
      </c>
      <c r="P27" s="8">
        <f t="shared" si="3"/>
        <v>0.72989690721649481</v>
      </c>
      <c r="Q27" s="4">
        <f t="shared" si="4"/>
        <v>53</v>
      </c>
      <c r="R27" s="16">
        <f t="shared" si="5"/>
        <v>44</v>
      </c>
    </row>
    <row r="28" spans="1:18" x14ac:dyDescent="0.2">
      <c r="A28" s="15" t="s">
        <v>25</v>
      </c>
      <c r="B28" s="4" t="s">
        <v>26</v>
      </c>
      <c r="C28" s="5">
        <v>45151</v>
      </c>
      <c r="D28" s="6" t="s">
        <v>5</v>
      </c>
      <c r="E28" s="7">
        <v>7</v>
      </c>
      <c r="F28" s="4">
        <v>20</v>
      </c>
      <c r="G28" s="8">
        <f t="shared" si="0"/>
        <v>2.8571428571428572</v>
      </c>
      <c r="H28" s="9">
        <v>68000</v>
      </c>
      <c r="I28" s="9">
        <f t="shared" si="1"/>
        <v>9714.2857142857138</v>
      </c>
      <c r="J28" s="10">
        <v>394</v>
      </c>
      <c r="K28" s="4">
        <v>30</v>
      </c>
      <c r="L28" s="4">
        <v>38</v>
      </c>
      <c r="M28" s="4">
        <v>35</v>
      </c>
      <c r="N28" s="4">
        <v>13</v>
      </c>
      <c r="O28" s="10">
        <f t="shared" si="2"/>
        <v>116</v>
      </c>
      <c r="P28" s="8">
        <f t="shared" si="3"/>
        <v>0.74655172413793103</v>
      </c>
      <c r="Q28" s="4">
        <f t="shared" si="4"/>
        <v>68</v>
      </c>
      <c r="R28" s="16">
        <f t="shared" si="5"/>
        <v>48</v>
      </c>
    </row>
    <row r="29" spans="1:18" x14ac:dyDescent="0.2">
      <c r="A29" s="15" t="s">
        <v>25</v>
      </c>
      <c r="B29" s="4" t="s">
        <v>27</v>
      </c>
      <c r="C29" s="5">
        <v>45151</v>
      </c>
      <c r="D29" s="6" t="s">
        <v>2</v>
      </c>
      <c r="E29" s="7">
        <v>9</v>
      </c>
      <c r="F29" s="4">
        <v>24</v>
      </c>
      <c r="G29" s="8">
        <f t="shared" si="0"/>
        <v>2.6666666666666665</v>
      </c>
      <c r="H29" s="9">
        <v>81600</v>
      </c>
      <c r="I29" s="9">
        <f t="shared" si="1"/>
        <v>9066.6666666666661</v>
      </c>
      <c r="J29" s="10">
        <v>321</v>
      </c>
      <c r="K29" s="4">
        <v>27</v>
      </c>
      <c r="L29" s="4">
        <v>32</v>
      </c>
      <c r="M29" s="4">
        <v>40</v>
      </c>
      <c r="N29" s="4">
        <v>14</v>
      </c>
      <c r="O29" s="10">
        <f t="shared" si="2"/>
        <v>113</v>
      </c>
      <c r="P29" s="8">
        <f t="shared" si="3"/>
        <v>0.72743362831858405</v>
      </c>
      <c r="Q29" s="4">
        <f t="shared" si="4"/>
        <v>59</v>
      </c>
      <c r="R29" s="16">
        <f t="shared" si="5"/>
        <v>54</v>
      </c>
    </row>
    <row r="30" spans="1:18" x14ac:dyDescent="0.2">
      <c r="A30" s="15" t="s">
        <v>28</v>
      </c>
      <c r="B30" s="4" t="s">
        <v>26</v>
      </c>
      <c r="C30" s="5">
        <v>45152</v>
      </c>
      <c r="D30" s="6" t="s">
        <v>6</v>
      </c>
      <c r="E30" s="7">
        <v>7</v>
      </c>
      <c r="F30" s="4">
        <v>25</v>
      </c>
      <c r="G30" s="8">
        <f t="shared" si="0"/>
        <v>3.5714285714285716</v>
      </c>
      <c r="H30" s="9">
        <v>70000</v>
      </c>
      <c r="I30" s="9">
        <f t="shared" si="1"/>
        <v>10000</v>
      </c>
      <c r="J30" s="10">
        <v>348</v>
      </c>
      <c r="K30" s="4">
        <v>20</v>
      </c>
      <c r="L30" s="4">
        <v>38</v>
      </c>
      <c r="M30" s="4">
        <v>30</v>
      </c>
      <c r="N30" s="4">
        <v>10</v>
      </c>
      <c r="O30" s="10">
        <f t="shared" si="2"/>
        <v>98</v>
      </c>
      <c r="P30" s="8">
        <f t="shared" si="3"/>
        <v>0.73877551020408161</v>
      </c>
      <c r="Q30" s="4">
        <f t="shared" si="4"/>
        <v>58</v>
      </c>
      <c r="R30" s="16">
        <f t="shared" si="5"/>
        <v>40</v>
      </c>
    </row>
    <row r="31" spans="1:18" x14ac:dyDescent="0.2">
      <c r="A31" s="15" t="s">
        <v>28</v>
      </c>
      <c r="B31" s="4" t="s">
        <v>27</v>
      </c>
      <c r="C31" s="5">
        <v>45153</v>
      </c>
      <c r="D31" s="6" t="s">
        <v>3</v>
      </c>
      <c r="E31" s="7">
        <v>7</v>
      </c>
      <c r="F31" s="4">
        <v>21</v>
      </c>
      <c r="G31" s="8">
        <f t="shared" si="0"/>
        <v>3</v>
      </c>
      <c r="H31" s="9">
        <v>71400</v>
      </c>
      <c r="I31" s="9">
        <f t="shared" si="1"/>
        <v>10200</v>
      </c>
      <c r="J31" s="10">
        <v>381</v>
      </c>
      <c r="K31" s="4">
        <v>23</v>
      </c>
      <c r="L31" s="4">
        <v>45</v>
      </c>
      <c r="M31" s="4">
        <v>36</v>
      </c>
      <c r="N31" s="4">
        <v>11</v>
      </c>
      <c r="O31" s="10">
        <f t="shared" si="2"/>
        <v>115</v>
      </c>
      <c r="P31" s="8">
        <f t="shared" si="3"/>
        <v>0.73913043478260865</v>
      </c>
      <c r="Q31" s="4">
        <f t="shared" si="4"/>
        <v>68</v>
      </c>
      <c r="R31" s="16">
        <f t="shared" si="5"/>
        <v>47</v>
      </c>
    </row>
    <row r="32" spans="1:18" x14ac:dyDescent="0.2">
      <c r="A32" s="15" t="s">
        <v>28</v>
      </c>
      <c r="B32" s="4" t="s">
        <v>26</v>
      </c>
      <c r="C32" s="5">
        <v>45154</v>
      </c>
      <c r="D32" s="6" t="s">
        <v>1</v>
      </c>
      <c r="E32" s="7">
        <v>7</v>
      </c>
      <c r="F32" s="4">
        <v>24</v>
      </c>
      <c r="G32" s="8">
        <f t="shared" si="0"/>
        <v>3.4285714285714284</v>
      </c>
      <c r="H32" s="9">
        <v>81600</v>
      </c>
      <c r="I32" s="9">
        <f t="shared" si="1"/>
        <v>11657.142857142857</v>
      </c>
      <c r="J32" s="10">
        <v>335</v>
      </c>
      <c r="K32" s="4">
        <v>28</v>
      </c>
      <c r="L32" s="4">
        <v>31</v>
      </c>
      <c r="M32" s="4">
        <v>33</v>
      </c>
      <c r="N32" s="4">
        <v>15</v>
      </c>
      <c r="O32" s="10">
        <f t="shared" si="2"/>
        <v>107</v>
      </c>
      <c r="P32" s="8">
        <f t="shared" si="3"/>
        <v>0.73457943925233649</v>
      </c>
      <c r="Q32" s="4">
        <f t="shared" si="4"/>
        <v>59</v>
      </c>
      <c r="R32" s="16">
        <f t="shared" si="5"/>
        <v>48</v>
      </c>
    </row>
    <row r="33" spans="1:18" x14ac:dyDescent="0.2">
      <c r="A33" s="15" t="s">
        <v>28</v>
      </c>
      <c r="B33" s="4" t="s">
        <v>27</v>
      </c>
      <c r="C33" s="5">
        <v>45155</v>
      </c>
      <c r="D33" s="6" t="s">
        <v>4</v>
      </c>
      <c r="E33" s="7">
        <v>6</v>
      </c>
      <c r="F33" s="4">
        <v>18</v>
      </c>
      <c r="G33" s="8">
        <f t="shared" si="0"/>
        <v>3</v>
      </c>
      <c r="H33" s="9">
        <v>61200</v>
      </c>
      <c r="I33" s="9">
        <f t="shared" si="1"/>
        <v>10200</v>
      </c>
      <c r="J33" s="10">
        <v>327</v>
      </c>
      <c r="K33" s="4">
        <v>23</v>
      </c>
      <c r="L33" s="4">
        <v>30</v>
      </c>
      <c r="M33" s="4">
        <v>33</v>
      </c>
      <c r="N33" s="4">
        <v>11</v>
      </c>
      <c r="O33" s="10">
        <f t="shared" si="2"/>
        <v>97</v>
      </c>
      <c r="P33" s="8">
        <f t="shared" si="3"/>
        <v>0.73402061855670098</v>
      </c>
      <c r="Q33" s="4">
        <f t="shared" si="4"/>
        <v>53</v>
      </c>
      <c r="R33" s="16">
        <f t="shared" si="5"/>
        <v>44</v>
      </c>
    </row>
    <row r="34" spans="1:18" x14ac:dyDescent="0.2">
      <c r="A34" s="15" t="s">
        <v>28</v>
      </c>
      <c r="B34" s="4" t="s">
        <v>26</v>
      </c>
      <c r="C34" s="5">
        <v>45159</v>
      </c>
      <c r="D34" s="6" t="s">
        <v>5</v>
      </c>
      <c r="E34" s="7">
        <v>7</v>
      </c>
      <c r="F34" s="4">
        <v>23</v>
      </c>
      <c r="G34" s="8">
        <f t="shared" si="0"/>
        <v>3.2857142857142856</v>
      </c>
      <c r="H34" s="9">
        <v>78200</v>
      </c>
      <c r="I34" s="9">
        <f t="shared" si="1"/>
        <v>11171.428571428571</v>
      </c>
      <c r="J34" s="10">
        <v>369</v>
      </c>
      <c r="K34" s="4">
        <v>21</v>
      </c>
      <c r="L34" s="4">
        <v>20</v>
      </c>
      <c r="M34" s="4">
        <v>34</v>
      </c>
      <c r="N34" s="4">
        <v>10</v>
      </c>
      <c r="O34" s="10">
        <f t="shared" si="2"/>
        <v>85</v>
      </c>
      <c r="P34" s="8">
        <f t="shared" si="3"/>
        <v>0.72235294117647064</v>
      </c>
      <c r="Q34" s="4">
        <f t="shared" si="4"/>
        <v>41</v>
      </c>
      <c r="R34" s="16">
        <f t="shared" si="5"/>
        <v>44</v>
      </c>
    </row>
    <row r="35" spans="1:18" x14ac:dyDescent="0.2">
      <c r="A35" s="15" t="s">
        <v>28</v>
      </c>
      <c r="B35" s="4" t="s">
        <v>27</v>
      </c>
      <c r="C35" s="5">
        <v>45159</v>
      </c>
      <c r="D35" s="6" t="s">
        <v>2</v>
      </c>
      <c r="E35" s="7">
        <v>6</v>
      </c>
      <c r="F35" s="4">
        <v>24</v>
      </c>
      <c r="G35" s="8">
        <f t="shared" si="0"/>
        <v>4</v>
      </c>
      <c r="H35" s="9">
        <v>81600</v>
      </c>
      <c r="I35" s="9">
        <f t="shared" si="1"/>
        <v>13600</v>
      </c>
      <c r="J35" s="10">
        <v>365</v>
      </c>
      <c r="K35" s="4">
        <v>29</v>
      </c>
      <c r="L35" s="4">
        <v>34</v>
      </c>
      <c r="M35" s="4">
        <v>36</v>
      </c>
      <c r="N35" s="4">
        <v>14</v>
      </c>
      <c r="O35" s="10">
        <f t="shared" si="2"/>
        <v>113</v>
      </c>
      <c r="P35" s="8">
        <f t="shared" si="3"/>
        <v>0.73805309734513269</v>
      </c>
      <c r="Q35" s="4">
        <f t="shared" si="4"/>
        <v>63</v>
      </c>
      <c r="R35" s="16">
        <f t="shared" si="5"/>
        <v>50</v>
      </c>
    </row>
    <row r="36" spans="1:18" x14ac:dyDescent="0.2">
      <c r="A36" s="15" t="s">
        <v>28</v>
      </c>
      <c r="B36" s="4" t="s">
        <v>26</v>
      </c>
      <c r="C36" s="5">
        <v>45160</v>
      </c>
      <c r="D36" s="6" t="s">
        <v>6</v>
      </c>
      <c r="E36" s="7">
        <v>7</v>
      </c>
      <c r="F36" s="4">
        <v>19</v>
      </c>
      <c r="G36" s="8">
        <f t="shared" si="0"/>
        <v>2.7142857142857144</v>
      </c>
      <c r="H36" s="9">
        <v>64600</v>
      </c>
      <c r="I36" s="9">
        <f t="shared" si="1"/>
        <v>9228.5714285714294</v>
      </c>
      <c r="J36" s="10">
        <v>370</v>
      </c>
      <c r="K36" s="4">
        <v>27</v>
      </c>
      <c r="L36" s="4">
        <v>38</v>
      </c>
      <c r="M36" s="4">
        <v>33</v>
      </c>
      <c r="N36" s="4">
        <v>14</v>
      </c>
      <c r="O36" s="10">
        <f t="shared" si="2"/>
        <v>112</v>
      </c>
      <c r="P36" s="8">
        <f t="shared" si="3"/>
        <v>0.73928571428571432</v>
      </c>
      <c r="Q36" s="4">
        <f t="shared" si="4"/>
        <v>65</v>
      </c>
      <c r="R36" s="16">
        <f t="shared" si="5"/>
        <v>47</v>
      </c>
    </row>
    <row r="37" spans="1:18" x14ac:dyDescent="0.2">
      <c r="A37" s="15" t="s">
        <v>28</v>
      </c>
      <c r="B37" s="4" t="s">
        <v>27</v>
      </c>
      <c r="C37" s="5">
        <v>45161</v>
      </c>
      <c r="D37" s="6" t="s">
        <v>3</v>
      </c>
      <c r="E37" s="7">
        <v>9</v>
      </c>
      <c r="F37" s="4">
        <v>15</v>
      </c>
      <c r="G37" s="8">
        <f t="shared" si="0"/>
        <v>1.6666666666666667</v>
      </c>
      <c r="H37" s="9">
        <v>51000</v>
      </c>
      <c r="I37" s="9">
        <f t="shared" si="1"/>
        <v>5666.666666666667</v>
      </c>
      <c r="J37" s="10">
        <v>302</v>
      </c>
      <c r="K37" s="4">
        <v>38</v>
      </c>
      <c r="L37" s="4">
        <v>34</v>
      </c>
      <c r="M37" s="4">
        <v>36</v>
      </c>
      <c r="N37" s="4">
        <v>13</v>
      </c>
      <c r="O37" s="10">
        <f t="shared" si="2"/>
        <v>121</v>
      </c>
      <c r="P37" s="8">
        <f t="shared" si="3"/>
        <v>0.76033057851239672</v>
      </c>
      <c r="Q37" s="4">
        <f t="shared" si="4"/>
        <v>72</v>
      </c>
      <c r="R37" s="16">
        <f t="shared" si="5"/>
        <v>49</v>
      </c>
    </row>
    <row r="38" spans="1:18" x14ac:dyDescent="0.2">
      <c r="A38" s="15" t="s">
        <v>28</v>
      </c>
      <c r="B38" s="4" t="s">
        <v>26</v>
      </c>
      <c r="C38" s="5">
        <v>45162</v>
      </c>
      <c r="D38" s="6" t="s">
        <v>1</v>
      </c>
      <c r="E38" s="7">
        <v>6</v>
      </c>
      <c r="F38" s="4">
        <v>18</v>
      </c>
      <c r="G38" s="8">
        <f t="shared" si="0"/>
        <v>3</v>
      </c>
      <c r="H38" s="9">
        <v>61200</v>
      </c>
      <c r="I38" s="9">
        <f t="shared" si="1"/>
        <v>10200</v>
      </c>
      <c r="J38" s="10">
        <v>316</v>
      </c>
      <c r="K38" s="4">
        <v>28</v>
      </c>
      <c r="L38" s="4">
        <v>33</v>
      </c>
      <c r="M38" s="4">
        <v>34</v>
      </c>
      <c r="N38" s="4">
        <v>11</v>
      </c>
      <c r="O38" s="10">
        <f t="shared" si="2"/>
        <v>106</v>
      </c>
      <c r="P38" s="8">
        <f t="shared" si="3"/>
        <v>0.74716981132075466</v>
      </c>
      <c r="Q38" s="4">
        <f t="shared" si="4"/>
        <v>61</v>
      </c>
      <c r="R38" s="16">
        <f t="shared" si="5"/>
        <v>45</v>
      </c>
    </row>
    <row r="39" spans="1:18" x14ac:dyDescent="0.2">
      <c r="A39" s="15" t="s">
        <v>28</v>
      </c>
      <c r="B39" s="4" t="s">
        <v>27</v>
      </c>
      <c r="C39" s="5">
        <v>45163</v>
      </c>
      <c r="D39" s="6" t="s">
        <v>4</v>
      </c>
      <c r="E39" s="7">
        <v>7</v>
      </c>
      <c r="F39" s="4">
        <v>25</v>
      </c>
      <c r="G39" s="8">
        <f t="shared" si="0"/>
        <v>3.5714285714285716</v>
      </c>
      <c r="H39" s="9">
        <v>85000</v>
      </c>
      <c r="I39" s="9">
        <f t="shared" si="1"/>
        <v>12142.857142857143</v>
      </c>
      <c r="J39" s="10">
        <v>330</v>
      </c>
      <c r="K39" s="4">
        <v>24</v>
      </c>
      <c r="L39" s="4">
        <v>32</v>
      </c>
      <c r="M39" s="4">
        <v>30</v>
      </c>
      <c r="N39" s="4">
        <v>10</v>
      </c>
      <c r="O39" s="10">
        <f t="shared" si="2"/>
        <v>96</v>
      </c>
      <c r="P39" s="8">
        <f t="shared" si="3"/>
        <v>0.74583333333333335</v>
      </c>
      <c r="Q39" s="4">
        <f t="shared" si="4"/>
        <v>56</v>
      </c>
      <c r="R39" s="16">
        <f t="shared" si="5"/>
        <v>40</v>
      </c>
    </row>
    <row r="40" spans="1:18" x14ac:dyDescent="0.2">
      <c r="A40" s="15" t="s">
        <v>29</v>
      </c>
      <c r="B40" s="4" t="s">
        <v>26</v>
      </c>
      <c r="C40" s="5">
        <v>45165</v>
      </c>
      <c r="D40" s="6" t="s">
        <v>5</v>
      </c>
      <c r="E40" s="7">
        <v>7</v>
      </c>
      <c r="F40" s="4">
        <v>15</v>
      </c>
      <c r="G40" s="8">
        <f t="shared" si="0"/>
        <v>2.1428571428571428</v>
      </c>
      <c r="H40" s="9">
        <v>51000</v>
      </c>
      <c r="I40" s="9">
        <f t="shared" si="1"/>
        <v>7285.7142857142853</v>
      </c>
      <c r="J40" s="10">
        <v>356</v>
      </c>
      <c r="K40" s="4">
        <v>21</v>
      </c>
      <c r="L40" s="4">
        <v>35</v>
      </c>
      <c r="M40" s="4">
        <v>35</v>
      </c>
      <c r="N40" s="4">
        <v>10</v>
      </c>
      <c r="O40" s="10">
        <f t="shared" si="2"/>
        <v>101</v>
      </c>
      <c r="P40" s="8">
        <f t="shared" si="3"/>
        <v>0.73267326732673266</v>
      </c>
      <c r="Q40" s="4">
        <f t="shared" si="4"/>
        <v>56</v>
      </c>
      <c r="R40" s="16">
        <f t="shared" si="5"/>
        <v>45</v>
      </c>
    </row>
    <row r="41" spans="1:18" x14ac:dyDescent="0.2">
      <c r="A41" s="15" t="s">
        <v>29</v>
      </c>
      <c r="B41" s="4" t="s">
        <v>27</v>
      </c>
      <c r="C41" s="5">
        <v>45166</v>
      </c>
      <c r="D41" s="6" t="s">
        <v>2</v>
      </c>
      <c r="E41" s="7">
        <v>7</v>
      </c>
      <c r="F41" s="4">
        <v>23</v>
      </c>
      <c r="G41" s="8">
        <f t="shared" si="0"/>
        <v>3.2857142857142856</v>
      </c>
      <c r="H41" s="9">
        <v>78200</v>
      </c>
      <c r="I41" s="9">
        <f t="shared" si="1"/>
        <v>11171.428571428571</v>
      </c>
      <c r="J41" s="10">
        <v>397</v>
      </c>
      <c r="K41" s="4">
        <v>23</v>
      </c>
      <c r="L41" s="4">
        <v>32</v>
      </c>
      <c r="M41" s="4">
        <v>33</v>
      </c>
      <c r="N41" s="4">
        <v>13</v>
      </c>
      <c r="O41" s="10">
        <f t="shared" si="2"/>
        <v>101</v>
      </c>
      <c r="P41" s="8">
        <f t="shared" si="3"/>
        <v>0.72871287128712869</v>
      </c>
      <c r="Q41" s="4">
        <f t="shared" si="4"/>
        <v>55</v>
      </c>
      <c r="R41" s="16">
        <f t="shared" si="5"/>
        <v>46</v>
      </c>
    </row>
    <row r="42" spans="1:18" x14ac:dyDescent="0.2">
      <c r="A42" s="15" t="s">
        <v>29</v>
      </c>
      <c r="B42" s="4" t="s">
        <v>26</v>
      </c>
      <c r="C42" s="5">
        <v>45166</v>
      </c>
      <c r="D42" s="6" t="s">
        <v>6</v>
      </c>
      <c r="E42" s="7">
        <v>8</v>
      </c>
      <c r="F42" s="4">
        <v>24</v>
      </c>
      <c r="G42" s="8">
        <f t="shared" si="0"/>
        <v>3</v>
      </c>
      <c r="H42" s="9">
        <v>81600</v>
      </c>
      <c r="I42" s="9">
        <f t="shared" si="1"/>
        <v>10200</v>
      </c>
      <c r="J42" s="10">
        <v>379</v>
      </c>
      <c r="K42" s="4">
        <v>20</v>
      </c>
      <c r="L42" s="4">
        <v>36</v>
      </c>
      <c r="M42" s="4">
        <v>31</v>
      </c>
      <c r="N42" s="4">
        <v>14</v>
      </c>
      <c r="O42" s="10">
        <f t="shared" si="2"/>
        <v>101</v>
      </c>
      <c r="P42" s="8">
        <f t="shared" si="3"/>
        <v>0.72277227722772275</v>
      </c>
      <c r="Q42" s="4">
        <f t="shared" si="4"/>
        <v>56</v>
      </c>
      <c r="R42" s="16">
        <f t="shared" si="5"/>
        <v>45</v>
      </c>
    </row>
    <row r="43" spans="1:18" x14ac:dyDescent="0.2">
      <c r="A43" s="15" t="s">
        <v>29</v>
      </c>
      <c r="B43" s="4" t="s">
        <v>27</v>
      </c>
      <c r="C43" s="5">
        <v>45167</v>
      </c>
      <c r="D43" s="6" t="s">
        <v>3</v>
      </c>
      <c r="E43" s="7">
        <v>9</v>
      </c>
      <c r="F43" s="4">
        <v>21</v>
      </c>
      <c r="G43" s="8">
        <f t="shared" si="0"/>
        <v>2.3333333333333335</v>
      </c>
      <c r="H43" s="9">
        <v>71400</v>
      </c>
      <c r="I43" s="9">
        <f t="shared" si="1"/>
        <v>7933.333333333333</v>
      </c>
      <c r="J43" s="10">
        <v>348</v>
      </c>
      <c r="K43" s="4">
        <v>22</v>
      </c>
      <c r="L43" s="4">
        <v>30</v>
      </c>
      <c r="M43" s="4">
        <v>37</v>
      </c>
      <c r="N43" s="4">
        <v>14</v>
      </c>
      <c r="O43" s="10">
        <f t="shared" si="2"/>
        <v>103</v>
      </c>
      <c r="P43" s="8">
        <f t="shared" si="3"/>
        <v>0.71650485436893208</v>
      </c>
      <c r="Q43" s="4">
        <f t="shared" si="4"/>
        <v>52</v>
      </c>
      <c r="R43" s="16">
        <f t="shared" si="5"/>
        <v>51</v>
      </c>
    </row>
    <row r="44" spans="1:18" x14ac:dyDescent="0.2">
      <c r="A44" s="15" t="s">
        <v>29</v>
      </c>
      <c r="B44" s="4" t="s">
        <v>26</v>
      </c>
      <c r="C44" s="5">
        <v>45168</v>
      </c>
      <c r="D44" s="6" t="s">
        <v>1</v>
      </c>
      <c r="E44" s="7">
        <v>6</v>
      </c>
      <c r="F44" s="4">
        <v>19</v>
      </c>
      <c r="G44" s="8">
        <f t="shared" si="0"/>
        <v>3.1666666666666665</v>
      </c>
      <c r="H44" s="9">
        <v>64600</v>
      </c>
      <c r="I44" s="9">
        <f t="shared" si="1"/>
        <v>10766.666666666666</v>
      </c>
      <c r="J44" s="10">
        <v>356</v>
      </c>
      <c r="K44" s="4">
        <v>28</v>
      </c>
      <c r="L44" s="4">
        <v>38</v>
      </c>
      <c r="M44" s="4">
        <v>40</v>
      </c>
      <c r="N44" s="4">
        <v>14</v>
      </c>
      <c r="O44" s="10">
        <f t="shared" si="2"/>
        <v>120</v>
      </c>
      <c r="P44" s="8">
        <f t="shared" si="3"/>
        <v>0.73333333333333328</v>
      </c>
      <c r="Q44" s="4">
        <f t="shared" si="4"/>
        <v>66</v>
      </c>
      <c r="R44" s="16">
        <f t="shared" si="5"/>
        <v>54</v>
      </c>
    </row>
    <row r="45" spans="1:18" x14ac:dyDescent="0.2">
      <c r="A45" s="15" t="s">
        <v>29</v>
      </c>
      <c r="B45" s="4" t="s">
        <v>27</v>
      </c>
      <c r="C45" s="5">
        <v>45168</v>
      </c>
      <c r="D45" s="6" t="s">
        <v>4</v>
      </c>
      <c r="E45" s="7">
        <v>7</v>
      </c>
      <c r="F45" s="4">
        <v>19</v>
      </c>
      <c r="G45" s="8">
        <f t="shared" si="0"/>
        <v>2.7142857142857144</v>
      </c>
      <c r="H45" s="9">
        <v>64600</v>
      </c>
      <c r="I45" s="9">
        <f t="shared" si="1"/>
        <v>9228.5714285714294</v>
      </c>
      <c r="J45" s="10">
        <v>354</v>
      </c>
      <c r="K45" s="4">
        <v>28</v>
      </c>
      <c r="L45" s="4">
        <v>38</v>
      </c>
      <c r="M45" s="4">
        <v>36</v>
      </c>
      <c r="N45" s="4">
        <v>11</v>
      </c>
      <c r="O45" s="10">
        <f t="shared" si="2"/>
        <v>113</v>
      </c>
      <c r="P45" s="8">
        <f t="shared" si="3"/>
        <v>0.7469026548672566</v>
      </c>
      <c r="Q45" s="4">
        <f t="shared" si="4"/>
        <v>66</v>
      </c>
      <c r="R45" s="16">
        <f t="shared" si="5"/>
        <v>47</v>
      </c>
    </row>
    <row r="46" spans="1:18" x14ac:dyDescent="0.2">
      <c r="A46" s="15" t="s">
        <v>29</v>
      </c>
      <c r="B46" s="4" t="s">
        <v>26</v>
      </c>
      <c r="C46" s="5">
        <v>45168</v>
      </c>
      <c r="D46" s="6" t="s">
        <v>5</v>
      </c>
      <c r="E46" s="7">
        <v>9</v>
      </c>
      <c r="F46" s="4">
        <v>22</v>
      </c>
      <c r="G46" s="8">
        <f t="shared" si="0"/>
        <v>2.4444444444444446</v>
      </c>
      <c r="H46" s="9">
        <v>74800</v>
      </c>
      <c r="I46" s="9">
        <f t="shared" si="1"/>
        <v>8311.1111111111113</v>
      </c>
      <c r="J46" s="10">
        <v>341</v>
      </c>
      <c r="K46" s="4">
        <v>22</v>
      </c>
      <c r="L46" s="4">
        <v>30</v>
      </c>
      <c r="M46" s="4">
        <v>31</v>
      </c>
      <c r="N46" s="4">
        <v>14</v>
      </c>
      <c r="O46" s="10">
        <f t="shared" si="2"/>
        <v>97</v>
      </c>
      <c r="P46" s="8">
        <f t="shared" si="3"/>
        <v>0.72371134020618555</v>
      </c>
      <c r="Q46" s="4">
        <f t="shared" si="4"/>
        <v>52</v>
      </c>
      <c r="R46" s="16">
        <f t="shared" si="5"/>
        <v>45</v>
      </c>
    </row>
    <row r="47" spans="1:18" x14ac:dyDescent="0.2">
      <c r="A47" s="15" t="s">
        <v>29</v>
      </c>
      <c r="B47" s="4" t="s">
        <v>27</v>
      </c>
      <c r="C47" s="5">
        <v>45168</v>
      </c>
      <c r="D47" s="6" t="s">
        <v>2</v>
      </c>
      <c r="E47" s="7">
        <v>8</v>
      </c>
      <c r="F47" s="4">
        <v>16</v>
      </c>
      <c r="G47" s="8">
        <f t="shared" si="0"/>
        <v>2</v>
      </c>
      <c r="H47" s="9">
        <v>54400</v>
      </c>
      <c r="I47" s="9">
        <f t="shared" si="1"/>
        <v>6800</v>
      </c>
      <c r="J47" s="10">
        <v>376</v>
      </c>
      <c r="K47" s="4">
        <v>28</v>
      </c>
      <c r="L47" s="4">
        <v>39</v>
      </c>
      <c r="M47" s="4">
        <v>33</v>
      </c>
      <c r="N47" s="4">
        <v>12</v>
      </c>
      <c r="O47" s="10">
        <f t="shared" si="2"/>
        <v>112</v>
      </c>
      <c r="P47" s="8">
        <f t="shared" si="3"/>
        <v>0.74821428571428572</v>
      </c>
      <c r="Q47" s="4">
        <f t="shared" si="4"/>
        <v>67</v>
      </c>
      <c r="R47" s="16">
        <f t="shared" si="5"/>
        <v>45</v>
      </c>
    </row>
    <row r="48" spans="1:18" x14ac:dyDescent="0.2">
      <c r="A48" s="15" t="s">
        <v>29</v>
      </c>
      <c r="B48" s="4" t="s">
        <v>26</v>
      </c>
      <c r="C48" s="5">
        <v>45171</v>
      </c>
      <c r="D48" s="6" t="s">
        <v>6</v>
      </c>
      <c r="E48" s="7">
        <v>7</v>
      </c>
      <c r="F48" s="4">
        <v>16</v>
      </c>
      <c r="G48" s="8">
        <f t="shared" si="0"/>
        <v>2.2857142857142856</v>
      </c>
      <c r="H48" s="9">
        <v>54400</v>
      </c>
      <c r="I48" s="9">
        <f t="shared" si="1"/>
        <v>7771.4285714285716</v>
      </c>
      <c r="J48" s="10">
        <v>353</v>
      </c>
      <c r="K48" s="4">
        <v>27</v>
      </c>
      <c r="L48" s="4">
        <v>37</v>
      </c>
      <c r="M48" s="4">
        <v>35</v>
      </c>
      <c r="N48" s="4">
        <v>12</v>
      </c>
      <c r="O48" s="10">
        <f t="shared" si="2"/>
        <v>111</v>
      </c>
      <c r="P48" s="8">
        <f t="shared" si="3"/>
        <v>0.74234234234234231</v>
      </c>
      <c r="Q48" s="4">
        <f t="shared" si="4"/>
        <v>64</v>
      </c>
      <c r="R48" s="16">
        <f t="shared" si="5"/>
        <v>47</v>
      </c>
    </row>
    <row r="49" spans="1:18" x14ac:dyDescent="0.2">
      <c r="A49" s="15" t="s">
        <v>29</v>
      </c>
      <c r="B49" s="4" t="s">
        <v>27</v>
      </c>
      <c r="C49" s="5">
        <v>45173</v>
      </c>
      <c r="D49" s="6" t="s">
        <v>3</v>
      </c>
      <c r="E49" s="7">
        <v>9</v>
      </c>
      <c r="F49" s="4">
        <v>15</v>
      </c>
      <c r="G49" s="8">
        <f t="shared" si="0"/>
        <v>1.6666666666666667</v>
      </c>
      <c r="H49" s="9">
        <v>51000</v>
      </c>
      <c r="I49" s="9">
        <f t="shared" si="1"/>
        <v>5666.666666666667</v>
      </c>
      <c r="J49" s="10">
        <v>324</v>
      </c>
      <c r="K49" s="4">
        <v>33</v>
      </c>
      <c r="L49" s="4">
        <v>32</v>
      </c>
      <c r="M49" s="4">
        <v>31</v>
      </c>
      <c r="N49" s="4">
        <v>14</v>
      </c>
      <c r="O49" s="10">
        <f t="shared" si="2"/>
        <v>110</v>
      </c>
      <c r="P49" s="8">
        <f t="shared" si="3"/>
        <v>0.75272727272727269</v>
      </c>
      <c r="Q49" s="4">
        <f t="shared" si="4"/>
        <v>65</v>
      </c>
      <c r="R49" s="16">
        <f t="shared" si="5"/>
        <v>45</v>
      </c>
    </row>
    <row r="50" spans="1:18" x14ac:dyDescent="0.2">
      <c r="A50" s="15" t="s">
        <v>30</v>
      </c>
      <c r="B50" s="4" t="s">
        <v>26</v>
      </c>
      <c r="C50" s="5">
        <v>45174</v>
      </c>
      <c r="D50" s="6" t="s">
        <v>1</v>
      </c>
      <c r="E50" s="7">
        <v>7</v>
      </c>
      <c r="F50" s="4">
        <v>18</v>
      </c>
      <c r="G50" s="8">
        <f t="shared" si="0"/>
        <v>2.5714285714285716</v>
      </c>
      <c r="H50" s="9">
        <v>61200</v>
      </c>
      <c r="I50" s="9">
        <f t="shared" si="1"/>
        <v>8742.8571428571431</v>
      </c>
      <c r="J50" s="10">
        <v>364</v>
      </c>
      <c r="K50" s="4">
        <v>21</v>
      </c>
      <c r="L50" s="4">
        <v>32</v>
      </c>
      <c r="M50" s="4">
        <v>37</v>
      </c>
      <c r="N50" s="4">
        <v>13</v>
      </c>
      <c r="O50" s="10">
        <f t="shared" si="2"/>
        <v>103</v>
      </c>
      <c r="P50" s="8">
        <f t="shared" si="3"/>
        <v>0.71844660194174759</v>
      </c>
      <c r="Q50" s="4">
        <f t="shared" si="4"/>
        <v>53</v>
      </c>
      <c r="R50" s="16">
        <f t="shared" si="5"/>
        <v>50</v>
      </c>
    </row>
    <row r="51" spans="1:18" x14ac:dyDescent="0.2">
      <c r="A51" s="15" t="s">
        <v>30</v>
      </c>
      <c r="B51" s="4" t="s">
        <v>27</v>
      </c>
      <c r="C51" s="5">
        <v>45174</v>
      </c>
      <c r="D51" s="6" t="s">
        <v>4</v>
      </c>
      <c r="E51" s="7">
        <v>8</v>
      </c>
      <c r="F51" s="4">
        <v>20</v>
      </c>
      <c r="G51" s="8">
        <f t="shared" si="0"/>
        <v>2.5</v>
      </c>
      <c r="H51" s="9">
        <v>68000</v>
      </c>
      <c r="I51" s="9">
        <f t="shared" si="1"/>
        <v>8500</v>
      </c>
      <c r="J51" s="10">
        <v>357</v>
      </c>
      <c r="K51" s="4">
        <v>24</v>
      </c>
      <c r="L51" s="4">
        <v>30</v>
      </c>
      <c r="M51" s="4">
        <v>39</v>
      </c>
      <c r="N51" s="4">
        <v>11</v>
      </c>
      <c r="O51" s="10">
        <f t="shared" si="2"/>
        <v>104</v>
      </c>
      <c r="P51" s="8">
        <f t="shared" si="3"/>
        <v>0.72884615384615381</v>
      </c>
      <c r="Q51" s="4">
        <f t="shared" si="4"/>
        <v>54</v>
      </c>
      <c r="R51" s="16">
        <f t="shared" si="5"/>
        <v>50</v>
      </c>
    </row>
    <row r="52" spans="1:18" x14ac:dyDescent="0.2">
      <c r="A52" s="15" t="s">
        <v>30</v>
      </c>
      <c r="B52" s="4" t="s">
        <v>26</v>
      </c>
      <c r="C52" s="5">
        <v>45174</v>
      </c>
      <c r="D52" s="6" t="s">
        <v>5</v>
      </c>
      <c r="E52" s="7">
        <v>8</v>
      </c>
      <c r="F52" s="4">
        <v>15</v>
      </c>
      <c r="G52" s="8">
        <f t="shared" si="0"/>
        <v>1.875</v>
      </c>
      <c r="H52" s="9">
        <v>51000</v>
      </c>
      <c r="I52" s="9">
        <f t="shared" si="1"/>
        <v>6375</v>
      </c>
      <c r="J52" s="10">
        <v>301</v>
      </c>
      <c r="K52" s="4">
        <v>27</v>
      </c>
      <c r="L52" s="4">
        <v>39</v>
      </c>
      <c r="M52" s="4">
        <v>39</v>
      </c>
      <c r="N52" s="4">
        <v>11</v>
      </c>
      <c r="O52" s="10">
        <f t="shared" si="2"/>
        <v>116</v>
      </c>
      <c r="P52" s="8">
        <f t="shared" si="3"/>
        <v>0.74137931034482762</v>
      </c>
      <c r="Q52" s="4">
        <f t="shared" si="4"/>
        <v>66</v>
      </c>
      <c r="R52" s="16">
        <f t="shared" si="5"/>
        <v>50</v>
      </c>
    </row>
    <row r="53" spans="1:18" x14ac:dyDescent="0.2">
      <c r="A53" s="15" t="s">
        <v>30</v>
      </c>
      <c r="B53" s="4" t="s">
        <v>27</v>
      </c>
      <c r="C53" s="5">
        <v>45175</v>
      </c>
      <c r="D53" s="6" t="s">
        <v>2</v>
      </c>
      <c r="E53" s="7">
        <v>7</v>
      </c>
      <c r="F53" s="4">
        <v>16</v>
      </c>
      <c r="G53" s="8">
        <f t="shared" si="0"/>
        <v>2.2857142857142856</v>
      </c>
      <c r="H53" s="9">
        <v>54400</v>
      </c>
      <c r="I53" s="9">
        <f t="shared" si="1"/>
        <v>7771.4285714285716</v>
      </c>
      <c r="J53" s="10">
        <v>398</v>
      </c>
      <c r="K53" s="4">
        <v>29</v>
      </c>
      <c r="L53" s="4">
        <v>31</v>
      </c>
      <c r="M53" s="4">
        <v>33</v>
      </c>
      <c r="N53" s="4">
        <v>11</v>
      </c>
      <c r="O53" s="10">
        <f t="shared" si="2"/>
        <v>104</v>
      </c>
      <c r="P53" s="8">
        <f t="shared" si="3"/>
        <v>0.75</v>
      </c>
      <c r="Q53" s="4">
        <f t="shared" si="4"/>
        <v>60</v>
      </c>
      <c r="R53" s="16">
        <f t="shared" si="5"/>
        <v>44</v>
      </c>
    </row>
    <row r="54" spans="1:18" x14ac:dyDescent="0.2">
      <c r="A54" s="15" t="s">
        <v>30</v>
      </c>
      <c r="B54" s="4" t="s">
        <v>26</v>
      </c>
      <c r="C54" s="5">
        <v>45177</v>
      </c>
      <c r="D54" s="6" t="s">
        <v>6</v>
      </c>
      <c r="E54" s="7">
        <v>8</v>
      </c>
      <c r="F54" s="4">
        <v>19</v>
      </c>
      <c r="G54" s="8">
        <f t="shared" si="0"/>
        <v>2.375</v>
      </c>
      <c r="H54" s="9">
        <v>64600</v>
      </c>
      <c r="I54" s="9">
        <f t="shared" si="1"/>
        <v>8075</v>
      </c>
      <c r="J54" s="10">
        <v>324</v>
      </c>
      <c r="K54" s="4">
        <v>22</v>
      </c>
      <c r="L54" s="4">
        <v>36</v>
      </c>
      <c r="M54" s="4">
        <v>39</v>
      </c>
      <c r="N54" s="4">
        <v>14</v>
      </c>
      <c r="O54" s="10">
        <f t="shared" si="2"/>
        <v>111</v>
      </c>
      <c r="P54" s="8">
        <f t="shared" si="3"/>
        <v>0.7189189189189189</v>
      </c>
      <c r="Q54" s="4">
        <f t="shared" si="4"/>
        <v>58</v>
      </c>
      <c r="R54" s="16">
        <f t="shared" si="5"/>
        <v>53</v>
      </c>
    </row>
    <row r="55" spans="1:18" x14ac:dyDescent="0.2">
      <c r="A55" s="15" t="s">
        <v>30</v>
      </c>
      <c r="B55" s="4" t="s">
        <v>27</v>
      </c>
      <c r="C55" s="5">
        <v>45179</v>
      </c>
      <c r="D55" s="6" t="s">
        <v>3</v>
      </c>
      <c r="E55" s="7">
        <v>7</v>
      </c>
      <c r="F55" s="4">
        <v>19</v>
      </c>
      <c r="G55" s="8">
        <f t="shared" si="0"/>
        <v>2.7142857142857144</v>
      </c>
      <c r="H55" s="9">
        <v>64600</v>
      </c>
      <c r="I55" s="9">
        <f t="shared" si="1"/>
        <v>9228.5714285714294</v>
      </c>
      <c r="J55" s="10">
        <v>307</v>
      </c>
      <c r="K55" s="4">
        <v>36</v>
      </c>
      <c r="L55" s="4">
        <v>33</v>
      </c>
      <c r="M55" s="4">
        <v>40</v>
      </c>
      <c r="N55" s="4">
        <v>11</v>
      </c>
      <c r="O55" s="10">
        <f t="shared" si="2"/>
        <v>120</v>
      </c>
      <c r="P55" s="8">
        <f t="shared" si="3"/>
        <v>0.75666666666666671</v>
      </c>
      <c r="Q55" s="4">
        <f t="shared" si="4"/>
        <v>69</v>
      </c>
      <c r="R55" s="16">
        <f t="shared" si="5"/>
        <v>51</v>
      </c>
    </row>
    <row r="56" spans="1:18" x14ac:dyDescent="0.2">
      <c r="A56" s="15" t="s">
        <v>30</v>
      </c>
      <c r="B56" s="4" t="s">
        <v>26</v>
      </c>
      <c r="C56" s="5">
        <v>45180</v>
      </c>
      <c r="D56" s="6" t="s">
        <v>1</v>
      </c>
      <c r="E56" s="7">
        <v>6</v>
      </c>
      <c r="F56" s="4">
        <v>16</v>
      </c>
      <c r="G56" s="8">
        <f t="shared" si="0"/>
        <v>2.6666666666666665</v>
      </c>
      <c r="H56" s="9">
        <v>54400</v>
      </c>
      <c r="I56" s="9">
        <f t="shared" si="1"/>
        <v>9066.6666666666661</v>
      </c>
      <c r="J56" s="10">
        <v>327</v>
      </c>
      <c r="K56" s="4">
        <v>28</v>
      </c>
      <c r="L56" s="4">
        <v>33</v>
      </c>
      <c r="M56" s="4">
        <v>37</v>
      </c>
      <c r="N56" s="4">
        <v>12</v>
      </c>
      <c r="O56" s="10">
        <f t="shared" si="2"/>
        <v>110</v>
      </c>
      <c r="P56" s="8">
        <f t="shared" si="3"/>
        <v>0.74</v>
      </c>
      <c r="Q56" s="4">
        <f t="shared" si="4"/>
        <v>61</v>
      </c>
      <c r="R56" s="16">
        <f t="shared" si="5"/>
        <v>49</v>
      </c>
    </row>
    <row r="57" spans="1:18" x14ac:dyDescent="0.2">
      <c r="A57" s="15" t="s">
        <v>30</v>
      </c>
      <c r="B57" s="4" t="s">
        <v>27</v>
      </c>
      <c r="C57" s="5">
        <v>45181</v>
      </c>
      <c r="D57" s="6" t="s">
        <v>4</v>
      </c>
      <c r="E57" s="7">
        <v>7</v>
      </c>
      <c r="F57" s="4">
        <v>16</v>
      </c>
      <c r="G57" s="8">
        <f t="shared" si="0"/>
        <v>2.2857142857142856</v>
      </c>
      <c r="H57" s="9">
        <v>54400</v>
      </c>
      <c r="I57" s="9">
        <f t="shared" si="1"/>
        <v>7771.4285714285716</v>
      </c>
      <c r="J57" s="10">
        <v>394</v>
      </c>
      <c r="K57" s="4">
        <v>29</v>
      </c>
      <c r="L57" s="4">
        <v>37</v>
      </c>
      <c r="M57" s="4">
        <v>34</v>
      </c>
      <c r="N57" s="4">
        <v>11</v>
      </c>
      <c r="O57" s="10">
        <f t="shared" si="2"/>
        <v>111</v>
      </c>
      <c r="P57" s="8">
        <f t="shared" si="3"/>
        <v>0.75135135135135134</v>
      </c>
      <c r="Q57" s="4">
        <f t="shared" si="4"/>
        <v>66</v>
      </c>
      <c r="R57" s="16">
        <f t="shared" si="5"/>
        <v>45</v>
      </c>
    </row>
    <row r="58" spans="1:18" x14ac:dyDescent="0.2">
      <c r="A58" s="15" t="s">
        <v>30</v>
      </c>
      <c r="B58" s="4" t="s">
        <v>26</v>
      </c>
      <c r="C58" s="5">
        <v>45183</v>
      </c>
      <c r="D58" s="6" t="s">
        <v>5</v>
      </c>
      <c r="E58" s="7">
        <v>9</v>
      </c>
      <c r="F58" s="4">
        <v>24</v>
      </c>
      <c r="G58" s="8">
        <f t="shared" si="0"/>
        <v>2.6666666666666665</v>
      </c>
      <c r="H58" s="9">
        <v>81600</v>
      </c>
      <c r="I58" s="9">
        <f t="shared" si="1"/>
        <v>9066.6666666666661</v>
      </c>
      <c r="J58" s="10">
        <v>369</v>
      </c>
      <c r="K58" s="4">
        <v>21</v>
      </c>
      <c r="L58" s="4">
        <v>40</v>
      </c>
      <c r="M58" s="4">
        <v>34</v>
      </c>
      <c r="N58" s="4">
        <v>15</v>
      </c>
      <c r="O58" s="10">
        <f t="shared" si="2"/>
        <v>110</v>
      </c>
      <c r="P58" s="8">
        <f t="shared" si="3"/>
        <v>0.7218181818181818</v>
      </c>
      <c r="Q58" s="4">
        <f t="shared" si="4"/>
        <v>61</v>
      </c>
      <c r="R58" s="16">
        <f t="shared" si="5"/>
        <v>49</v>
      </c>
    </row>
    <row r="59" spans="1:18" x14ac:dyDescent="0.2">
      <c r="A59" s="15" t="s">
        <v>30</v>
      </c>
      <c r="B59" s="4" t="s">
        <v>27</v>
      </c>
      <c r="C59" s="5">
        <v>45183</v>
      </c>
      <c r="D59" s="6" t="s">
        <v>2</v>
      </c>
      <c r="E59" s="7">
        <v>9</v>
      </c>
      <c r="F59" s="4">
        <v>24</v>
      </c>
      <c r="G59" s="8">
        <f t="shared" si="0"/>
        <v>2.6666666666666665</v>
      </c>
      <c r="H59" s="9">
        <v>81600</v>
      </c>
      <c r="I59" s="9">
        <f t="shared" si="1"/>
        <v>9066.6666666666661</v>
      </c>
      <c r="J59" s="10">
        <v>338</v>
      </c>
      <c r="K59" s="4">
        <v>28</v>
      </c>
      <c r="L59" s="4">
        <v>35</v>
      </c>
      <c r="M59" s="4">
        <v>39</v>
      </c>
      <c r="N59" s="4">
        <v>15</v>
      </c>
      <c r="O59" s="10">
        <f t="shared" si="2"/>
        <v>117</v>
      </c>
      <c r="P59" s="8">
        <f t="shared" si="3"/>
        <v>0.72991452991452987</v>
      </c>
      <c r="Q59" s="4">
        <f t="shared" si="4"/>
        <v>63</v>
      </c>
      <c r="R59" s="16">
        <f t="shared" si="5"/>
        <v>54</v>
      </c>
    </row>
    <row r="60" spans="1:18" x14ac:dyDescent="0.2">
      <c r="A60" s="15" t="s">
        <v>31</v>
      </c>
      <c r="B60" s="4" t="s">
        <v>26</v>
      </c>
      <c r="C60" s="5">
        <v>45184</v>
      </c>
      <c r="D60" s="6" t="s">
        <v>6</v>
      </c>
      <c r="E60" s="7">
        <v>7</v>
      </c>
      <c r="F60" s="4">
        <v>22</v>
      </c>
      <c r="G60" s="8">
        <f t="shared" si="0"/>
        <v>3.1428571428571428</v>
      </c>
      <c r="H60" s="9">
        <v>74800</v>
      </c>
      <c r="I60" s="9">
        <f t="shared" si="1"/>
        <v>10685.714285714286</v>
      </c>
      <c r="J60" s="10">
        <v>377</v>
      </c>
      <c r="K60" s="4">
        <v>27</v>
      </c>
      <c r="L60" s="4">
        <v>30</v>
      </c>
      <c r="M60" s="4">
        <v>34</v>
      </c>
      <c r="N60" s="4">
        <v>10</v>
      </c>
      <c r="O60" s="10">
        <f t="shared" si="2"/>
        <v>101</v>
      </c>
      <c r="P60" s="8">
        <f t="shared" si="3"/>
        <v>0.74653465346534653</v>
      </c>
      <c r="Q60" s="4">
        <f t="shared" si="4"/>
        <v>57</v>
      </c>
      <c r="R60" s="16">
        <f t="shared" si="5"/>
        <v>44</v>
      </c>
    </row>
    <row r="61" spans="1:18" x14ac:dyDescent="0.2">
      <c r="A61" s="15" t="s">
        <v>31</v>
      </c>
      <c r="B61" s="4" t="s">
        <v>27</v>
      </c>
      <c r="C61" s="5">
        <v>45185</v>
      </c>
      <c r="D61" s="6" t="s">
        <v>3</v>
      </c>
      <c r="E61" s="7">
        <v>7</v>
      </c>
      <c r="F61" s="4">
        <v>17</v>
      </c>
      <c r="G61" s="8">
        <f t="shared" si="0"/>
        <v>2.4285714285714284</v>
      </c>
      <c r="H61" s="9">
        <v>57800</v>
      </c>
      <c r="I61" s="9">
        <f t="shared" si="1"/>
        <v>8257.1428571428569</v>
      </c>
      <c r="J61" s="10">
        <v>398</v>
      </c>
      <c r="K61" s="4">
        <v>28</v>
      </c>
      <c r="L61" s="4">
        <v>31</v>
      </c>
      <c r="M61" s="4">
        <v>32</v>
      </c>
      <c r="N61" s="4">
        <v>10</v>
      </c>
      <c r="O61" s="10">
        <f t="shared" si="2"/>
        <v>101</v>
      </c>
      <c r="P61" s="8">
        <f t="shared" si="3"/>
        <v>0.75247524752475248</v>
      </c>
      <c r="Q61" s="4">
        <f t="shared" si="4"/>
        <v>59</v>
      </c>
      <c r="R61" s="16">
        <f t="shared" si="5"/>
        <v>42</v>
      </c>
    </row>
    <row r="62" spans="1:18" x14ac:dyDescent="0.2">
      <c r="A62" s="15" t="s">
        <v>31</v>
      </c>
      <c r="B62" s="4" t="s">
        <v>26</v>
      </c>
      <c r="C62" s="5">
        <v>45185</v>
      </c>
      <c r="D62" s="6" t="s">
        <v>1</v>
      </c>
      <c r="E62" s="7">
        <v>7</v>
      </c>
      <c r="F62" s="4">
        <v>23</v>
      </c>
      <c r="G62" s="8">
        <f t="shared" si="0"/>
        <v>3.2857142857142856</v>
      </c>
      <c r="H62" s="9">
        <v>78200</v>
      </c>
      <c r="I62" s="9">
        <f t="shared" si="1"/>
        <v>11171.428571428571</v>
      </c>
      <c r="J62" s="10">
        <v>320</v>
      </c>
      <c r="K62" s="4">
        <v>23</v>
      </c>
      <c r="L62" s="4">
        <v>30</v>
      </c>
      <c r="M62" s="4">
        <v>39</v>
      </c>
      <c r="N62" s="4">
        <v>12</v>
      </c>
      <c r="O62" s="10">
        <f t="shared" si="2"/>
        <v>104</v>
      </c>
      <c r="P62" s="8">
        <f t="shared" si="3"/>
        <v>0.72307692307692306</v>
      </c>
      <c r="Q62" s="4">
        <f t="shared" si="4"/>
        <v>53</v>
      </c>
      <c r="R62" s="16">
        <f t="shared" si="5"/>
        <v>51</v>
      </c>
    </row>
    <row r="63" spans="1:18" x14ac:dyDescent="0.2">
      <c r="A63" s="15" t="s">
        <v>31</v>
      </c>
      <c r="B63" s="4" t="s">
        <v>27</v>
      </c>
      <c r="C63" s="5">
        <v>45188</v>
      </c>
      <c r="D63" s="6" t="s">
        <v>4</v>
      </c>
      <c r="E63" s="7">
        <v>8</v>
      </c>
      <c r="F63" s="4">
        <v>25</v>
      </c>
      <c r="G63" s="8">
        <f t="shared" si="0"/>
        <v>3.125</v>
      </c>
      <c r="H63" s="9">
        <v>85000</v>
      </c>
      <c r="I63" s="9">
        <f t="shared" si="1"/>
        <v>10625</v>
      </c>
      <c r="J63" s="10">
        <v>338</v>
      </c>
      <c r="K63" s="4">
        <v>24</v>
      </c>
      <c r="L63" s="4">
        <v>34</v>
      </c>
      <c r="M63" s="4">
        <v>33</v>
      </c>
      <c r="N63" s="4">
        <v>12</v>
      </c>
      <c r="O63" s="10">
        <f t="shared" si="2"/>
        <v>103</v>
      </c>
      <c r="P63" s="8">
        <f t="shared" si="3"/>
        <v>0.73592233009708741</v>
      </c>
      <c r="Q63" s="4">
        <f t="shared" si="4"/>
        <v>58</v>
      </c>
      <c r="R63" s="16">
        <f t="shared" si="5"/>
        <v>45</v>
      </c>
    </row>
    <row r="64" spans="1:18" x14ac:dyDescent="0.2">
      <c r="A64" s="15" t="s">
        <v>31</v>
      </c>
      <c r="B64" s="4" t="s">
        <v>26</v>
      </c>
      <c r="C64" s="5">
        <v>45189</v>
      </c>
      <c r="D64" s="6" t="s">
        <v>5</v>
      </c>
      <c r="E64" s="7">
        <v>6</v>
      </c>
      <c r="F64" s="4">
        <v>23</v>
      </c>
      <c r="G64" s="8">
        <f t="shared" si="0"/>
        <v>3.8333333333333335</v>
      </c>
      <c r="H64" s="9">
        <v>78200</v>
      </c>
      <c r="I64" s="9">
        <f t="shared" si="1"/>
        <v>13033.333333333334</v>
      </c>
      <c r="J64" s="10">
        <v>371</v>
      </c>
      <c r="K64" s="4">
        <v>29</v>
      </c>
      <c r="L64" s="4">
        <v>30</v>
      </c>
      <c r="M64" s="4">
        <v>38</v>
      </c>
      <c r="N64" s="4">
        <v>12</v>
      </c>
      <c r="O64" s="10">
        <f t="shared" si="2"/>
        <v>109</v>
      </c>
      <c r="P64" s="8">
        <f t="shared" si="3"/>
        <v>0.73944954128440366</v>
      </c>
      <c r="Q64" s="4">
        <f t="shared" si="4"/>
        <v>59</v>
      </c>
      <c r="R64" s="16">
        <f t="shared" si="5"/>
        <v>50</v>
      </c>
    </row>
    <row r="65" spans="1:18" x14ac:dyDescent="0.2">
      <c r="A65" s="15" t="s">
        <v>31</v>
      </c>
      <c r="B65" s="4" t="s">
        <v>27</v>
      </c>
      <c r="C65" s="5">
        <v>45190</v>
      </c>
      <c r="D65" s="6" t="s">
        <v>2</v>
      </c>
      <c r="E65" s="7">
        <v>8</v>
      </c>
      <c r="F65" s="4">
        <v>17</v>
      </c>
      <c r="G65" s="8">
        <f t="shared" si="0"/>
        <v>2.125</v>
      </c>
      <c r="H65" s="9">
        <v>57800</v>
      </c>
      <c r="I65" s="9">
        <f t="shared" si="1"/>
        <v>7225</v>
      </c>
      <c r="J65" s="10">
        <v>347</v>
      </c>
      <c r="K65" s="4">
        <v>20</v>
      </c>
      <c r="L65" s="4">
        <v>40</v>
      </c>
      <c r="M65" s="4">
        <v>35</v>
      </c>
      <c r="N65" s="4">
        <v>15</v>
      </c>
      <c r="O65" s="10">
        <f t="shared" si="2"/>
        <v>110</v>
      </c>
      <c r="P65" s="8">
        <f t="shared" si="3"/>
        <v>0.71818181818181814</v>
      </c>
      <c r="Q65" s="4">
        <f t="shared" si="4"/>
        <v>60</v>
      </c>
      <c r="R65" s="16">
        <f t="shared" si="5"/>
        <v>50</v>
      </c>
    </row>
    <row r="66" spans="1:18" x14ac:dyDescent="0.2">
      <c r="A66" s="15" t="s">
        <v>31</v>
      </c>
      <c r="B66" s="4" t="s">
        <v>26</v>
      </c>
      <c r="C66" s="5">
        <v>45191</v>
      </c>
      <c r="D66" s="6" t="s">
        <v>6</v>
      </c>
      <c r="E66" s="7">
        <v>9</v>
      </c>
      <c r="F66" s="4">
        <v>23</v>
      </c>
      <c r="G66" s="8">
        <f t="shared" si="0"/>
        <v>2.5555555555555554</v>
      </c>
      <c r="H66" s="9">
        <v>78200</v>
      </c>
      <c r="I66" s="9">
        <f t="shared" si="1"/>
        <v>8688.8888888888887</v>
      </c>
      <c r="J66" s="10">
        <v>368</v>
      </c>
      <c r="K66" s="4">
        <v>30</v>
      </c>
      <c r="L66" s="4">
        <v>40</v>
      </c>
      <c r="M66" s="4">
        <v>38</v>
      </c>
      <c r="N66" s="4">
        <v>15</v>
      </c>
      <c r="O66" s="10">
        <f t="shared" si="2"/>
        <v>123</v>
      </c>
      <c r="P66" s="8">
        <f t="shared" si="3"/>
        <v>0.73821138211382109</v>
      </c>
      <c r="Q66" s="4">
        <f t="shared" si="4"/>
        <v>70</v>
      </c>
      <c r="R66" s="16">
        <f t="shared" si="5"/>
        <v>53</v>
      </c>
    </row>
    <row r="67" spans="1:18" x14ac:dyDescent="0.2">
      <c r="A67" s="15" t="s">
        <v>31</v>
      </c>
      <c r="B67" s="4" t="s">
        <v>27</v>
      </c>
      <c r="C67" s="5">
        <v>45192</v>
      </c>
      <c r="D67" s="6" t="s">
        <v>3</v>
      </c>
      <c r="E67" s="7">
        <v>8</v>
      </c>
      <c r="F67" s="4">
        <v>25</v>
      </c>
      <c r="G67" s="8">
        <f t="shared" ref="G67:G121" si="6">F67/E67</f>
        <v>3.125</v>
      </c>
      <c r="H67" s="9">
        <v>85000</v>
      </c>
      <c r="I67" s="9">
        <f t="shared" ref="I67:I121" si="7">H67/E67</f>
        <v>10625</v>
      </c>
      <c r="J67" s="10">
        <v>353</v>
      </c>
      <c r="K67" s="4">
        <v>38</v>
      </c>
      <c r="L67" s="4">
        <v>31</v>
      </c>
      <c r="M67" s="4">
        <v>37</v>
      </c>
      <c r="N67" s="4">
        <v>13</v>
      </c>
      <c r="O67" s="10">
        <f t="shared" ref="O67:O121" si="8">SUM(K67:N67)</f>
        <v>119</v>
      </c>
      <c r="P67" s="8">
        <f t="shared" ref="P67:P121" si="9">(K67*5+L67*4+M67*3+N67*2)/(O67*5)</f>
        <v>0.7579831932773109</v>
      </c>
      <c r="Q67" s="4">
        <f t="shared" si="4"/>
        <v>69</v>
      </c>
      <c r="R67" s="16">
        <f t="shared" si="5"/>
        <v>50</v>
      </c>
    </row>
    <row r="68" spans="1:18" x14ac:dyDescent="0.2">
      <c r="A68" s="15" t="s">
        <v>31</v>
      </c>
      <c r="B68" s="4" t="s">
        <v>26</v>
      </c>
      <c r="C68" s="5">
        <v>45193</v>
      </c>
      <c r="D68" s="6" t="s">
        <v>1</v>
      </c>
      <c r="E68" s="7">
        <v>6</v>
      </c>
      <c r="F68" s="4">
        <v>24</v>
      </c>
      <c r="G68" s="8">
        <f t="shared" si="6"/>
        <v>4</v>
      </c>
      <c r="H68" s="9">
        <v>81600</v>
      </c>
      <c r="I68" s="9">
        <f t="shared" si="7"/>
        <v>13600</v>
      </c>
      <c r="J68" s="10">
        <v>339</v>
      </c>
      <c r="K68" s="4">
        <v>30</v>
      </c>
      <c r="L68" s="4">
        <v>40</v>
      </c>
      <c r="M68" s="4">
        <v>30</v>
      </c>
      <c r="N68" s="4">
        <v>11</v>
      </c>
      <c r="O68" s="10">
        <f t="shared" si="8"/>
        <v>111</v>
      </c>
      <c r="P68" s="8">
        <f t="shared" si="9"/>
        <v>0.76036036036036037</v>
      </c>
      <c r="Q68" s="4">
        <f t="shared" si="4"/>
        <v>70</v>
      </c>
      <c r="R68" s="16">
        <f t="shared" si="5"/>
        <v>41</v>
      </c>
    </row>
    <row r="69" spans="1:18" x14ac:dyDescent="0.2">
      <c r="A69" s="15" t="s">
        <v>31</v>
      </c>
      <c r="B69" s="4" t="s">
        <v>27</v>
      </c>
      <c r="C69" s="5">
        <v>45193</v>
      </c>
      <c r="D69" s="6" t="s">
        <v>4</v>
      </c>
      <c r="E69" s="7">
        <v>6</v>
      </c>
      <c r="F69" s="4">
        <v>16</v>
      </c>
      <c r="G69" s="8">
        <f t="shared" si="6"/>
        <v>2.6666666666666665</v>
      </c>
      <c r="H69" s="9">
        <v>54400</v>
      </c>
      <c r="I69" s="9">
        <f t="shared" si="7"/>
        <v>9066.6666666666661</v>
      </c>
      <c r="J69" s="10">
        <v>395</v>
      </c>
      <c r="K69" s="4">
        <v>23</v>
      </c>
      <c r="L69" s="4">
        <v>35</v>
      </c>
      <c r="M69" s="4">
        <v>37</v>
      </c>
      <c r="N69" s="4">
        <v>12</v>
      </c>
      <c r="O69" s="10">
        <f t="shared" si="8"/>
        <v>107</v>
      </c>
      <c r="P69" s="8">
        <f t="shared" si="9"/>
        <v>0.7289719626168224</v>
      </c>
      <c r="Q69" s="4">
        <f t="shared" si="4"/>
        <v>58</v>
      </c>
      <c r="R69" s="16">
        <f t="shared" si="5"/>
        <v>49</v>
      </c>
    </row>
    <row r="70" spans="1:18" x14ac:dyDescent="0.2">
      <c r="A70" s="15" t="s">
        <v>32</v>
      </c>
      <c r="B70" s="4" t="s">
        <v>26</v>
      </c>
      <c r="C70" s="5">
        <v>45194</v>
      </c>
      <c r="D70" s="6" t="s">
        <v>5</v>
      </c>
      <c r="E70" s="7">
        <v>6</v>
      </c>
      <c r="F70" s="4">
        <v>19</v>
      </c>
      <c r="G70" s="8">
        <f t="shared" si="6"/>
        <v>3.1666666666666665</v>
      </c>
      <c r="H70" s="9">
        <v>64600</v>
      </c>
      <c r="I70" s="9">
        <f t="shared" si="7"/>
        <v>10766.666666666666</v>
      </c>
      <c r="J70" s="10">
        <v>316</v>
      </c>
      <c r="K70" s="4">
        <v>30</v>
      </c>
      <c r="L70" s="4">
        <v>40</v>
      </c>
      <c r="M70" s="4">
        <v>36</v>
      </c>
      <c r="N70" s="4">
        <v>15</v>
      </c>
      <c r="O70" s="10">
        <f t="shared" si="8"/>
        <v>121</v>
      </c>
      <c r="P70" s="8">
        <f t="shared" si="9"/>
        <v>0.740495867768595</v>
      </c>
      <c r="Q70" s="4">
        <f t="shared" si="4"/>
        <v>70</v>
      </c>
      <c r="R70" s="16">
        <f t="shared" si="5"/>
        <v>51</v>
      </c>
    </row>
    <row r="71" spans="1:18" x14ac:dyDescent="0.2">
      <c r="A71" s="15" t="s">
        <v>32</v>
      </c>
      <c r="B71" s="4" t="s">
        <v>27</v>
      </c>
      <c r="C71" s="5">
        <v>45194</v>
      </c>
      <c r="D71" s="6" t="s">
        <v>2</v>
      </c>
      <c r="E71" s="7">
        <v>9</v>
      </c>
      <c r="F71" s="4">
        <v>25</v>
      </c>
      <c r="G71" s="8">
        <f t="shared" si="6"/>
        <v>2.7777777777777777</v>
      </c>
      <c r="H71" s="9">
        <v>85000</v>
      </c>
      <c r="I71" s="9">
        <f t="shared" si="7"/>
        <v>9444.4444444444453</v>
      </c>
      <c r="J71" s="10">
        <v>383</v>
      </c>
      <c r="K71" s="4">
        <v>30</v>
      </c>
      <c r="L71" s="4">
        <v>30</v>
      </c>
      <c r="M71" s="4">
        <v>36</v>
      </c>
      <c r="N71" s="4">
        <v>10</v>
      </c>
      <c r="O71" s="10">
        <f t="shared" si="8"/>
        <v>106</v>
      </c>
      <c r="P71" s="8">
        <f t="shared" si="9"/>
        <v>0.75094339622641515</v>
      </c>
      <c r="Q71" s="4">
        <f t="shared" si="4"/>
        <v>60</v>
      </c>
      <c r="R71" s="16">
        <f t="shared" si="5"/>
        <v>46</v>
      </c>
    </row>
    <row r="72" spans="1:18" x14ac:dyDescent="0.2">
      <c r="A72" s="15" t="s">
        <v>32</v>
      </c>
      <c r="B72" s="4" t="s">
        <v>26</v>
      </c>
      <c r="C72" s="5">
        <v>45194</v>
      </c>
      <c r="D72" s="6" t="s">
        <v>6</v>
      </c>
      <c r="E72" s="7">
        <v>9</v>
      </c>
      <c r="F72" s="4">
        <v>16</v>
      </c>
      <c r="G72" s="8">
        <f t="shared" si="6"/>
        <v>1.7777777777777777</v>
      </c>
      <c r="H72" s="9">
        <v>54400</v>
      </c>
      <c r="I72" s="9">
        <f t="shared" si="7"/>
        <v>6044.4444444444443</v>
      </c>
      <c r="J72" s="10">
        <v>336</v>
      </c>
      <c r="K72" s="4">
        <v>23</v>
      </c>
      <c r="L72" s="4">
        <v>38</v>
      </c>
      <c r="M72" s="4">
        <v>35</v>
      </c>
      <c r="N72" s="4">
        <v>10</v>
      </c>
      <c r="O72" s="10">
        <f t="shared" si="8"/>
        <v>106</v>
      </c>
      <c r="P72" s="8">
        <f t="shared" si="9"/>
        <v>0.73962264150943391</v>
      </c>
      <c r="Q72" s="4">
        <f t="shared" si="4"/>
        <v>61</v>
      </c>
      <c r="R72" s="16">
        <f t="shared" si="5"/>
        <v>45</v>
      </c>
    </row>
    <row r="73" spans="1:18" x14ac:dyDescent="0.2">
      <c r="A73" s="15" t="s">
        <v>32</v>
      </c>
      <c r="B73" s="4" t="s">
        <v>27</v>
      </c>
      <c r="C73" s="5">
        <v>45194</v>
      </c>
      <c r="D73" s="6" t="s">
        <v>3</v>
      </c>
      <c r="E73" s="7">
        <v>8</v>
      </c>
      <c r="F73" s="4">
        <v>20</v>
      </c>
      <c r="G73" s="8">
        <f t="shared" si="6"/>
        <v>2.5</v>
      </c>
      <c r="H73" s="9">
        <v>68000</v>
      </c>
      <c r="I73" s="9">
        <f t="shared" si="7"/>
        <v>8500</v>
      </c>
      <c r="J73" s="10">
        <v>333</v>
      </c>
      <c r="K73" s="4">
        <v>20</v>
      </c>
      <c r="L73" s="4">
        <v>31</v>
      </c>
      <c r="M73" s="4">
        <v>34</v>
      </c>
      <c r="N73" s="4">
        <v>13</v>
      </c>
      <c r="O73" s="10">
        <f t="shared" si="8"/>
        <v>98</v>
      </c>
      <c r="P73" s="8">
        <f t="shared" si="9"/>
        <v>0.71836734693877546</v>
      </c>
      <c r="Q73" s="4">
        <f t="shared" si="4"/>
        <v>51</v>
      </c>
      <c r="R73" s="16">
        <f t="shared" si="5"/>
        <v>47</v>
      </c>
    </row>
    <row r="74" spans="1:18" x14ac:dyDescent="0.2">
      <c r="A74" s="15" t="s">
        <v>32</v>
      </c>
      <c r="B74" s="4" t="s">
        <v>26</v>
      </c>
      <c r="C74" s="5">
        <v>45195</v>
      </c>
      <c r="D74" s="6" t="s">
        <v>1</v>
      </c>
      <c r="E74" s="7">
        <v>7</v>
      </c>
      <c r="F74" s="4">
        <v>22</v>
      </c>
      <c r="G74" s="8">
        <f t="shared" si="6"/>
        <v>3.1428571428571428</v>
      </c>
      <c r="H74" s="9">
        <v>74800</v>
      </c>
      <c r="I74" s="9">
        <f t="shared" si="7"/>
        <v>10685.714285714286</v>
      </c>
      <c r="J74" s="10">
        <v>389</v>
      </c>
      <c r="K74" s="4">
        <v>20</v>
      </c>
      <c r="L74" s="4">
        <v>39</v>
      </c>
      <c r="M74" s="4">
        <v>39</v>
      </c>
      <c r="N74" s="4">
        <v>13</v>
      </c>
      <c r="O74" s="10">
        <f t="shared" si="8"/>
        <v>111</v>
      </c>
      <c r="P74" s="8">
        <f t="shared" si="9"/>
        <v>0.7189189189189189</v>
      </c>
      <c r="Q74" s="4">
        <f t="shared" si="4"/>
        <v>59</v>
      </c>
      <c r="R74" s="16">
        <f t="shared" si="5"/>
        <v>52</v>
      </c>
    </row>
    <row r="75" spans="1:18" x14ac:dyDescent="0.2">
      <c r="A75" s="15" t="s">
        <v>32</v>
      </c>
      <c r="B75" s="4" t="s">
        <v>27</v>
      </c>
      <c r="C75" s="5">
        <v>45195</v>
      </c>
      <c r="D75" s="6" t="s">
        <v>4</v>
      </c>
      <c r="E75" s="7">
        <v>9</v>
      </c>
      <c r="F75" s="4">
        <v>23</v>
      </c>
      <c r="G75" s="8">
        <f t="shared" si="6"/>
        <v>2.5555555555555554</v>
      </c>
      <c r="H75" s="9">
        <v>78200</v>
      </c>
      <c r="I75" s="9">
        <f t="shared" si="7"/>
        <v>8688.8888888888887</v>
      </c>
      <c r="J75" s="10">
        <v>334</v>
      </c>
      <c r="K75" s="4">
        <v>30</v>
      </c>
      <c r="L75" s="4">
        <v>38</v>
      </c>
      <c r="M75" s="4">
        <v>30</v>
      </c>
      <c r="N75" s="4">
        <v>11</v>
      </c>
      <c r="O75" s="10">
        <f t="shared" si="8"/>
        <v>109</v>
      </c>
      <c r="P75" s="8">
        <f t="shared" si="9"/>
        <v>0.75963302752293582</v>
      </c>
      <c r="Q75" s="4">
        <f t="shared" si="4"/>
        <v>68</v>
      </c>
      <c r="R75" s="16">
        <f t="shared" si="5"/>
        <v>41</v>
      </c>
    </row>
    <row r="76" spans="1:18" x14ac:dyDescent="0.2">
      <c r="A76" s="15" t="s">
        <v>32</v>
      </c>
      <c r="B76" s="4" t="s">
        <v>26</v>
      </c>
      <c r="C76" s="5">
        <v>45196</v>
      </c>
      <c r="D76" s="6" t="s">
        <v>5</v>
      </c>
      <c r="E76" s="7">
        <v>6</v>
      </c>
      <c r="F76" s="4">
        <v>20</v>
      </c>
      <c r="G76" s="8">
        <f t="shared" si="6"/>
        <v>3.3333333333333335</v>
      </c>
      <c r="H76" s="9">
        <v>68000</v>
      </c>
      <c r="I76" s="9">
        <f t="shared" si="7"/>
        <v>11333.333333333334</v>
      </c>
      <c r="J76" s="10">
        <v>307</v>
      </c>
      <c r="K76" s="4">
        <v>28</v>
      </c>
      <c r="L76" s="4">
        <v>33</v>
      </c>
      <c r="M76" s="4">
        <v>32</v>
      </c>
      <c r="N76" s="4">
        <v>12</v>
      </c>
      <c r="O76" s="10">
        <f t="shared" si="8"/>
        <v>105</v>
      </c>
      <c r="P76" s="8">
        <f t="shared" si="9"/>
        <v>0.7466666666666667</v>
      </c>
      <c r="Q76" s="4">
        <f t="shared" si="4"/>
        <v>61</v>
      </c>
      <c r="R76" s="16">
        <f t="shared" si="5"/>
        <v>44</v>
      </c>
    </row>
    <row r="77" spans="1:18" x14ac:dyDescent="0.2">
      <c r="A77" s="15" t="s">
        <v>32</v>
      </c>
      <c r="B77" s="4" t="s">
        <v>27</v>
      </c>
      <c r="C77" s="5">
        <v>45197</v>
      </c>
      <c r="D77" s="6" t="s">
        <v>2</v>
      </c>
      <c r="E77" s="7">
        <v>6</v>
      </c>
      <c r="F77" s="4">
        <v>19</v>
      </c>
      <c r="G77" s="8">
        <f t="shared" si="6"/>
        <v>3.1666666666666665</v>
      </c>
      <c r="H77" s="9">
        <v>64600</v>
      </c>
      <c r="I77" s="9">
        <f t="shared" si="7"/>
        <v>10766.666666666666</v>
      </c>
      <c r="J77" s="10">
        <v>378</v>
      </c>
      <c r="K77" s="4">
        <v>24</v>
      </c>
      <c r="L77" s="4">
        <v>35</v>
      </c>
      <c r="M77" s="4">
        <v>37</v>
      </c>
      <c r="N77" s="4">
        <v>13</v>
      </c>
      <c r="O77" s="10">
        <f t="shared" si="8"/>
        <v>109</v>
      </c>
      <c r="P77" s="8">
        <f t="shared" si="9"/>
        <v>0.72844036697247705</v>
      </c>
      <c r="Q77" s="4">
        <f t="shared" si="4"/>
        <v>59</v>
      </c>
      <c r="R77" s="16">
        <f t="shared" si="5"/>
        <v>50</v>
      </c>
    </row>
    <row r="78" spans="1:18" x14ac:dyDescent="0.2">
      <c r="A78" s="15" t="s">
        <v>32</v>
      </c>
      <c r="B78" s="4" t="s">
        <v>26</v>
      </c>
      <c r="C78" s="5">
        <v>45197</v>
      </c>
      <c r="D78" s="6" t="s">
        <v>6</v>
      </c>
      <c r="E78" s="7">
        <v>7</v>
      </c>
      <c r="F78" s="4">
        <v>15</v>
      </c>
      <c r="G78" s="8">
        <f t="shared" si="6"/>
        <v>2.1428571428571428</v>
      </c>
      <c r="H78" s="9">
        <v>51000</v>
      </c>
      <c r="I78" s="9">
        <f t="shared" si="7"/>
        <v>7285.7142857142853</v>
      </c>
      <c r="J78" s="10">
        <v>357</v>
      </c>
      <c r="K78" s="4">
        <v>27</v>
      </c>
      <c r="L78" s="4">
        <v>30</v>
      </c>
      <c r="M78" s="4">
        <v>31</v>
      </c>
      <c r="N78" s="4">
        <v>12</v>
      </c>
      <c r="O78" s="10">
        <f t="shared" si="8"/>
        <v>100</v>
      </c>
      <c r="P78" s="8">
        <f t="shared" si="9"/>
        <v>0.74399999999999999</v>
      </c>
      <c r="Q78" s="4">
        <f t="shared" si="4"/>
        <v>57</v>
      </c>
      <c r="R78" s="16">
        <f t="shared" si="5"/>
        <v>43</v>
      </c>
    </row>
    <row r="79" spans="1:18" x14ac:dyDescent="0.2">
      <c r="A79" s="15" t="s">
        <v>32</v>
      </c>
      <c r="B79" s="4" t="s">
        <v>27</v>
      </c>
      <c r="C79" s="5">
        <v>45197</v>
      </c>
      <c r="D79" s="6" t="s">
        <v>3</v>
      </c>
      <c r="E79" s="7">
        <v>9</v>
      </c>
      <c r="F79" s="4">
        <v>18</v>
      </c>
      <c r="G79" s="8">
        <f t="shared" si="6"/>
        <v>2</v>
      </c>
      <c r="H79" s="9">
        <v>61200</v>
      </c>
      <c r="I79" s="9">
        <f t="shared" si="7"/>
        <v>6800</v>
      </c>
      <c r="J79" s="10">
        <v>370</v>
      </c>
      <c r="K79" s="4">
        <v>22</v>
      </c>
      <c r="L79" s="4">
        <v>33</v>
      </c>
      <c r="M79" s="4">
        <v>32</v>
      </c>
      <c r="N79" s="4">
        <v>15</v>
      </c>
      <c r="O79" s="10">
        <f t="shared" si="8"/>
        <v>102</v>
      </c>
      <c r="P79" s="8">
        <f t="shared" si="9"/>
        <v>0.72156862745098038</v>
      </c>
      <c r="Q79" s="4">
        <f t="shared" si="4"/>
        <v>55</v>
      </c>
      <c r="R79" s="16">
        <f t="shared" si="5"/>
        <v>47</v>
      </c>
    </row>
    <row r="80" spans="1:18" x14ac:dyDescent="0.2">
      <c r="A80" s="15" t="s">
        <v>33</v>
      </c>
      <c r="B80" s="4" t="s">
        <v>26</v>
      </c>
      <c r="C80" s="5">
        <v>45198</v>
      </c>
      <c r="D80" s="6" t="s">
        <v>1</v>
      </c>
      <c r="E80" s="7">
        <v>9</v>
      </c>
      <c r="F80" s="4">
        <v>21</v>
      </c>
      <c r="G80" s="8">
        <f t="shared" si="6"/>
        <v>2.3333333333333335</v>
      </c>
      <c r="H80" s="9">
        <v>71400</v>
      </c>
      <c r="I80" s="9">
        <f t="shared" si="7"/>
        <v>7933.333333333333</v>
      </c>
      <c r="J80" s="10">
        <v>322</v>
      </c>
      <c r="K80" s="4">
        <v>24</v>
      </c>
      <c r="L80" s="4">
        <v>30</v>
      </c>
      <c r="M80" s="4">
        <v>32</v>
      </c>
      <c r="N80" s="4">
        <v>14</v>
      </c>
      <c r="O80" s="10">
        <f t="shared" si="8"/>
        <v>100</v>
      </c>
      <c r="P80" s="8">
        <f t="shared" si="9"/>
        <v>0.72799999999999998</v>
      </c>
      <c r="Q80" s="4">
        <f t="shared" si="4"/>
        <v>54</v>
      </c>
      <c r="R80" s="16">
        <f t="shared" si="5"/>
        <v>46</v>
      </c>
    </row>
    <row r="81" spans="1:18" x14ac:dyDescent="0.2">
      <c r="A81" s="15" t="s">
        <v>33</v>
      </c>
      <c r="B81" s="4" t="s">
        <v>27</v>
      </c>
      <c r="C81" s="5">
        <v>45198</v>
      </c>
      <c r="D81" s="6" t="s">
        <v>4</v>
      </c>
      <c r="E81" s="7">
        <v>9</v>
      </c>
      <c r="F81" s="4">
        <v>22</v>
      </c>
      <c r="G81" s="8">
        <f t="shared" si="6"/>
        <v>2.4444444444444446</v>
      </c>
      <c r="H81" s="9">
        <v>74800</v>
      </c>
      <c r="I81" s="9">
        <f t="shared" si="7"/>
        <v>8311.1111111111113</v>
      </c>
      <c r="J81" s="10">
        <v>326</v>
      </c>
      <c r="K81" s="4">
        <v>29</v>
      </c>
      <c r="L81" s="4">
        <v>33</v>
      </c>
      <c r="M81" s="4">
        <v>38</v>
      </c>
      <c r="N81" s="4">
        <v>13</v>
      </c>
      <c r="O81" s="10">
        <f t="shared" si="8"/>
        <v>113</v>
      </c>
      <c r="P81" s="8">
        <f t="shared" si="9"/>
        <v>0.73805309734513269</v>
      </c>
      <c r="Q81" s="4">
        <f t="shared" si="4"/>
        <v>62</v>
      </c>
      <c r="R81" s="16">
        <f t="shared" si="5"/>
        <v>51</v>
      </c>
    </row>
    <row r="82" spans="1:18" x14ac:dyDescent="0.2">
      <c r="A82" s="15" t="s">
        <v>33</v>
      </c>
      <c r="B82" s="4" t="s">
        <v>26</v>
      </c>
      <c r="C82" s="5">
        <v>45199</v>
      </c>
      <c r="D82" s="6" t="s">
        <v>5</v>
      </c>
      <c r="E82" s="7">
        <v>9</v>
      </c>
      <c r="F82" s="4">
        <v>21</v>
      </c>
      <c r="G82" s="8">
        <f t="shared" si="6"/>
        <v>2.3333333333333335</v>
      </c>
      <c r="H82" s="9">
        <v>71400</v>
      </c>
      <c r="I82" s="9">
        <f t="shared" si="7"/>
        <v>7933.333333333333</v>
      </c>
      <c r="J82" s="10">
        <v>339</v>
      </c>
      <c r="K82" s="4">
        <v>25</v>
      </c>
      <c r="L82" s="4">
        <v>32</v>
      </c>
      <c r="M82" s="4">
        <v>31</v>
      </c>
      <c r="N82" s="4">
        <v>14</v>
      </c>
      <c r="O82" s="10">
        <f t="shared" si="8"/>
        <v>102</v>
      </c>
      <c r="P82" s="8">
        <f t="shared" si="9"/>
        <v>0.73333333333333328</v>
      </c>
      <c r="Q82" s="4">
        <f t="shared" si="4"/>
        <v>57</v>
      </c>
      <c r="R82" s="16">
        <f t="shared" si="5"/>
        <v>45</v>
      </c>
    </row>
    <row r="83" spans="1:18" x14ac:dyDescent="0.2">
      <c r="A83" s="15" t="s">
        <v>33</v>
      </c>
      <c r="B83" s="4" t="s">
        <v>27</v>
      </c>
      <c r="C83" s="5">
        <v>45201</v>
      </c>
      <c r="D83" s="6" t="s">
        <v>2</v>
      </c>
      <c r="E83" s="7">
        <v>7</v>
      </c>
      <c r="F83" s="4">
        <v>20</v>
      </c>
      <c r="G83" s="8">
        <f t="shared" si="6"/>
        <v>2.8571428571428572</v>
      </c>
      <c r="H83" s="9">
        <v>68000</v>
      </c>
      <c r="I83" s="9">
        <f t="shared" si="7"/>
        <v>9714.2857142857138</v>
      </c>
      <c r="J83" s="10">
        <v>390</v>
      </c>
      <c r="K83" s="4">
        <v>21</v>
      </c>
      <c r="L83" s="4">
        <v>33</v>
      </c>
      <c r="M83" s="4">
        <v>35</v>
      </c>
      <c r="N83" s="4">
        <v>13</v>
      </c>
      <c r="O83" s="10">
        <f t="shared" si="8"/>
        <v>102</v>
      </c>
      <c r="P83" s="8">
        <f t="shared" si="9"/>
        <v>0.72156862745098038</v>
      </c>
      <c r="Q83" s="4">
        <f t="shared" si="4"/>
        <v>54</v>
      </c>
      <c r="R83" s="16">
        <f t="shared" si="5"/>
        <v>48</v>
      </c>
    </row>
    <row r="84" spans="1:18" x14ac:dyDescent="0.2">
      <c r="A84" s="15" t="s">
        <v>33</v>
      </c>
      <c r="B84" s="4" t="s">
        <v>26</v>
      </c>
      <c r="C84" s="5">
        <v>45201</v>
      </c>
      <c r="D84" s="6" t="s">
        <v>6</v>
      </c>
      <c r="E84" s="7">
        <v>8</v>
      </c>
      <c r="F84" s="4">
        <v>19</v>
      </c>
      <c r="G84" s="8">
        <f t="shared" si="6"/>
        <v>2.375</v>
      </c>
      <c r="H84" s="9">
        <v>64600</v>
      </c>
      <c r="I84" s="9">
        <f t="shared" si="7"/>
        <v>8075</v>
      </c>
      <c r="J84" s="10">
        <v>330</v>
      </c>
      <c r="K84" s="4">
        <v>30</v>
      </c>
      <c r="L84" s="4">
        <v>33</v>
      </c>
      <c r="M84" s="4">
        <v>40</v>
      </c>
      <c r="N84" s="4">
        <v>13</v>
      </c>
      <c r="O84" s="10">
        <f t="shared" si="8"/>
        <v>116</v>
      </c>
      <c r="P84" s="8">
        <f t="shared" si="9"/>
        <v>0.73793103448275865</v>
      </c>
      <c r="Q84" s="4">
        <f t="shared" si="4"/>
        <v>63</v>
      </c>
      <c r="R84" s="16">
        <f t="shared" si="5"/>
        <v>53</v>
      </c>
    </row>
    <row r="85" spans="1:18" x14ac:dyDescent="0.2">
      <c r="A85" s="15" t="s">
        <v>33</v>
      </c>
      <c r="B85" s="4" t="s">
        <v>27</v>
      </c>
      <c r="C85" s="5">
        <v>45202</v>
      </c>
      <c r="D85" s="6" t="s">
        <v>3</v>
      </c>
      <c r="E85" s="7">
        <v>9</v>
      </c>
      <c r="F85" s="4">
        <v>15</v>
      </c>
      <c r="G85" s="8">
        <f t="shared" si="6"/>
        <v>1.6666666666666667</v>
      </c>
      <c r="H85" s="9">
        <v>51000</v>
      </c>
      <c r="I85" s="9">
        <f t="shared" si="7"/>
        <v>5666.666666666667</v>
      </c>
      <c r="J85" s="10">
        <v>392</v>
      </c>
      <c r="K85" s="4">
        <v>40</v>
      </c>
      <c r="L85" s="4">
        <v>30</v>
      </c>
      <c r="M85" s="4">
        <v>30</v>
      </c>
      <c r="N85" s="4">
        <v>12</v>
      </c>
      <c r="O85" s="10">
        <f t="shared" si="8"/>
        <v>112</v>
      </c>
      <c r="P85" s="8">
        <f t="shared" si="9"/>
        <v>0.77500000000000002</v>
      </c>
      <c r="Q85" s="4">
        <f t="shared" ref="Q85:Q121" si="10">K85+L85</f>
        <v>70</v>
      </c>
      <c r="R85" s="16">
        <f t="shared" ref="R85:R121" si="11">M85+N85</f>
        <v>42</v>
      </c>
    </row>
    <row r="86" spans="1:18" x14ac:dyDescent="0.2">
      <c r="A86" s="15" t="s">
        <v>33</v>
      </c>
      <c r="B86" s="4" t="s">
        <v>26</v>
      </c>
      <c r="C86" s="5">
        <v>45203</v>
      </c>
      <c r="D86" s="6" t="s">
        <v>1</v>
      </c>
      <c r="E86" s="7">
        <v>8</v>
      </c>
      <c r="F86" s="4">
        <v>22</v>
      </c>
      <c r="G86" s="8">
        <f t="shared" si="6"/>
        <v>2.75</v>
      </c>
      <c r="H86" s="9">
        <v>74800</v>
      </c>
      <c r="I86" s="9">
        <f t="shared" si="7"/>
        <v>9350</v>
      </c>
      <c r="J86" s="10">
        <v>396</v>
      </c>
      <c r="K86" s="4">
        <v>27</v>
      </c>
      <c r="L86" s="4">
        <v>30</v>
      </c>
      <c r="M86" s="4">
        <v>38</v>
      </c>
      <c r="N86" s="4">
        <v>15</v>
      </c>
      <c r="O86" s="10">
        <f t="shared" si="8"/>
        <v>110</v>
      </c>
      <c r="P86" s="8">
        <f t="shared" si="9"/>
        <v>0.72545454545454546</v>
      </c>
      <c r="Q86" s="4">
        <f t="shared" si="10"/>
        <v>57</v>
      </c>
      <c r="R86" s="16">
        <f t="shared" si="11"/>
        <v>53</v>
      </c>
    </row>
    <row r="87" spans="1:18" x14ac:dyDescent="0.2">
      <c r="A87" s="15" t="s">
        <v>33</v>
      </c>
      <c r="B87" s="4" t="s">
        <v>27</v>
      </c>
      <c r="C87" s="5">
        <v>45203</v>
      </c>
      <c r="D87" s="6" t="s">
        <v>4</v>
      </c>
      <c r="E87" s="7">
        <v>9</v>
      </c>
      <c r="F87" s="4">
        <v>20</v>
      </c>
      <c r="G87" s="8">
        <f t="shared" si="6"/>
        <v>2.2222222222222223</v>
      </c>
      <c r="H87" s="9">
        <v>68000</v>
      </c>
      <c r="I87" s="9">
        <f t="shared" si="7"/>
        <v>7555.5555555555557</v>
      </c>
      <c r="J87" s="10">
        <v>372</v>
      </c>
      <c r="K87" s="4">
        <v>21</v>
      </c>
      <c r="L87" s="4">
        <v>39</v>
      </c>
      <c r="M87" s="4">
        <v>35</v>
      </c>
      <c r="N87" s="4">
        <v>13</v>
      </c>
      <c r="O87" s="10">
        <f t="shared" si="8"/>
        <v>108</v>
      </c>
      <c r="P87" s="8">
        <f t="shared" si="9"/>
        <v>0.72592592592592597</v>
      </c>
      <c r="Q87" s="4">
        <f t="shared" si="10"/>
        <v>60</v>
      </c>
      <c r="R87" s="16">
        <f t="shared" si="11"/>
        <v>48</v>
      </c>
    </row>
    <row r="88" spans="1:18" x14ac:dyDescent="0.2">
      <c r="A88" s="15" t="s">
        <v>33</v>
      </c>
      <c r="B88" s="4" t="s">
        <v>26</v>
      </c>
      <c r="C88" s="5">
        <v>45204</v>
      </c>
      <c r="D88" s="6" t="s">
        <v>5</v>
      </c>
      <c r="E88" s="7">
        <v>8</v>
      </c>
      <c r="F88" s="4">
        <v>16</v>
      </c>
      <c r="G88" s="8">
        <f t="shared" si="6"/>
        <v>2</v>
      </c>
      <c r="H88" s="9">
        <v>54400</v>
      </c>
      <c r="I88" s="9">
        <f t="shared" si="7"/>
        <v>6800</v>
      </c>
      <c r="J88" s="10">
        <v>352</v>
      </c>
      <c r="K88" s="4">
        <v>23</v>
      </c>
      <c r="L88" s="4">
        <v>39</v>
      </c>
      <c r="M88" s="4">
        <v>32</v>
      </c>
      <c r="N88" s="4">
        <v>14</v>
      </c>
      <c r="O88" s="10">
        <f t="shared" si="8"/>
        <v>108</v>
      </c>
      <c r="P88" s="8">
        <f t="shared" si="9"/>
        <v>0.73148148148148151</v>
      </c>
      <c r="Q88" s="4">
        <f t="shared" si="10"/>
        <v>62</v>
      </c>
      <c r="R88" s="16">
        <f t="shared" si="11"/>
        <v>46</v>
      </c>
    </row>
    <row r="89" spans="1:18" x14ac:dyDescent="0.2">
      <c r="A89" s="15" t="s">
        <v>33</v>
      </c>
      <c r="B89" s="4" t="s">
        <v>27</v>
      </c>
      <c r="C89" s="5">
        <v>45204</v>
      </c>
      <c r="D89" s="6" t="s">
        <v>2</v>
      </c>
      <c r="E89" s="7">
        <v>7</v>
      </c>
      <c r="F89" s="4">
        <v>25</v>
      </c>
      <c r="G89" s="8">
        <f t="shared" si="6"/>
        <v>3.5714285714285716</v>
      </c>
      <c r="H89" s="9">
        <v>85000</v>
      </c>
      <c r="I89" s="9">
        <f t="shared" si="7"/>
        <v>12142.857142857143</v>
      </c>
      <c r="J89" s="10">
        <v>373</v>
      </c>
      <c r="K89" s="4">
        <v>28</v>
      </c>
      <c r="L89" s="4">
        <v>31</v>
      </c>
      <c r="M89" s="4">
        <v>40</v>
      </c>
      <c r="N89" s="4">
        <v>10</v>
      </c>
      <c r="O89" s="10">
        <f t="shared" si="8"/>
        <v>109</v>
      </c>
      <c r="P89" s="8">
        <f t="shared" si="9"/>
        <v>0.74128440366972481</v>
      </c>
      <c r="Q89" s="4">
        <f t="shared" si="10"/>
        <v>59</v>
      </c>
      <c r="R89" s="16">
        <f t="shared" si="11"/>
        <v>50</v>
      </c>
    </row>
    <row r="90" spans="1:18" x14ac:dyDescent="0.2">
      <c r="A90" s="15" t="s">
        <v>34</v>
      </c>
      <c r="B90" s="4" t="s">
        <v>26</v>
      </c>
      <c r="C90" s="5">
        <v>45205</v>
      </c>
      <c r="D90" s="6" t="s">
        <v>6</v>
      </c>
      <c r="E90" s="7">
        <v>8</v>
      </c>
      <c r="F90" s="4">
        <v>16</v>
      </c>
      <c r="G90" s="8">
        <f t="shared" si="6"/>
        <v>2</v>
      </c>
      <c r="H90" s="9">
        <v>54400</v>
      </c>
      <c r="I90" s="9">
        <f t="shared" si="7"/>
        <v>6800</v>
      </c>
      <c r="J90" s="10">
        <v>394</v>
      </c>
      <c r="K90" s="4">
        <v>27</v>
      </c>
      <c r="L90" s="4">
        <v>37</v>
      </c>
      <c r="M90" s="4">
        <v>37</v>
      </c>
      <c r="N90" s="4">
        <v>10</v>
      </c>
      <c r="O90" s="10">
        <f t="shared" si="8"/>
        <v>111</v>
      </c>
      <c r="P90" s="8">
        <f t="shared" si="9"/>
        <v>0.74594594594594599</v>
      </c>
      <c r="Q90" s="4">
        <f t="shared" si="10"/>
        <v>64</v>
      </c>
      <c r="R90" s="16">
        <f t="shared" si="11"/>
        <v>47</v>
      </c>
    </row>
    <row r="91" spans="1:18" x14ac:dyDescent="0.2">
      <c r="A91" s="15" t="s">
        <v>34</v>
      </c>
      <c r="B91" s="4" t="s">
        <v>27</v>
      </c>
      <c r="C91" s="5">
        <v>45206</v>
      </c>
      <c r="D91" s="6" t="s">
        <v>3</v>
      </c>
      <c r="E91" s="7">
        <v>7</v>
      </c>
      <c r="F91" s="4">
        <v>24</v>
      </c>
      <c r="G91" s="8">
        <f t="shared" si="6"/>
        <v>3.4285714285714284</v>
      </c>
      <c r="H91" s="9">
        <v>81600</v>
      </c>
      <c r="I91" s="9">
        <f t="shared" si="7"/>
        <v>11657.142857142857</v>
      </c>
      <c r="J91" s="10">
        <v>303</v>
      </c>
      <c r="K91" s="4">
        <v>29</v>
      </c>
      <c r="L91" s="4">
        <v>38</v>
      </c>
      <c r="M91" s="4">
        <v>32</v>
      </c>
      <c r="N91" s="4">
        <v>13</v>
      </c>
      <c r="O91" s="10">
        <f t="shared" si="8"/>
        <v>112</v>
      </c>
      <c r="P91" s="8">
        <f t="shared" si="9"/>
        <v>0.74821428571428572</v>
      </c>
      <c r="Q91" s="4">
        <f t="shared" si="10"/>
        <v>67</v>
      </c>
      <c r="R91" s="16">
        <f t="shared" si="11"/>
        <v>45</v>
      </c>
    </row>
    <row r="92" spans="1:18" x14ac:dyDescent="0.2">
      <c r="A92" s="15" t="s">
        <v>34</v>
      </c>
      <c r="B92" s="4" t="s">
        <v>26</v>
      </c>
      <c r="C92" s="5">
        <v>45206</v>
      </c>
      <c r="D92" s="6" t="s">
        <v>1</v>
      </c>
      <c r="E92" s="7">
        <v>8</v>
      </c>
      <c r="F92" s="4">
        <v>23</v>
      </c>
      <c r="G92" s="8">
        <f t="shared" si="6"/>
        <v>2.875</v>
      </c>
      <c r="H92" s="9">
        <v>78200</v>
      </c>
      <c r="I92" s="9">
        <f t="shared" si="7"/>
        <v>9775</v>
      </c>
      <c r="J92" s="10">
        <v>382</v>
      </c>
      <c r="K92" s="4">
        <v>23</v>
      </c>
      <c r="L92" s="4">
        <v>33</v>
      </c>
      <c r="M92" s="4">
        <v>33</v>
      </c>
      <c r="N92" s="4">
        <v>11</v>
      </c>
      <c r="O92" s="10">
        <f t="shared" si="8"/>
        <v>100</v>
      </c>
      <c r="P92" s="8">
        <f t="shared" si="9"/>
        <v>0.73599999999999999</v>
      </c>
      <c r="Q92" s="4">
        <f t="shared" si="10"/>
        <v>56</v>
      </c>
      <c r="R92" s="16">
        <f t="shared" si="11"/>
        <v>44</v>
      </c>
    </row>
    <row r="93" spans="1:18" x14ac:dyDescent="0.2">
      <c r="A93" s="15" t="s">
        <v>34</v>
      </c>
      <c r="B93" s="4" t="s">
        <v>27</v>
      </c>
      <c r="C93" s="5">
        <v>45206</v>
      </c>
      <c r="D93" s="6" t="s">
        <v>4</v>
      </c>
      <c r="E93" s="7">
        <v>8</v>
      </c>
      <c r="F93" s="4">
        <v>21</v>
      </c>
      <c r="G93" s="8">
        <f t="shared" si="6"/>
        <v>2.625</v>
      </c>
      <c r="H93" s="9">
        <v>71400</v>
      </c>
      <c r="I93" s="9">
        <f t="shared" si="7"/>
        <v>8925</v>
      </c>
      <c r="J93" s="10">
        <v>316</v>
      </c>
      <c r="K93" s="4">
        <v>28</v>
      </c>
      <c r="L93" s="4">
        <v>36</v>
      </c>
      <c r="M93" s="4">
        <v>35</v>
      </c>
      <c r="N93" s="4">
        <v>11</v>
      </c>
      <c r="O93" s="10">
        <f t="shared" si="8"/>
        <v>110</v>
      </c>
      <c r="P93" s="8">
        <f t="shared" si="9"/>
        <v>0.74727272727272731</v>
      </c>
      <c r="Q93" s="4">
        <f t="shared" si="10"/>
        <v>64</v>
      </c>
      <c r="R93" s="16">
        <f t="shared" si="11"/>
        <v>46</v>
      </c>
    </row>
    <row r="94" spans="1:18" x14ac:dyDescent="0.2">
      <c r="A94" s="15" t="s">
        <v>34</v>
      </c>
      <c r="B94" s="4" t="s">
        <v>26</v>
      </c>
      <c r="C94" s="5">
        <v>45207</v>
      </c>
      <c r="D94" s="6" t="s">
        <v>5</v>
      </c>
      <c r="E94" s="7">
        <v>7</v>
      </c>
      <c r="F94" s="4">
        <v>17</v>
      </c>
      <c r="G94" s="8">
        <f t="shared" si="6"/>
        <v>2.4285714285714284</v>
      </c>
      <c r="H94" s="9">
        <v>57800</v>
      </c>
      <c r="I94" s="9">
        <f t="shared" si="7"/>
        <v>8257.1428571428569</v>
      </c>
      <c r="J94" s="10">
        <v>334</v>
      </c>
      <c r="K94" s="4">
        <v>20</v>
      </c>
      <c r="L94" s="4">
        <v>20</v>
      </c>
      <c r="M94" s="4">
        <v>30</v>
      </c>
      <c r="N94" s="4">
        <v>11</v>
      </c>
      <c r="O94" s="10">
        <f t="shared" si="8"/>
        <v>81</v>
      </c>
      <c r="P94" s="8">
        <f t="shared" si="9"/>
        <v>0.72098765432098766</v>
      </c>
      <c r="Q94" s="4">
        <f t="shared" si="10"/>
        <v>40</v>
      </c>
      <c r="R94" s="16">
        <f t="shared" si="11"/>
        <v>41</v>
      </c>
    </row>
    <row r="95" spans="1:18" x14ac:dyDescent="0.2">
      <c r="A95" s="15" t="s">
        <v>34</v>
      </c>
      <c r="B95" s="4" t="s">
        <v>27</v>
      </c>
      <c r="C95" s="5">
        <v>45207</v>
      </c>
      <c r="D95" s="6" t="s">
        <v>2</v>
      </c>
      <c r="E95" s="7">
        <v>9</v>
      </c>
      <c r="F95" s="4">
        <v>21</v>
      </c>
      <c r="G95" s="8">
        <f t="shared" si="6"/>
        <v>2.3333333333333335</v>
      </c>
      <c r="H95" s="9">
        <v>71400</v>
      </c>
      <c r="I95" s="9">
        <f t="shared" si="7"/>
        <v>7933.333333333333</v>
      </c>
      <c r="J95" s="10">
        <v>391</v>
      </c>
      <c r="K95" s="4">
        <v>27</v>
      </c>
      <c r="L95" s="4">
        <v>31</v>
      </c>
      <c r="M95" s="4">
        <v>35</v>
      </c>
      <c r="N95" s="4">
        <v>13</v>
      </c>
      <c r="O95" s="10">
        <f t="shared" si="8"/>
        <v>106</v>
      </c>
      <c r="P95" s="8">
        <f t="shared" si="9"/>
        <v>0.73584905660377353</v>
      </c>
      <c r="Q95" s="4">
        <f t="shared" si="10"/>
        <v>58</v>
      </c>
      <c r="R95" s="16">
        <f t="shared" si="11"/>
        <v>48</v>
      </c>
    </row>
    <row r="96" spans="1:18" x14ac:dyDescent="0.2">
      <c r="A96" s="15" t="s">
        <v>34</v>
      </c>
      <c r="B96" s="4" t="s">
        <v>26</v>
      </c>
      <c r="C96" s="5">
        <v>45208</v>
      </c>
      <c r="D96" s="6" t="s">
        <v>6</v>
      </c>
      <c r="E96" s="7">
        <v>8</v>
      </c>
      <c r="F96" s="4">
        <v>23</v>
      </c>
      <c r="G96" s="8">
        <f t="shared" si="6"/>
        <v>2.875</v>
      </c>
      <c r="H96" s="9">
        <v>78200</v>
      </c>
      <c r="I96" s="9">
        <f t="shared" si="7"/>
        <v>9775</v>
      </c>
      <c r="J96" s="10">
        <v>368</v>
      </c>
      <c r="K96" s="4">
        <v>26</v>
      </c>
      <c r="L96" s="4">
        <v>31</v>
      </c>
      <c r="M96" s="4">
        <v>38</v>
      </c>
      <c r="N96" s="4">
        <v>11</v>
      </c>
      <c r="O96" s="10">
        <f t="shared" si="8"/>
        <v>106</v>
      </c>
      <c r="P96" s="8">
        <f t="shared" si="9"/>
        <v>0.73584905660377353</v>
      </c>
      <c r="Q96" s="4">
        <f t="shared" si="10"/>
        <v>57</v>
      </c>
      <c r="R96" s="16">
        <f t="shared" si="11"/>
        <v>49</v>
      </c>
    </row>
    <row r="97" spans="1:18" x14ac:dyDescent="0.2">
      <c r="A97" s="15" t="s">
        <v>34</v>
      </c>
      <c r="B97" s="4" t="s">
        <v>27</v>
      </c>
      <c r="C97" s="5">
        <v>45208</v>
      </c>
      <c r="D97" s="6" t="s">
        <v>3</v>
      </c>
      <c r="E97" s="7">
        <v>8</v>
      </c>
      <c r="F97" s="4">
        <v>16</v>
      </c>
      <c r="G97" s="8">
        <f t="shared" si="6"/>
        <v>2</v>
      </c>
      <c r="H97" s="9">
        <v>54400</v>
      </c>
      <c r="I97" s="9">
        <f t="shared" si="7"/>
        <v>6800</v>
      </c>
      <c r="J97" s="10">
        <v>376</v>
      </c>
      <c r="K97" s="4">
        <v>33</v>
      </c>
      <c r="L97" s="4">
        <v>36</v>
      </c>
      <c r="M97" s="4">
        <v>20</v>
      </c>
      <c r="N97" s="4">
        <v>11</v>
      </c>
      <c r="O97" s="10">
        <f t="shared" si="8"/>
        <v>100</v>
      </c>
      <c r="P97" s="8">
        <f t="shared" si="9"/>
        <v>0.78200000000000003</v>
      </c>
      <c r="Q97" s="4">
        <f t="shared" si="10"/>
        <v>69</v>
      </c>
      <c r="R97" s="16">
        <f t="shared" si="11"/>
        <v>31</v>
      </c>
    </row>
    <row r="98" spans="1:18" x14ac:dyDescent="0.2">
      <c r="A98" s="15" t="s">
        <v>34</v>
      </c>
      <c r="B98" s="4" t="s">
        <v>26</v>
      </c>
      <c r="C98" s="5">
        <v>45209</v>
      </c>
      <c r="D98" s="6" t="s">
        <v>1</v>
      </c>
      <c r="E98" s="7">
        <v>7</v>
      </c>
      <c r="F98" s="4">
        <v>15</v>
      </c>
      <c r="G98" s="8">
        <f t="shared" si="6"/>
        <v>2.1428571428571428</v>
      </c>
      <c r="H98" s="9">
        <v>51000</v>
      </c>
      <c r="I98" s="9">
        <f t="shared" si="7"/>
        <v>7285.7142857142853</v>
      </c>
      <c r="J98" s="10">
        <v>359</v>
      </c>
      <c r="K98" s="4">
        <v>25</v>
      </c>
      <c r="L98" s="4">
        <v>37</v>
      </c>
      <c r="M98" s="4">
        <v>34</v>
      </c>
      <c r="N98" s="4">
        <v>10</v>
      </c>
      <c r="O98" s="10">
        <f t="shared" si="8"/>
        <v>106</v>
      </c>
      <c r="P98" s="8">
        <f t="shared" si="9"/>
        <v>0.74528301886792447</v>
      </c>
      <c r="Q98" s="4">
        <f t="shared" si="10"/>
        <v>62</v>
      </c>
      <c r="R98" s="16">
        <f t="shared" si="11"/>
        <v>44</v>
      </c>
    </row>
    <row r="99" spans="1:18" x14ac:dyDescent="0.2">
      <c r="A99" s="15" t="s">
        <v>34</v>
      </c>
      <c r="B99" s="4" t="s">
        <v>27</v>
      </c>
      <c r="C99" s="5">
        <v>45209</v>
      </c>
      <c r="D99" s="6" t="s">
        <v>4</v>
      </c>
      <c r="E99" s="7">
        <v>6</v>
      </c>
      <c r="F99" s="4">
        <v>19</v>
      </c>
      <c r="G99" s="8">
        <f t="shared" si="6"/>
        <v>3.1666666666666665</v>
      </c>
      <c r="H99" s="9">
        <v>64600</v>
      </c>
      <c r="I99" s="9">
        <f t="shared" si="7"/>
        <v>10766.666666666666</v>
      </c>
      <c r="J99" s="10">
        <v>302</v>
      </c>
      <c r="K99" s="4">
        <v>28</v>
      </c>
      <c r="L99" s="4">
        <v>32</v>
      </c>
      <c r="M99" s="4">
        <v>34</v>
      </c>
      <c r="N99" s="4">
        <v>15</v>
      </c>
      <c r="O99" s="10">
        <f t="shared" si="8"/>
        <v>109</v>
      </c>
      <c r="P99" s="8">
        <f t="shared" si="9"/>
        <v>0.73394495412844041</v>
      </c>
      <c r="Q99" s="4">
        <f t="shared" si="10"/>
        <v>60</v>
      </c>
      <c r="R99" s="16">
        <f t="shared" si="11"/>
        <v>49</v>
      </c>
    </row>
    <row r="100" spans="1:18" x14ac:dyDescent="0.2">
      <c r="A100" s="15" t="s">
        <v>35</v>
      </c>
      <c r="B100" s="4" t="s">
        <v>26</v>
      </c>
      <c r="C100" s="5">
        <v>45210</v>
      </c>
      <c r="D100" s="6" t="s">
        <v>5</v>
      </c>
      <c r="E100" s="7">
        <v>7</v>
      </c>
      <c r="F100" s="4">
        <v>17</v>
      </c>
      <c r="G100" s="8">
        <f t="shared" si="6"/>
        <v>2.4285714285714284</v>
      </c>
      <c r="H100" s="9">
        <v>57800</v>
      </c>
      <c r="I100" s="9">
        <f t="shared" si="7"/>
        <v>8257.1428571428569</v>
      </c>
      <c r="J100" s="10">
        <v>323</v>
      </c>
      <c r="K100" s="4">
        <v>27</v>
      </c>
      <c r="L100" s="4">
        <v>38</v>
      </c>
      <c r="M100" s="4">
        <v>36</v>
      </c>
      <c r="N100" s="4">
        <v>11</v>
      </c>
      <c r="O100" s="10">
        <f t="shared" si="8"/>
        <v>112</v>
      </c>
      <c r="P100" s="8">
        <f t="shared" si="9"/>
        <v>0.74464285714285716</v>
      </c>
      <c r="Q100" s="4">
        <f t="shared" si="10"/>
        <v>65</v>
      </c>
      <c r="R100" s="16">
        <f t="shared" si="11"/>
        <v>47</v>
      </c>
    </row>
    <row r="101" spans="1:18" x14ac:dyDescent="0.2">
      <c r="A101" s="15" t="s">
        <v>35</v>
      </c>
      <c r="B101" s="4" t="s">
        <v>27</v>
      </c>
      <c r="C101" s="5">
        <v>45211</v>
      </c>
      <c r="D101" s="6" t="s">
        <v>2</v>
      </c>
      <c r="E101" s="7">
        <v>9</v>
      </c>
      <c r="F101" s="4">
        <v>16</v>
      </c>
      <c r="G101" s="8">
        <f t="shared" si="6"/>
        <v>1.7777777777777777</v>
      </c>
      <c r="H101" s="9">
        <v>54400</v>
      </c>
      <c r="I101" s="9">
        <f t="shared" si="7"/>
        <v>6044.4444444444443</v>
      </c>
      <c r="J101" s="10">
        <v>400</v>
      </c>
      <c r="K101" s="4">
        <v>30</v>
      </c>
      <c r="L101" s="4">
        <v>32</v>
      </c>
      <c r="M101" s="4">
        <v>38</v>
      </c>
      <c r="N101" s="4">
        <v>15</v>
      </c>
      <c r="O101" s="10">
        <f t="shared" si="8"/>
        <v>115</v>
      </c>
      <c r="P101" s="8">
        <f t="shared" si="9"/>
        <v>0.73391304347826092</v>
      </c>
      <c r="Q101" s="4">
        <f t="shared" si="10"/>
        <v>62</v>
      </c>
      <c r="R101" s="16">
        <f t="shared" si="11"/>
        <v>53</v>
      </c>
    </row>
    <row r="102" spans="1:18" x14ac:dyDescent="0.2">
      <c r="A102" s="15" t="s">
        <v>35</v>
      </c>
      <c r="B102" s="4" t="s">
        <v>26</v>
      </c>
      <c r="C102" s="5">
        <v>45213</v>
      </c>
      <c r="D102" s="6" t="s">
        <v>6</v>
      </c>
      <c r="E102" s="7">
        <v>9</v>
      </c>
      <c r="F102" s="4">
        <v>17</v>
      </c>
      <c r="G102" s="8">
        <f t="shared" si="6"/>
        <v>1.8888888888888888</v>
      </c>
      <c r="H102" s="9">
        <v>57800</v>
      </c>
      <c r="I102" s="9">
        <f t="shared" si="7"/>
        <v>6422.2222222222226</v>
      </c>
      <c r="J102" s="10">
        <v>397</v>
      </c>
      <c r="K102" s="4">
        <v>29</v>
      </c>
      <c r="L102" s="4">
        <v>31</v>
      </c>
      <c r="M102" s="4">
        <v>32</v>
      </c>
      <c r="N102" s="4">
        <v>10</v>
      </c>
      <c r="O102" s="10">
        <f t="shared" si="8"/>
        <v>102</v>
      </c>
      <c r="P102" s="8">
        <f t="shared" si="9"/>
        <v>0.75490196078431371</v>
      </c>
      <c r="Q102" s="4">
        <f t="shared" si="10"/>
        <v>60</v>
      </c>
      <c r="R102" s="16">
        <f t="shared" si="11"/>
        <v>42</v>
      </c>
    </row>
    <row r="103" spans="1:18" x14ac:dyDescent="0.2">
      <c r="A103" s="15" t="s">
        <v>35</v>
      </c>
      <c r="B103" s="4" t="s">
        <v>27</v>
      </c>
      <c r="C103" s="5">
        <v>45213</v>
      </c>
      <c r="D103" s="6" t="s">
        <v>3</v>
      </c>
      <c r="E103" s="7">
        <v>9</v>
      </c>
      <c r="F103" s="4">
        <v>15</v>
      </c>
      <c r="G103" s="8">
        <f t="shared" si="6"/>
        <v>1.6666666666666667</v>
      </c>
      <c r="H103" s="9">
        <v>51000</v>
      </c>
      <c r="I103" s="9">
        <f t="shared" si="7"/>
        <v>5666.666666666667</v>
      </c>
      <c r="J103" s="10">
        <v>327</v>
      </c>
      <c r="K103" s="4">
        <v>35</v>
      </c>
      <c r="L103" s="4">
        <v>40</v>
      </c>
      <c r="M103" s="4">
        <v>22</v>
      </c>
      <c r="N103" s="4">
        <v>13</v>
      </c>
      <c r="O103" s="10">
        <f t="shared" si="8"/>
        <v>110</v>
      </c>
      <c r="P103" s="8">
        <f t="shared" si="9"/>
        <v>0.77636363636363637</v>
      </c>
      <c r="Q103" s="4">
        <f t="shared" si="10"/>
        <v>75</v>
      </c>
      <c r="R103" s="16">
        <f t="shared" si="11"/>
        <v>35</v>
      </c>
    </row>
    <row r="104" spans="1:18" x14ac:dyDescent="0.2">
      <c r="A104" s="15" t="s">
        <v>35</v>
      </c>
      <c r="B104" s="4" t="s">
        <v>26</v>
      </c>
      <c r="C104" s="5">
        <v>45215</v>
      </c>
      <c r="D104" s="6" t="s">
        <v>1</v>
      </c>
      <c r="E104" s="7">
        <v>9</v>
      </c>
      <c r="F104" s="4">
        <v>24</v>
      </c>
      <c r="G104" s="8">
        <f t="shared" si="6"/>
        <v>2.6666666666666665</v>
      </c>
      <c r="H104" s="9">
        <v>81600</v>
      </c>
      <c r="I104" s="9">
        <f t="shared" si="7"/>
        <v>9066.6666666666661</v>
      </c>
      <c r="J104" s="10">
        <v>327</v>
      </c>
      <c r="K104" s="4">
        <v>20</v>
      </c>
      <c r="L104" s="4">
        <v>34</v>
      </c>
      <c r="M104" s="4">
        <v>32</v>
      </c>
      <c r="N104" s="4">
        <v>10</v>
      </c>
      <c r="O104" s="10">
        <f t="shared" si="8"/>
        <v>96</v>
      </c>
      <c r="P104" s="8">
        <f t="shared" si="9"/>
        <v>0.73333333333333328</v>
      </c>
      <c r="Q104" s="4">
        <f t="shared" si="10"/>
        <v>54</v>
      </c>
      <c r="R104" s="16">
        <f t="shared" si="11"/>
        <v>42</v>
      </c>
    </row>
    <row r="105" spans="1:18" x14ac:dyDescent="0.2">
      <c r="A105" s="15" t="s">
        <v>35</v>
      </c>
      <c r="B105" s="4" t="s">
        <v>27</v>
      </c>
      <c r="C105" s="5">
        <v>45215</v>
      </c>
      <c r="D105" s="6" t="s">
        <v>4</v>
      </c>
      <c r="E105" s="7">
        <v>9</v>
      </c>
      <c r="F105" s="4">
        <v>19</v>
      </c>
      <c r="G105" s="8">
        <f t="shared" si="6"/>
        <v>2.1111111111111112</v>
      </c>
      <c r="H105" s="9">
        <v>64600</v>
      </c>
      <c r="I105" s="9">
        <f t="shared" si="7"/>
        <v>7177.7777777777774</v>
      </c>
      <c r="J105" s="10">
        <v>317</v>
      </c>
      <c r="K105" s="4">
        <v>25</v>
      </c>
      <c r="L105" s="4">
        <v>32</v>
      </c>
      <c r="M105" s="4">
        <v>38</v>
      </c>
      <c r="N105" s="4">
        <v>13</v>
      </c>
      <c r="O105" s="10">
        <f t="shared" si="8"/>
        <v>108</v>
      </c>
      <c r="P105" s="8">
        <f t="shared" si="9"/>
        <v>0.72777777777777775</v>
      </c>
      <c r="Q105" s="4">
        <f t="shared" si="10"/>
        <v>57</v>
      </c>
      <c r="R105" s="16">
        <f t="shared" si="11"/>
        <v>51</v>
      </c>
    </row>
    <row r="106" spans="1:18" x14ac:dyDescent="0.2">
      <c r="A106" s="15" t="s">
        <v>35</v>
      </c>
      <c r="B106" s="4" t="s">
        <v>26</v>
      </c>
      <c r="C106" s="5">
        <v>45215</v>
      </c>
      <c r="D106" s="6" t="s">
        <v>5</v>
      </c>
      <c r="E106" s="7">
        <v>6</v>
      </c>
      <c r="F106" s="4">
        <v>16</v>
      </c>
      <c r="G106" s="8">
        <f t="shared" si="6"/>
        <v>2.6666666666666665</v>
      </c>
      <c r="H106" s="9">
        <v>54400</v>
      </c>
      <c r="I106" s="9">
        <f t="shared" si="7"/>
        <v>9066.6666666666661</v>
      </c>
      <c r="J106" s="10">
        <v>365</v>
      </c>
      <c r="K106" s="4">
        <v>30</v>
      </c>
      <c r="L106" s="4">
        <v>35</v>
      </c>
      <c r="M106" s="4">
        <v>33</v>
      </c>
      <c r="N106" s="4">
        <v>14</v>
      </c>
      <c r="O106" s="10">
        <f t="shared" si="8"/>
        <v>112</v>
      </c>
      <c r="P106" s="8">
        <f t="shared" si="9"/>
        <v>0.74464285714285716</v>
      </c>
      <c r="Q106" s="4">
        <f t="shared" si="10"/>
        <v>65</v>
      </c>
      <c r="R106" s="16">
        <f t="shared" si="11"/>
        <v>47</v>
      </c>
    </row>
    <row r="107" spans="1:18" x14ac:dyDescent="0.2">
      <c r="A107" s="15" t="s">
        <v>35</v>
      </c>
      <c r="B107" s="4" t="s">
        <v>27</v>
      </c>
      <c r="C107" s="5">
        <v>45215</v>
      </c>
      <c r="D107" s="6" t="s">
        <v>2</v>
      </c>
      <c r="E107" s="7">
        <v>9</v>
      </c>
      <c r="F107" s="4">
        <v>16</v>
      </c>
      <c r="G107" s="8">
        <f t="shared" si="6"/>
        <v>1.7777777777777777</v>
      </c>
      <c r="H107" s="9">
        <v>54400</v>
      </c>
      <c r="I107" s="9">
        <f t="shared" si="7"/>
        <v>6044.4444444444443</v>
      </c>
      <c r="J107" s="10">
        <v>396</v>
      </c>
      <c r="K107" s="4">
        <v>25</v>
      </c>
      <c r="L107" s="4">
        <v>39</v>
      </c>
      <c r="M107" s="4">
        <v>37</v>
      </c>
      <c r="N107" s="4">
        <v>11</v>
      </c>
      <c r="O107" s="10">
        <f t="shared" si="8"/>
        <v>112</v>
      </c>
      <c r="P107" s="8">
        <f t="shared" si="9"/>
        <v>0.73928571428571432</v>
      </c>
      <c r="Q107" s="4">
        <f t="shared" si="10"/>
        <v>64</v>
      </c>
      <c r="R107" s="16">
        <f t="shared" si="11"/>
        <v>48</v>
      </c>
    </row>
    <row r="108" spans="1:18" x14ac:dyDescent="0.2">
      <c r="A108" s="15" t="s">
        <v>35</v>
      </c>
      <c r="B108" s="4" t="s">
        <v>26</v>
      </c>
      <c r="C108" s="5">
        <v>45217</v>
      </c>
      <c r="D108" s="6" t="s">
        <v>6</v>
      </c>
      <c r="E108" s="7">
        <v>9</v>
      </c>
      <c r="F108" s="4">
        <v>23</v>
      </c>
      <c r="G108" s="8">
        <f t="shared" si="6"/>
        <v>2.5555555555555554</v>
      </c>
      <c r="H108" s="9">
        <v>78200</v>
      </c>
      <c r="I108" s="9">
        <f t="shared" si="7"/>
        <v>8688.8888888888887</v>
      </c>
      <c r="J108" s="10">
        <v>319</v>
      </c>
      <c r="K108" s="4">
        <v>27</v>
      </c>
      <c r="L108" s="4">
        <v>38</v>
      </c>
      <c r="M108" s="4">
        <v>40</v>
      </c>
      <c r="N108" s="4">
        <v>13</v>
      </c>
      <c r="O108" s="10">
        <f t="shared" si="8"/>
        <v>118</v>
      </c>
      <c r="P108" s="8">
        <f t="shared" si="9"/>
        <v>0.73389830508474574</v>
      </c>
      <c r="Q108" s="4">
        <f t="shared" si="10"/>
        <v>65</v>
      </c>
      <c r="R108" s="16">
        <f t="shared" si="11"/>
        <v>53</v>
      </c>
    </row>
    <row r="109" spans="1:18" x14ac:dyDescent="0.2">
      <c r="A109" s="15" t="s">
        <v>35</v>
      </c>
      <c r="B109" s="4" t="s">
        <v>27</v>
      </c>
      <c r="C109" s="5">
        <v>45217</v>
      </c>
      <c r="D109" s="6" t="s">
        <v>3</v>
      </c>
      <c r="E109" s="7">
        <v>9</v>
      </c>
      <c r="F109" s="4">
        <v>21</v>
      </c>
      <c r="G109" s="8">
        <f t="shared" si="6"/>
        <v>2.3333333333333335</v>
      </c>
      <c r="H109" s="9">
        <v>71400</v>
      </c>
      <c r="I109" s="9">
        <f t="shared" si="7"/>
        <v>7933.333333333333</v>
      </c>
      <c r="J109" s="10">
        <v>329</v>
      </c>
      <c r="K109" s="4">
        <v>33</v>
      </c>
      <c r="L109" s="4">
        <v>34</v>
      </c>
      <c r="M109" s="4">
        <v>12</v>
      </c>
      <c r="N109" s="4">
        <v>14</v>
      </c>
      <c r="O109" s="10">
        <f t="shared" si="8"/>
        <v>93</v>
      </c>
      <c r="P109" s="8">
        <f t="shared" si="9"/>
        <v>0.78494623655913975</v>
      </c>
      <c r="Q109" s="4">
        <f t="shared" si="10"/>
        <v>67</v>
      </c>
      <c r="R109" s="16">
        <f t="shared" si="11"/>
        <v>26</v>
      </c>
    </row>
    <row r="110" spans="1:18" x14ac:dyDescent="0.2">
      <c r="A110" s="15" t="s">
        <v>35</v>
      </c>
      <c r="B110" s="4" t="s">
        <v>26</v>
      </c>
      <c r="C110" s="5">
        <v>45222</v>
      </c>
      <c r="D110" s="6" t="s">
        <v>1</v>
      </c>
      <c r="E110" s="7">
        <v>9</v>
      </c>
      <c r="F110" s="4">
        <v>25</v>
      </c>
      <c r="G110" s="8">
        <f t="shared" si="6"/>
        <v>2.7777777777777777</v>
      </c>
      <c r="H110" s="9">
        <v>85000</v>
      </c>
      <c r="I110" s="9">
        <f t="shared" si="7"/>
        <v>9444.4444444444453</v>
      </c>
      <c r="J110" s="10">
        <v>333</v>
      </c>
      <c r="K110" s="4">
        <v>29</v>
      </c>
      <c r="L110" s="4">
        <v>34</v>
      </c>
      <c r="M110" s="4">
        <v>35</v>
      </c>
      <c r="N110" s="4">
        <v>12</v>
      </c>
      <c r="O110" s="10">
        <f t="shared" si="8"/>
        <v>110</v>
      </c>
      <c r="P110" s="8">
        <f t="shared" si="9"/>
        <v>0.74545454545454548</v>
      </c>
      <c r="Q110" s="4">
        <f t="shared" si="10"/>
        <v>63</v>
      </c>
      <c r="R110" s="16">
        <f t="shared" si="11"/>
        <v>47</v>
      </c>
    </row>
    <row r="111" spans="1:18" x14ac:dyDescent="0.2">
      <c r="A111" s="15" t="s">
        <v>36</v>
      </c>
      <c r="B111" s="4" t="s">
        <v>27</v>
      </c>
      <c r="C111" s="5">
        <v>45223</v>
      </c>
      <c r="D111" s="6" t="s">
        <v>4</v>
      </c>
      <c r="E111" s="7">
        <v>8</v>
      </c>
      <c r="F111" s="4">
        <v>22</v>
      </c>
      <c r="G111" s="8">
        <f t="shared" si="6"/>
        <v>2.75</v>
      </c>
      <c r="H111" s="9">
        <v>74800</v>
      </c>
      <c r="I111" s="9">
        <f t="shared" si="7"/>
        <v>9350</v>
      </c>
      <c r="J111" s="10">
        <v>386</v>
      </c>
      <c r="K111" s="4">
        <v>20</v>
      </c>
      <c r="L111" s="4">
        <v>39</v>
      </c>
      <c r="M111" s="4">
        <v>38</v>
      </c>
      <c r="N111" s="4">
        <v>12</v>
      </c>
      <c r="O111" s="10">
        <f t="shared" si="8"/>
        <v>109</v>
      </c>
      <c r="P111" s="8">
        <f t="shared" si="9"/>
        <v>0.7229357798165138</v>
      </c>
      <c r="Q111" s="4">
        <f t="shared" si="10"/>
        <v>59</v>
      </c>
      <c r="R111" s="16">
        <f t="shared" si="11"/>
        <v>50</v>
      </c>
    </row>
    <row r="112" spans="1:18" x14ac:dyDescent="0.2">
      <c r="A112" s="15" t="s">
        <v>36</v>
      </c>
      <c r="B112" s="4" t="s">
        <v>26</v>
      </c>
      <c r="C112" s="5">
        <v>45225</v>
      </c>
      <c r="D112" s="6" t="s">
        <v>5</v>
      </c>
      <c r="E112" s="7">
        <v>8</v>
      </c>
      <c r="F112" s="4">
        <v>24</v>
      </c>
      <c r="G112" s="8">
        <f t="shared" si="6"/>
        <v>3</v>
      </c>
      <c r="H112" s="9">
        <v>81600</v>
      </c>
      <c r="I112" s="9">
        <f t="shared" si="7"/>
        <v>10200</v>
      </c>
      <c r="J112" s="10">
        <v>329</v>
      </c>
      <c r="K112" s="4">
        <v>15</v>
      </c>
      <c r="L112" s="4">
        <v>36</v>
      </c>
      <c r="M112" s="4">
        <v>50</v>
      </c>
      <c r="N112" s="4">
        <v>10</v>
      </c>
      <c r="O112" s="10">
        <f t="shared" si="8"/>
        <v>111</v>
      </c>
      <c r="P112" s="8">
        <f t="shared" si="9"/>
        <v>0.70090090090090085</v>
      </c>
      <c r="Q112" s="4">
        <f t="shared" si="10"/>
        <v>51</v>
      </c>
      <c r="R112" s="16">
        <f t="shared" si="11"/>
        <v>60</v>
      </c>
    </row>
    <row r="113" spans="1:18" x14ac:dyDescent="0.2">
      <c r="A113" s="15" t="s">
        <v>36</v>
      </c>
      <c r="B113" s="4" t="s">
        <v>27</v>
      </c>
      <c r="C113" s="5">
        <v>45228</v>
      </c>
      <c r="D113" s="6" t="s">
        <v>2</v>
      </c>
      <c r="E113" s="7">
        <v>8</v>
      </c>
      <c r="F113" s="4">
        <v>22</v>
      </c>
      <c r="G113" s="8">
        <f t="shared" si="6"/>
        <v>2.75</v>
      </c>
      <c r="H113" s="9">
        <v>74800</v>
      </c>
      <c r="I113" s="9">
        <f t="shared" si="7"/>
        <v>9350</v>
      </c>
      <c r="J113" s="10">
        <v>332</v>
      </c>
      <c r="K113" s="4">
        <v>22</v>
      </c>
      <c r="L113" s="4">
        <v>39</v>
      </c>
      <c r="M113" s="4">
        <v>32</v>
      </c>
      <c r="N113" s="4">
        <v>11</v>
      </c>
      <c r="O113" s="10">
        <f t="shared" si="8"/>
        <v>104</v>
      </c>
      <c r="P113" s="8">
        <f t="shared" si="9"/>
        <v>0.7384615384615385</v>
      </c>
      <c r="Q113" s="4">
        <f t="shared" si="10"/>
        <v>61</v>
      </c>
      <c r="R113" s="16">
        <f t="shared" si="11"/>
        <v>43</v>
      </c>
    </row>
    <row r="114" spans="1:18" x14ac:dyDescent="0.2">
      <c r="A114" s="15" t="s">
        <v>36</v>
      </c>
      <c r="B114" s="4" t="s">
        <v>26</v>
      </c>
      <c r="C114" s="5">
        <v>45229</v>
      </c>
      <c r="D114" s="6" t="s">
        <v>6</v>
      </c>
      <c r="E114" s="7">
        <v>6</v>
      </c>
      <c r="F114" s="4">
        <v>15</v>
      </c>
      <c r="G114" s="8">
        <f t="shared" si="6"/>
        <v>2.5</v>
      </c>
      <c r="H114" s="9">
        <v>70000</v>
      </c>
      <c r="I114" s="9">
        <f t="shared" si="7"/>
        <v>11666.666666666666</v>
      </c>
      <c r="J114" s="10">
        <v>384</v>
      </c>
      <c r="K114" s="4">
        <v>21</v>
      </c>
      <c r="L114" s="4">
        <v>37</v>
      </c>
      <c r="M114" s="4">
        <v>39</v>
      </c>
      <c r="N114" s="4">
        <v>11</v>
      </c>
      <c r="O114" s="10">
        <f t="shared" si="8"/>
        <v>108</v>
      </c>
      <c r="P114" s="8">
        <f t="shared" si="9"/>
        <v>0.72592592592592597</v>
      </c>
      <c r="Q114" s="4">
        <f t="shared" si="10"/>
        <v>58</v>
      </c>
      <c r="R114" s="16">
        <f t="shared" si="11"/>
        <v>50</v>
      </c>
    </row>
    <row r="115" spans="1:18" x14ac:dyDescent="0.2">
      <c r="A115" s="15" t="s">
        <v>36</v>
      </c>
      <c r="B115" s="4" t="s">
        <v>27</v>
      </c>
      <c r="C115" s="5">
        <v>45230</v>
      </c>
      <c r="D115" s="6" t="s">
        <v>3</v>
      </c>
      <c r="E115" s="7">
        <v>9</v>
      </c>
      <c r="F115" s="4">
        <v>17</v>
      </c>
      <c r="G115" s="8">
        <f t="shared" si="6"/>
        <v>1.8888888888888888</v>
      </c>
      <c r="H115" s="9">
        <v>57800</v>
      </c>
      <c r="I115" s="9">
        <f t="shared" si="7"/>
        <v>6422.2222222222226</v>
      </c>
      <c r="J115" s="10">
        <v>327</v>
      </c>
      <c r="K115" s="4">
        <v>21</v>
      </c>
      <c r="L115" s="4">
        <v>38</v>
      </c>
      <c r="M115" s="4">
        <v>36</v>
      </c>
      <c r="N115" s="4">
        <v>12</v>
      </c>
      <c r="O115" s="10">
        <f t="shared" si="8"/>
        <v>107</v>
      </c>
      <c r="P115" s="8">
        <f t="shared" si="9"/>
        <v>0.7271028037383177</v>
      </c>
      <c r="Q115" s="4">
        <f t="shared" si="10"/>
        <v>59</v>
      </c>
      <c r="R115" s="16">
        <f t="shared" si="11"/>
        <v>48</v>
      </c>
    </row>
    <row r="116" spans="1:18" x14ac:dyDescent="0.2">
      <c r="A116" s="15" t="s">
        <v>36</v>
      </c>
      <c r="B116" s="4" t="s">
        <v>26</v>
      </c>
      <c r="C116" s="5">
        <v>45230</v>
      </c>
      <c r="D116" s="6" t="s">
        <v>1</v>
      </c>
      <c r="E116" s="7">
        <v>9</v>
      </c>
      <c r="F116" s="4">
        <v>20</v>
      </c>
      <c r="G116" s="8">
        <f t="shared" si="6"/>
        <v>2.2222222222222223</v>
      </c>
      <c r="H116" s="9">
        <v>68000</v>
      </c>
      <c r="I116" s="9">
        <f t="shared" si="7"/>
        <v>7555.5555555555557</v>
      </c>
      <c r="J116" s="10">
        <v>396</v>
      </c>
      <c r="K116" s="4">
        <v>24</v>
      </c>
      <c r="L116" s="4">
        <v>39</v>
      </c>
      <c r="M116" s="4">
        <v>31</v>
      </c>
      <c r="N116" s="4">
        <v>10</v>
      </c>
      <c r="O116" s="10">
        <f t="shared" si="8"/>
        <v>104</v>
      </c>
      <c r="P116" s="8">
        <f t="shared" si="9"/>
        <v>0.74807692307692308</v>
      </c>
      <c r="Q116" s="4">
        <f t="shared" si="10"/>
        <v>63</v>
      </c>
      <c r="R116" s="16">
        <f t="shared" si="11"/>
        <v>41</v>
      </c>
    </row>
    <row r="117" spans="1:18" x14ac:dyDescent="0.2">
      <c r="A117" s="15" t="s">
        <v>36</v>
      </c>
      <c r="B117" s="4" t="s">
        <v>27</v>
      </c>
      <c r="C117" s="5">
        <v>45234</v>
      </c>
      <c r="D117" s="6" t="s">
        <v>4</v>
      </c>
      <c r="E117" s="7">
        <v>6</v>
      </c>
      <c r="F117" s="4">
        <v>18</v>
      </c>
      <c r="G117" s="8">
        <f t="shared" si="6"/>
        <v>3</v>
      </c>
      <c r="H117" s="9">
        <v>61200</v>
      </c>
      <c r="I117" s="9">
        <f t="shared" si="7"/>
        <v>10200</v>
      </c>
      <c r="J117" s="10">
        <v>350</v>
      </c>
      <c r="K117" s="4">
        <v>29</v>
      </c>
      <c r="L117" s="4">
        <v>30</v>
      </c>
      <c r="M117" s="4">
        <v>32</v>
      </c>
      <c r="N117" s="4">
        <v>12</v>
      </c>
      <c r="O117" s="10">
        <f t="shared" si="8"/>
        <v>103</v>
      </c>
      <c r="P117" s="8">
        <f t="shared" si="9"/>
        <v>0.74757281553398058</v>
      </c>
      <c r="Q117" s="4">
        <f t="shared" si="10"/>
        <v>59</v>
      </c>
      <c r="R117" s="16">
        <f t="shared" si="11"/>
        <v>44</v>
      </c>
    </row>
    <row r="118" spans="1:18" x14ac:dyDescent="0.2">
      <c r="A118" s="15" t="s">
        <v>36</v>
      </c>
      <c r="B118" s="4" t="s">
        <v>26</v>
      </c>
      <c r="C118" s="5">
        <v>45236</v>
      </c>
      <c r="D118" s="6" t="s">
        <v>5</v>
      </c>
      <c r="E118" s="7">
        <v>8</v>
      </c>
      <c r="F118" s="4">
        <v>21</v>
      </c>
      <c r="G118" s="8">
        <f t="shared" si="6"/>
        <v>2.625</v>
      </c>
      <c r="H118" s="9">
        <v>71400</v>
      </c>
      <c r="I118" s="9">
        <f t="shared" si="7"/>
        <v>8925</v>
      </c>
      <c r="J118" s="10">
        <v>300</v>
      </c>
      <c r="K118" s="4">
        <v>14</v>
      </c>
      <c r="L118" s="4">
        <v>39</v>
      </c>
      <c r="M118" s="4">
        <v>34</v>
      </c>
      <c r="N118" s="4">
        <v>14</v>
      </c>
      <c r="O118" s="10">
        <f t="shared" si="8"/>
        <v>101</v>
      </c>
      <c r="P118" s="8">
        <f t="shared" si="9"/>
        <v>0.70495049504950491</v>
      </c>
      <c r="Q118" s="4">
        <f t="shared" si="10"/>
        <v>53</v>
      </c>
      <c r="R118" s="16">
        <f t="shared" si="11"/>
        <v>48</v>
      </c>
    </row>
    <row r="119" spans="1:18" x14ac:dyDescent="0.2">
      <c r="A119" s="15" t="s">
        <v>36</v>
      </c>
      <c r="B119" s="4" t="s">
        <v>27</v>
      </c>
      <c r="C119" s="5">
        <v>45236</v>
      </c>
      <c r="D119" s="6" t="s">
        <v>2</v>
      </c>
      <c r="E119" s="7">
        <v>9</v>
      </c>
      <c r="F119" s="4">
        <v>15</v>
      </c>
      <c r="G119" s="8">
        <f t="shared" si="6"/>
        <v>1.6666666666666667</v>
      </c>
      <c r="H119" s="9">
        <v>51000</v>
      </c>
      <c r="I119" s="9">
        <f t="shared" si="7"/>
        <v>5666.666666666667</v>
      </c>
      <c r="J119" s="10">
        <v>316</v>
      </c>
      <c r="K119" s="4">
        <v>29</v>
      </c>
      <c r="L119" s="4">
        <v>35</v>
      </c>
      <c r="M119" s="4">
        <v>33</v>
      </c>
      <c r="N119" s="4">
        <v>10</v>
      </c>
      <c r="O119" s="10">
        <f t="shared" si="8"/>
        <v>107</v>
      </c>
      <c r="P119" s="8">
        <f t="shared" si="9"/>
        <v>0.7551401869158878</v>
      </c>
      <c r="Q119" s="4">
        <f t="shared" si="10"/>
        <v>64</v>
      </c>
      <c r="R119" s="16">
        <f t="shared" si="11"/>
        <v>43</v>
      </c>
    </row>
    <row r="120" spans="1:18" x14ac:dyDescent="0.2">
      <c r="A120" s="15" t="s">
        <v>36</v>
      </c>
      <c r="B120" s="4" t="s">
        <v>26</v>
      </c>
      <c r="C120" s="5">
        <v>45239</v>
      </c>
      <c r="D120" s="6" t="s">
        <v>6</v>
      </c>
      <c r="E120" s="7">
        <v>9</v>
      </c>
      <c r="F120" s="4">
        <v>15</v>
      </c>
      <c r="G120" s="8">
        <f t="shared" si="6"/>
        <v>1.6666666666666667</v>
      </c>
      <c r="H120" s="9">
        <v>51000</v>
      </c>
      <c r="I120" s="9">
        <f t="shared" si="7"/>
        <v>5666.666666666667</v>
      </c>
      <c r="J120" s="10">
        <v>384</v>
      </c>
      <c r="K120" s="4">
        <v>21</v>
      </c>
      <c r="L120" s="4">
        <v>37</v>
      </c>
      <c r="M120" s="4">
        <v>39</v>
      </c>
      <c r="N120" s="4">
        <v>11</v>
      </c>
      <c r="O120" s="10">
        <f t="shared" si="8"/>
        <v>108</v>
      </c>
      <c r="P120" s="8">
        <f t="shared" si="9"/>
        <v>0.72592592592592597</v>
      </c>
      <c r="Q120" s="4">
        <f t="shared" si="10"/>
        <v>58</v>
      </c>
      <c r="R120" s="16">
        <f t="shared" si="11"/>
        <v>50</v>
      </c>
    </row>
    <row r="121" spans="1:18" x14ac:dyDescent="0.2">
      <c r="A121" s="20" t="s">
        <v>36</v>
      </c>
      <c r="B121" s="21" t="s">
        <v>27</v>
      </c>
      <c r="C121" s="22">
        <v>45239</v>
      </c>
      <c r="D121" s="23" t="s">
        <v>3</v>
      </c>
      <c r="E121" s="24">
        <v>7</v>
      </c>
      <c r="F121" s="21">
        <v>17</v>
      </c>
      <c r="G121" s="25">
        <f t="shared" si="6"/>
        <v>2.4285714285714284</v>
      </c>
      <c r="H121" s="26">
        <v>57800</v>
      </c>
      <c r="I121" s="26">
        <f t="shared" si="7"/>
        <v>8257.1428571428569</v>
      </c>
      <c r="J121" s="27">
        <v>327</v>
      </c>
      <c r="K121" s="21">
        <v>33</v>
      </c>
      <c r="L121" s="21">
        <v>44</v>
      </c>
      <c r="M121" s="21">
        <v>36</v>
      </c>
      <c r="N121" s="21">
        <v>12</v>
      </c>
      <c r="O121" s="27">
        <f t="shared" si="8"/>
        <v>125</v>
      </c>
      <c r="P121" s="25">
        <f t="shared" si="9"/>
        <v>0.75680000000000003</v>
      </c>
      <c r="Q121" s="21">
        <f t="shared" si="10"/>
        <v>77</v>
      </c>
      <c r="R121" s="28">
        <f t="shared" si="11"/>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30FA-7DE6-45F6-B876-82DF19B38B0A}">
  <dimension ref="A3:J48"/>
  <sheetViews>
    <sheetView workbookViewId="0">
      <selection activeCell="K11" sqref="K11"/>
    </sheetView>
  </sheetViews>
  <sheetFormatPr defaultRowHeight="15" x14ac:dyDescent="0.25"/>
  <cols>
    <col min="1" max="1" width="13.140625" bestFit="1" customWidth="1"/>
    <col min="2" max="2" width="10.28515625" bestFit="1" customWidth="1"/>
    <col min="3" max="3" width="12.7109375" bestFit="1" customWidth="1"/>
    <col min="4" max="4" width="13.140625" bestFit="1" customWidth="1"/>
    <col min="5" max="5" width="9.7109375" bestFit="1" customWidth="1"/>
    <col min="6" max="6" width="14.85546875" bestFit="1" customWidth="1"/>
    <col min="7" max="7" width="15.7109375" bestFit="1" customWidth="1"/>
    <col min="8" max="8" width="24" bestFit="1" customWidth="1"/>
    <col min="9" max="9" width="9.28515625" bestFit="1" customWidth="1"/>
    <col min="10" max="10" width="11.28515625" bestFit="1" customWidth="1"/>
    <col min="11" max="11" width="5.42578125" bestFit="1" customWidth="1"/>
    <col min="12" max="12" width="4.42578125" bestFit="1" customWidth="1"/>
    <col min="13" max="13" width="6.5703125" bestFit="1" customWidth="1"/>
    <col min="14" max="14" width="5.42578125" bestFit="1" customWidth="1"/>
    <col min="15" max="15" width="5.7109375" bestFit="1" customWidth="1"/>
    <col min="16" max="16" width="7" bestFit="1" customWidth="1"/>
    <col min="17" max="17" width="4.5703125" bestFit="1" customWidth="1"/>
    <col min="18" max="18" width="11.28515625" bestFit="1" customWidth="1"/>
  </cols>
  <sheetData>
    <row r="3" spans="1:8" x14ac:dyDescent="0.25">
      <c r="A3" s="1" t="s">
        <v>0</v>
      </c>
      <c r="B3" t="s">
        <v>39</v>
      </c>
      <c r="D3" s="1" t="s">
        <v>0</v>
      </c>
      <c r="E3" t="s">
        <v>38</v>
      </c>
      <c r="F3" t="s">
        <v>40</v>
      </c>
      <c r="G3" t="s">
        <v>41</v>
      </c>
      <c r="H3" t="s">
        <v>42</v>
      </c>
    </row>
    <row r="4" spans="1:8" x14ac:dyDescent="0.25">
      <c r="A4" s="2" t="s">
        <v>34</v>
      </c>
      <c r="B4" s="12">
        <v>239</v>
      </c>
      <c r="D4" s="2" t="s">
        <v>34</v>
      </c>
      <c r="E4" s="12">
        <v>4257</v>
      </c>
      <c r="F4" s="30">
        <v>939</v>
      </c>
      <c r="G4" s="30">
        <v>506</v>
      </c>
      <c r="H4" s="30">
        <v>9.1082605750559438</v>
      </c>
    </row>
    <row r="5" spans="1:8" x14ac:dyDescent="0.25">
      <c r="A5" s="2" t="s">
        <v>25</v>
      </c>
      <c r="B5" s="12">
        <v>328</v>
      </c>
      <c r="D5" s="2" t="s">
        <v>25</v>
      </c>
      <c r="E5" s="12">
        <v>4261</v>
      </c>
      <c r="F5" s="30">
        <v>765</v>
      </c>
      <c r="G5" s="30">
        <v>591</v>
      </c>
      <c r="H5" s="30">
        <v>8.7873418249724757</v>
      </c>
    </row>
    <row r="6" spans="1:8" x14ac:dyDescent="0.25">
      <c r="A6" s="2" t="s">
        <v>31</v>
      </c>
      <c r="B6" s="12">
        <v>278</v>
      </c>
      <c r="D6" s="2" t="s">
        <v>31</v>
      </c>
      <c r="E6" s="12">
        <v>4346</v>
      </c>
      <c r="F6" s="30">
        <v>820</v>
      </c>
      <c r="G6" s="30">
        <v>569</v>
      </c>
      <c r="H6" s="30">
        <v>8.9348131058853042</v>
      </c>
    </row>
    <row r="7" spans="1:8" x14ac:dyDescent="0.25">
      <c r="A7" s="2" t="s">
        <v>30</v>
      </c>
      <c r="B7" s="12">
        <v>276</v>
      </c>
      <c r="D7" s="2" t="s">
        <v>30</v>
      </c>
      <c r="E7" s="12">
        <v>4209</v>
      </c>
      <c r="F7" s="30">
        <v>817</v>
      </c>
      <c r="G7" s="30">
        <v>556</v>
      </c>
      <c r="H7" s="30">
        <v>9.0099184374427956</v>
      </c>
    </row>
    <row r="8" spans="1:8" x14ac:dyDescent="0.25">
      <c r="A8" s="2" t="s">
        <v>32</v>
      </c>
      <c r="B8" s="12">
        <v>260</v>
      </c>
      <c r="D8" s="2" t="s">
        <v>32</v>
      </c>
      <c r="E8" s="12">
        <v>4403</v>
      </c>
      <c r="F8" s="30">
        <v>815</v>
      </c>
      <c r="G8" s="30">
        <v>513</v>
      </c>
      <c r="H8" s="30">
        <v>9.0697312401404879</v>
      </c>
    </row>
    <row r="9" spans="1:8" x14ac:dyDescent="0.25">
      <c r="A9" s="2" t="s">
        <v>28</v>
      </c>
      <c r="B9" s="12">
        <v>342</v>
      </c>
      <c r="D9" s="2" t="s">
        <v>28</v>
      </c>
      <c r="E9" s="12">
        <v>4176</v>
      </c>
      <c r="F9" s="30">
        <v>775</v>
      </c>
      <c r="G9" s="30">
        <v>511</v>
      </c>
      <c r="H9" s="30">
        <v>9.0478720271100777</v>
      </c>
    </row>
    <row r="10" spans="1:8" x14ac:dyDescent="0.25">
      <c r="A10" s="2" t="s">
        <v>35</v>
      </c>
      <c r="B10" s="12">
        <v>227</v>
      </c>
      <c r="D10" s="2" t="s">
        <v>35</v>
      </c>
      <c r="E10" s="12">
        <v>4199</v>
      </c>
      <c r="F10" s="30">
        <v>875</v>
      </c>
      <c r="G10" s="30">
        <v>520</v>
      </c>
      <c r="H10" s="30">
        <v>9.059739977552109</v>
      </c>
    </row>
    <row r="11" spans="1:8" x14ac:dyDescent="0.25">
      <c r="A11" s="2" t="s">
        <v>29</v>
      </c>
      <c r="B11" s="12">
        <v>269</v>
      </c>
      <c r="D11" s="2" t="s">
        <v>29</v>
      </c>
      <c r="E11" s="12">
        <v>4584</v>
      </c>
      <c r="F11" s="30">
        <v>807</v>
      </c>
      <c r="G11" s="30">
        <v>533</v>
      </c>
      <c r="H11" s="30">
        <v>8.9871943300053694</v>
      </c>
    </row>
    <row r="12" spans="1:8" x14ac:dyDescent="0.25">
      <c r="A12" s="2" t="s">
        <v>36</v>
      </c>
      <c r="B12" s="12">
        <v>276</v>
      </c>
      <c r="D12" s="2" t="s">
        <v>36</v>
      </c>
      <c r="E12" s="12">
        <v>4081</v>
      </c>
      <c r="F12" s="30">
        <v>764</v>
      </c>
      <c r="G12" s="30">
        <v>555</v>
      </c>
      <c r="H12" s="30">
        <v>8.9022781438302676</v>
      </c>
    </row>
    <row r="13" spans="1:8" x14ac:dyDescent="0.25">
      <c r="A13" s="2" t="s">
        <v>33</v>
      </c>
      <c r="B13" s="12">
        <v>244</v>
      </c>
      <c r="D13" s="2" t="s">
        <v>33</v>
      </c>
      <c r="E13" s="12">
        <v>4405</v>
      </c>
      <c r="F13" s="30">
        <v>900</v>
      </c>
      <c r="G13" s="30">
        <v>531</v>
      </c>
      <c r="H13" s="30">
        <v>9.0295597904386682</v>
      </c>
    </row>
    <row r="14" spans="1:8" x14ac:dyDescent="0.25">
      <c r="A14" s="2" t="s">
        <v>37</v>
      </c>
      <c r="B14" s="12">
        <v>2739</v>
      </c>
      <c r="D14" s="2" t="s">
        <v>37</v>
      </c>
      <c r="E14" s="12">
        <v>42921</v>
      </c>
      <c r="F14" s="30">
        <v>8277</v>
      </c>
      <c r="G14" s="30">
        <v>5385</v>
      </c>
      <c r="H14" s="30">
        <v>89.93670945243349</v>
      </c>
    </row>
    <row r="17" spans="1:10" x14ac:dyDescent="0.25">
      <c r="A17" s="1" t="s">
        <v>0</v>
      </c>
      <c r="B17" t="s">
        <v>39</v>
      </c>
    </row>
    <row r="18" spans="1:10" x14ac:dyDescent="0.25">
      <c r="A18" s="2" t="s">
        <v>26</v>
      </c>
      <c r="B18" s="12">
        <v>1204</v>
      </c>
      <c r="G18" s="1" t="s">
        <v>39</v>
      </c>
      <c r="H18" s="1" t="s">
        <v>47</v>
      </c>
    </row>
    <row r="19" spans="1:10" x14ac:dyDescent="0.25">
      <c r="A19" s="2" t="s">
        <v>27</v>
      </c>
      <c r="B19" s="12">
        <v>1535</v>
      </c>
      <c r="G19" s="1" t="s">
        <v>0</v>
      </c>
      <c r="H19" t="s">
        <v>26</v>
      </c>
      <c r="I19" t="s">
        <v>27</v>
      </c>
      <c r="J19" t="s">
        <v>37</v>
      </c>
    </row>
    <row r="20" spans="1:10" x14ac:dyDescent="0.25">
      <c r="A20" s="2" t="s">
        <v>37</v>
      </c>
      <c r="B20" s="12">
        <v>2739</v>
      </c>
      <c r="G20" s="2" t="s">
        <v>34</v>
      </c>
      <c r="H20" s="12">
        <v>138</v>
      </c>
      <c r="I20" s="12">
        <v>101</v>
      </c>
      <c r="J20" s="12">
        <v>239</v>
      </c>
    </row>
    <row r="21" spans="1:10" x14ac:dyDescent="0.25">
      <c r="G21" s="2" t="s">
        <v>25</v>
      </c>
      <c r="H21" s="12">
        <v>96</v>
      </c>
      <c r="I21" s="12">
        <v>232</v>
      </c>
      <c r="J21" s="12">
        <v>328</v>
      </c>
    </row>
    <row r="22" spans="1:10" x14ac:dyDescent="0.25">
      <c r="G22" s="2" t="s">
        <v>31</v>
      </c>
      <c r="H22" s="12">
        <v>133</v>
      </c>
      <c r="I22" s="12">
        <v>145</v>
      </c>
      <c r="J22" s="12">
        <v>278</v>
      </c>
    </row>
    <row r="23" spans="1:10" x14ac:dyDescent="0.25">
      <c r="A23" s="1" t="s">
        <v>0</v>
      </c>
      <c r="B23" t="s">
        <v>46</v>
      </c>
      <c r="G23" s="2" t="s">
        <v>30</v>
      </c>
      <c r="H23" s="12">
        <v>121</v>
      </c>
      <c r="I23" s="12">
        <v>155</v>
      </c>
      <c r="J23" s="12">
        <v>276</v>
      </c>
    </row>
    <row r="24" spans="1:10" x14ac:dyDescent="0.25">
      <c r="A24" s="2" t="s">
        <v>34</v>
      </c>
      <c r="B24" s="30">
        <v>91</v>
      </c>
      <c r="G24" s="2" t="s">
        <v>32</v>
      </c>
      <c r="H24" s="12">
        <v>110</v>
      </c>
      <c r="I24" s="12">
        <v>150</v>
      </c>
      <c r="J24" s="12">
        <v>260</v>
      </c>
    </row>
    <row r="25" spans="1:10" x14ac:dyDescent="0.25">
      <c r="A25" s="2" t="s">
        <v>25</v>
      </c>
      <c r="B25" s="30">
        <v>94</v>
      </c>
      <c r="G25" s="2" t="s">
        <v>28</v>
      </c>
      <c r="H25" s="12">
        <v>109</v>
      </c>
      <c r="I25" s="12">
        <v>233</v>
      </c>
      <c r="J25" s="12">
        <v>342</v>
      </c>
    </row>
    <row r="26" spans="1:10" x14ac:dyDescent="0.25">
      <c r="A26" s="2" t="s">
        <v>31</v>
      </c>
      <c r="B26" s="30">
        <v>84</v>
      </c>
      <c r="G26" s="2" t="s">
        <v>35</v>
      </c>
      <c r="H26" s="12">
        <v>140</v>
      </c>
      <c r="I26" s="12">
        <v>87</v>
      </c>
      <c r="J26" s="12">
        <v>227</v>
      </c>
    </row>
    <row r="27" spans="1:10" x14ac:dyDescent="0.25">
      <c r="A27" s="2" t="s">
        <v>30</v>
      </c>
      <c r="B27" s="30">
        <v>91</v>
      </c>
      <c r="G27" s="2" t="s">
        <v>29</v>
      </c>
      <c r="H27" s="12">
        <v>120</v>
      </c>
      <c r="I27" s="12">
        <v>149</v>
      </c>
      <c r="J27" s="12">
        <v>269</v>
      </c>
    </row>
    <row r="28" spans="1:10" x14ac:dyDescent="0.25">
      <c r="A28" s="2" t="s">
        <v>32</v>
      </c>
      <c r="B28" s="30">
        <v>92</v>
      </c>
      <c r="G28" s="2" t="s">
        <v>36</v>
      </c>
      <c r="H28" s="12">
        <v>95</v>
      </c>
      <c r="I28" s="12">
        <v>181</v>
      </c>
      <c r="J28" s="12">
        <v>276</v>
      </c>
    </row>
    <row r="29" spans="1:10" x14ac:dyDescent="0.25">
      <c r="A29" s="2" t="s">
        <v>28</v>
      </c>
      <c r="B29" s="30">
        <v>82</v>
      </c>
      <c r="G29" s="2" t="s">
        <v>33</v>
      </c>
      <c r="H29" s="12">
        <v>142</v>
      </c>
      <c r="I29" s="12">
        <v>102</v>
      </c>
      <c r="J29" s="12">
        <v>244</v>
      </c>
    </row>
    <row r="30" spans="1:10" x14ac:dyDescent="0.25">
      <c r="A30" s="2" t="s">
        <v>35</v>
      </c>
      <c r="B30" s="30">
        <v>102</v>
      </c>
      <c r="G30" s="2" t="s">
        <v>37</v>
      </c>
      <c r="H30" s="12">
        <v>1204</v>
      </c>
      <c r="I30" s="12">
        <v>1535</v>
      </c>
      <c r="J30" s="12">
        <v>2739</v>
      </c>
    </row>
    <row r="31" spans="1:10" x14ac:dyDescent="0.25">
      <c r="A31" s="2" t="s">
        <v>29</v>
      </c>
      <c r="B31" s="30">
        <v>91</v>
      </c>
    </row>
    <row r="32" spans="1:10" x14ac:dyDescent="0.25">
      <c r="A32" s="2" t="s">
        <v>36</v>
      </c>
      <c r="B32" s="30">
        <v>95</v>
      </c>
    </row>
    <row r="33" spans="1:2" x14ac:dyDescent="0.25">
      <c r="A33" s="2" t="s">
        <v>33</v>
      </c>
      <c r="B33" s="30">
        <v>100</v>
      </c>
    </row>
    <row r="34" spans="1:2" x14ac:dyDescent="0.25">
      <c r="A34" s="2" t="s">
        <v>37</v>
      </c>
      <c r="B34" s="30">
        <v>922</v>
      </c>
    </row>
    <row r="37" spans="1:2" x14ac:dyDescent="0.25">
      <c r="A37" s="1" t="s">
        <v>0</v>
      </c>
      <c r="B37" t="s">
        <v>45</v>
      </c>
    </row>
    <row r="38" spans="1:2" x14ac:dyDescent="0.25">
      <c r="A38" s="2" t="s">
        <v>34</v>
      </c>
      <c r="B38" s="14">
        <v>115475</v>
      </c>
    </row>
    <row r="39" spans="1:2" x14ac:dyDescent="0.25">
      <c r="A39" s="2" t="s">
        <v>25</v>
      </c>
      <c r="B39" s="14">
        <v>120157.93650793651</v>
      </c>
    </row>
    <row r="40" spans="1:2" x14ac:dyDescent="0.25">
      <c r="A40" s="2" t="s">
        <v>31</v>
      </c>
      <c r="B40" s="14">
        <v>129644.84126984126</v>
      </c>
    </row>
    <row r="41" spans="1:2" x14ac:dyDescent="0.25">
      <c r="A41" s="2" t="s">
        <v>30</v>
      </c>
      <c r="B41" s="14">
        <v>116997.61904761907</v>
      </c>
    </row>
    <row r="42" spans="1:2" x14ac:dyDescent="0.25">
      <c r="A42" s="2" t="s">
        <v>32</v>
      </c>
      <c r="B42" s="14">
        <v>115028.37301587302</v>
      </c>
    </row>
    <row r="43" spans="1:2" x14ac:dyDescent="0.25">
      <c r="A43" s="2" t="s">
        <v>28</v>
      </c>
      <c r="B43" s="14">
        <v>131685.71428571429</v>
      </c>
    </row>
    <row r="44" spans="1:2" x14ac:dyDescent="0.25">
      <c r="A44" s="2" t="s">
        <v>35</v>
      </c>
      <c r="B44" s="14">
        <v>102562.6984126984</v>
      </c>
    </row>
    <row r="45" spans="1:2" x14ac:dyDescent="0.25">
      <c r="A45" s="2" t="s">
        <v>29</v>
      </c>
      <c r="B45" s="14">
        <v>113706.34920634922</v>
      </c>
    </row>
    <row r="46" spans="1:2" x14ac:dyDescent="0.25">
      <c r="A46" s="2" t="s">
        <v>36</v>
      </c>
      <c r="B46" s="14">
        <v>103259.92063492064</v>
      </c>
    </row>
    <row r="47" spans="1:2" x14ac:dyDescent="0.25">
      <c r="A47" s="2" t="s">
        <v>33</v>
      </c>
      <c r="B47" s="14">
        <v>105972.42063492065</v>
      </c>
    </row>
    <row r="48" spans="1:2" x14ac:dyDescent="0.25">
      <c r="A48" s="2" t="s">
        <v>37</v>
      </c>
      <c r="B48" s="14">
        <v>1154490.8730158734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820F-407B-4874-8911-6907DD8A4D6D}">
  <dimension ref="A1:AT528"/>
  <sheetViews>
    <sheetView tabSelected="1" topLeftCell="A2" workbookViewId="0">
      <selection activeCell="V22" sqref="V22"/>
    </sheetView>
  </sheetViews>
  <sheetFormatPr defaultRowHeight="15" x14ac:dyDescent="0.25"/>
  <cols>
    <col min="1" max="1" width="9.140625" style="29"/>
    <col min="3" max="3" width="9.140625" customWidth="1"/>
    <col min="4" max="4" width="12.42578125" customWidth="1"/>
    <col min="6" max="6" width="12.5703125" customWidth="1"/>
    <col min="7" max="7" width="13.140625" customWidth="1"/>
    <col min="8" max="8" width="19.28515625" customWidth="1"/>
    <col min="9" max="9" width="9.140625" customWidth="1"/>
  </cols>
  <sheetData>
    <row r="1" spans="2:46" x14ac:dyDescent="0.25">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row>
    <row r="2" spans="2:46" x14ac:dyDescent="0.25">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row>
    <row r="3" spans="2:46" x14ac:dyDescent="0.25">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row>
    <row r="4" spans="2:46" x14ac:dyDescent="0.25">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row>
    <row r="5" spans="2:46" x14ac:dyDescent="0.25">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row>
    <row r="6" spans="2:46" x14ac:dyDescent="0.25">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row>
    <row r="7" spans="2:46" x14ac:dyDescent="0.25">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row>
    <row r="8" spans="2:46" x14ac:dyDescent="0.25">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row>
    <row r="9" spans="2:46" x14ac:dyDescent="0.25">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row>
    <row r="10" spans="2:46" x14ac:dyDescent="0.25">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row>
    <row r="11" spans="2:46" x14ac:dyDescent="0.25">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row>
    <row r="12" spans="2:46" x14ac:dyDescent="0.25">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row>
    <row r="13" spans="2:46" x14ac:dyDescent="0.25">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row>
    <row r="14" spans="2:46" x14ac:dyDescent="0.25">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row>
    <row r="15" spans="2:46" x14ac:dyDescent="0.25">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row>
    <row r="16" spans="2:46" x14ac:dyDescent="0.25">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2:46" x14ac:dyDescent="0.25">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2:46" x14ac:dyDescent="0.25">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2:46" x14ac:dyDescent="0.25">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2:46" x14ac:dyDescent="0.25">
      <c r="B20" s="11"/>
      <c r="C20" s="11"/>
      <c r="D20" t="s">
        <v>44</v>
      </c>
      <c r="E20" t="s">
        <v>16</v>
      </c>
      <c r="F20" t="s">
        <v>43</v>
      </c>
      <c r="G20" t="s">
        <v>24</v>
      </c>
      <c r="H20" t="s">
        <v>22</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2:46" x14ac:dyDescent="0.25">
      <c r="B21" s="11"/>
      <c r="C21" s="11"/>
      <c r="D21" t="str">
        <f>Analysis!D4</f>
        <v>Gordon</v>
      </c>
      <c r="E21">
        <f>Analysis!E4</f>
        <v>4257</v>
      </c>
      <c r="F21">
        <f>Analysis!F4</f>
        <v>939</v>
      </c>
      <c r="G21">
        <f>Analysis!G4</f>
        <v>506</v>
      </c>
      <c r="H21" s="13">
        <f>Analysis!H4</f>
        <v>9.1082605750559438</v>
      </c>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2:46" x14ac:dyDescent="0.25">
      <c r="B22" s="11"/>
      <c r="C22" s="11"/>
      <c r="D22" t="str">
        <f>Analysis!D5</f>
        <v>Joe</v>
      </c>
      <c r="E22">
        <f>Analysis!E5</f>
        <v>4261</v>
      </c>
      <c r="F22">
        <f>Analysis!F5</f>
        <v>765</v>
      </c>
      <c r="G22">
        <f>Analysis!G5</f>
        <v>591</v>
      </c>
      <c r="H22" s="13">
        <f>Analysis!H5</f>
        <v>8.7873418249724757</v>
      </c>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2:46" x14ac:dyDescent="0.25">
      <c r="B23" s="11"/>
      <c r="C23" s="11"/>
      <c r="D23" t="str">
        <f>Analysis!D6</f>
        <v>John</v>
      </c>
      <c r="E23">
        <f>Analysis!E6</f>
        <v>4346</v>
      </c>
      <c r="F23">
        <f>Analysis!F6</f>
        <v>820</v>
      </c>
      <c r="G23">
        <f>Analysis!G6</f>
        <v>569</v>
      </c>
      <c r="H23" s="13">
        <f>Analysis!H6</f>
        <v>8.9348131058853042</v>
      </c>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2:46" x14ac:dyDescent="0.25">
      <c r="B24" s="11"/>
      <c r="C24" s="11"/>
      <c r="D24" t="str">
        <f>Analysis!D7</f>
        <v>Kelly</v>
      </c>
      <c r="E24">
        <f>Analysis!E7</f>
        <v>4209</v>
      </c>
      <c r="F24">
        <f>Analysis!F7</f>
        <v>817</v>
      </c>
      <c r="G24">
        <f>Analysis!G7</f>
        <v>556</v>
      </c>
      <c r="H24" s="13">
        <f>Analysis!H7</f>
        <v>9.0099184374427956</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2:46" x14ac:dyDescent="0.25">
      <c r="B25" s="11"/>
      <c r="C25" s="11"/>
      <c r="D25" t="str">
        <f>Analysis!D8</f>
        <v>Ken</v>
      </c>
      <c r="E25">
        <f>Analysis!E8</f>
        <v>4403</v>
      </c>
      <c r="F25">
        <f>Analysis!F8</f>
        <v>815</v>
      </c>
      <c r="G25">
        <f>Analysis!G8</f>
        <v>513</v>
      </c>
      <c r="H25" s="13">
        <f>Analysis!H8</f>
        <v>9.0697312401404879</v>
      </c>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2:46" x14ac:dyDescent="0.25">
      <c r="B26" s="11"/>
      <c r="C26" s="11"/>
      <c r="D26" t="str">
        <f>Analysis!D9</f>
        <v>Marco</v>
      </c>
      <c r="E26">
        <f>Analysis!E9</f>
        <v>4176</v>
      </c>
      <c r="F26">
        <f>Analysis!F9</f>
        <v>775</v>
      </c>
      <c r="G26">
        <f>Analysis!G9</f>
        <v>511</v>
      </c>
      <c r="H26" s="13">
        <f>Analysis!H9</f>
        <v>9.0478720271100777</v>
      </c>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2:46" x14ac:dyDescent="0.25">
      <c r="B27" s="11"/>
      <c r="C27" s="11"/>
      <c r="D27" t="str">
        <f>Analysis!D10</f>
        <v>Mich</v>
      </c>
      <c r="E27">
        <f>Analysis!E10</f>
        <v>4199</v>
      </c>
      <c r="F27">
        <f>Analysis!F10</f>
        <v>875</v>
      </c>
      <c r="G27">
        <f>Analysis!G10</f>
        <v>520</v>
      </c>
      <c r="H27" s="13">
        <f>Analysis!H10</f>
        <v>9.059739977552109</v>
      </c>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2:46" x14ac:dyDescent="0.25">
      <c r="B28" s="11"/>
      <c r="C28" s="11"/>
      <c r="D28" t="str">
        <f>Analysis!D11</f>
        <v>Noah</v>
      </c>
      <c r="E28">
        <f>Analysis!E11</f>
        <v>4584</v>
      </c>
      <c r="F28">
        <f>Analysis!F11</f>
        <v>807</v>
      </c>
      <c r="G28">
        <f>Analysis!G11</f>
        <v>533</v>
      </c>
      <c r="H28" s="13">
        <f>Analysis!H11</f>
        <v>8.9871943300053694</v>
      </c>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2:46" x14ac:dyDescent="0.25">
      <c r="B29" s="11"/>
      <c r="C29" s="11"/>
      <c r="D29" t="str">
        <f>Analysis!D12</f>
        <v>Patrick</v>
      </c>
      <c r="E29">
        <f>Analysis!E12</f>
        <v>4081</v>
      </c>
      <c r="F29">
        <f>Analysis!F12</f>
        <v>764</v>
      </c>
      <c r="G29">
        <f>Analysis!G12</f>
        <v>555</v>
      </c>
      <c r="H29" s="13">
        <f>Analysis!H12</f>
        <v>8.9022781438302676</v>
      </c>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2:46" x14ac:dyDescent="0.25">
      <c r="B30" s="11"/>
      <c r="C30" s="11"/>
      <c r="D30" t="str">
        <f>Analysis!D13</f>
        <v>Una</v>
      </c>
      <c r="E30">
        <f>Analysis!E13</f>
        <v>4405</v>
      </c>
      <c r="F30">
        <f>Analysis!F13</f>
        <v>900</v>
      </c>
      <c r="G30">
        <f>Analysis!G13</f>
        <v>531</v>
      </c>
      <c r="H30" s="13">
        <f>Analysis!H13</f>
        <v>9.0295597904386682</v>
      </c>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2:46" x14ac:dyDescent="0.25">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2:46" x14ac:dyDescent="0.25">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2:46" x14ac:dyDescent="0.25">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2:46" x14ac:dyDescent="0.25">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2:46" x14ac:dyDescent="0.25">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2:46" x14ac:dyDescent="0.25">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2:46" x14ac:dyDescent="0.25">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2:46" x14ac:dyDescent="0.25">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2:46" x14ac:dyDescent="0.25">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2:46" x14ac:dyDescent="0.25">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2:46" x14ac:dyDescent="0.25">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row r="42" spans="2:46" x14ac:dyDescent="0.25">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row>
    <row r="43" spans="2:46" x14ac:dyDescent="0.25">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row>
    <row r="44" spans="2:46" x14ac:dyDescent="0.25">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row>
    <row r="45" spans="2:46" x14ac:dyDescent="0.25">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row>
    <row r="46" spans="2:46" x14ac:dyDescent="0.25">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row>
    <row r="47" spans="2:46" x14ac:dyDescent="0.25">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row>
    <row r="48" spans="2:46" x14ac:dyDescent="0.2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row>
    <row r="49" spans="2:46" x14ac:dyDescent="0.25">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row>
    <row r="50" spans="2:46" x14ac:dyDescent="0.25">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row>
    <row r="51" spans="2:46" x14ac:dyDescent="0.25">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row>
    <row r="52" spans="2:46" x14ac:dyDescent="0.25">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row>
    <row r="53" spans="2:46" x14ac:dyDescent="0.25">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row>
    <row r="54" spans="2:46" x14ac:dyDescent="0.2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row>
    <row r="55" spans="2:46" x14ac:dyDescent="0.25">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row>
    <row r="56" spans="2:46" x14ac:dyDescent="0.25">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row>
    <row r="57" spans="2:46" x14ac:dyDescent="0.25">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row>
    <row r="58" spans="2:46" x14ac:dyDescent="0.25">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row>
    <row r="59" spans="2:46" x14ac:dyDescent="0.25">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row>
    <row r="60" spans="2:46" x14ac:dyDescent="0.25">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row>
    <row r="61" spans="2:46" x14ac:dyDescent="0.25">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row>
    <row r="62" spans="2:46" x14ac:dyDescent="0.25">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row>
    <row r="63" spans="2:46" x14ac:dyDescent="0.25">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row>
    <row r="64" spans="2:46"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row>
    <row r="65" spans="2:46" x14ac:dyDescent="0.25">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row>
    <row r="66" spans="2:46" x14ac:dyDescent="0.25">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row>
    <row r="67" spans="2:46" x14ac:dyDescent="0.25">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row>
    <row r="68" spans="2:46" x14ac:dyDescent="0.25">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row>
    <row r="69" spans="2:46" x14ac:dyDescent="0.25">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row>
    <row r="70" spans="2:46" x14ac:dyDescent="0.25">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row>
    <row r="71" spans="2:46" x14ac:dyDescent="0.25">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row>
    <row r="72" spans="2:46" x14ac:dyDescent="0.25">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row>
    <row r="73" spans="2:46" x14ac:dyDescent="0.25">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row>
    <row r="74" spans="2:46" x14ac:dyDescent="0.25">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row>
    <row r="75" spans="2:46" x14ac:dyDescent="0.25">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row>
    <row r="76" spans="2:46" x14ac:dyDescent="0.25">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row>
    <row r="77" spans="2:46" x14ac:dyDescent="0.25">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row>
    <row r="78" spans="2:46" x14ac:dyDescent="0.25">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row>
    <row r="79" spans="2:46" x14ac:dyDescent="0.25">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row>
    <row r="80" spans="2:46" x14ac:dyDescent="0.25">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row>
    <row r="81" spans="2:46" x14ac:dyDescent="0.25">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row>
    <row r="82" spans="2:46" x14ac:dyDescent="0.25">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row>
    <row r="83" spans="2:46" x14ac:dyDescent="0.25">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row>
    <row r="84" spans="2:46" x14ac:dyDescent="0.25">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row>
    <row r="85" spans="2:46" x14ac:dyDescent="0.25">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row>
    <row r="86" spans="2:46" x14ac:dyDescent="0.25">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row>
    <row r="87" spans="2:46" x14ac:dyDescent="0.25">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row>
    <row r="88" spans="2:46" x14ac:dyDescent="0.25">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row>
    <row r="89" spans="2:46" x14ac:dyDescent="0.25">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row>
    <row r="90" spans="2:46" x14ac:dyDescent="0.25">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row>
    <row r="91" spans="2:46" x14ac:dyDescent="0.25">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row>
    <row r="92" spans="2:46" x14ac:dyDescent="0.25">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row>
    <row r="93" spans="2:46" x14ac:dyDescent="0.25">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row>
    <row r="94" spans="2:46" x14ac:dyDescent="0.25">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row>
    <row r="95" spans="2:46" x14ac:dyDescent="0.25">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row>
    <row r="96" spans="2:46" x14ac:dyDescent="0.25">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row>
    <row r="97" spans="2:46" x14ac:dyDescent="0.25">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row>
    <row r="98" spans="2:46" x14ac:dyDescent="0.25">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row>
    <row r="99" spans="2:46" x14ac:dyDescent="0.25">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row>
    <row r="100" spans="2:46" x14ac:dyDescent="0.25">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row>
    <row r="101" spans="2:46" x14ac:dyDescent="0.25">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row>
    <row r="102" spans="2:46" x14ac:dyDescent="0.25">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row>
    <row r="103" spans="2:46" x14ac:dyDescent="0.25">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row>
    <row r="104" spans="2:46" x14ac:dyDescent="0.25">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row>
    <row r="105" spans="2:46" x14ac:dyDescent="0.25">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row>
    <row r="106" spans="2:46" x14ac:dyDescent="0.25">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row>
    <row r="107" spans="2:46" x14ac:dyDescent="0.25">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row>
    <row r="108" spans="2:46" x14ac:dyDescent="0.25">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row>
    <row r="109" spans="2:46" x14ac:dyDescent="0.25">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row>
    <row r="110" spans="2:46" x14ac:dyDescent="0.25">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row>
    <row r="111" spans="2:46" x14ac:dyDescent="0.25">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row>
    <row r="112" spans="2:46" x14ac:dyDescent="0.25">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row>
    <row r="113" spans="2:46" x14ac:dyDescent="0.25">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row>
    <row r="114" spans="2:46" x14ac:dyDescent="0.25">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row>
    <row r="115" spans="2:46" x14ac:dyDescent="0.25">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row>
    <row r="116" spans="2:46" x14ac:dyDescent="0.25">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row>
    <row r="117" spans="2:46" x14ac:dyDescent="0.25">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row>
    <row r="118" spans="2:46" x14ac:dyDescent="0.25">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row>
    <row r="119" spans="2:46" x14ac:dyDescent="0.25">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row>
    <row r="120" spans="2:46" x14ac:dyDescent="0.25">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row>
    <row r="121" spans="2:46" x14ac:dyDescent="0.25">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row>
    <row r="122" spans="2:46" x14ac:dyDescent="0.25">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row>
    <row r="123" spans="2:46" x14ac:dyDescent="0.25">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row>
    <row r="124" spans="2:46" x14ac:dyDescent="0.25">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row>
    <row r="125" spans="2:46" x14ac:dyDescent="0.25">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row>
    <row r="126" spans="2:46" x14ac:dyDescent="0.25">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row>
    <row r="127" spans="2:46" x14ac:dyDescent="0.25">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row>
    <row r="128" spans="2:46" x14ac:dyDescent="0.25">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row>
    <row r="129" spans="2:46" x14ac:dyDescent="0.25">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row>
    <row r="130" spans="2:46" x14ac:dyDescent="0.25">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row>
    <row r="131" spans="2:46" x14ac:dyDescent="0.25">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row>
    <row r="132" spans="2:46" x14ac:dyDescent="0.2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row>
    <row r="133" spans="2:46" x14ac:dyDescent="0.25">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row>
    <row r="134" spans="2:46" x14ac:dyDescent="0.25">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row>
    <row r="135" spans="2:46" x14ac:dyDescent="0.25">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row>
    <row r="136" spans="2:46" x14ac:dyDescent="0.25">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row>
    <row r="137" spans="2:46" x14ac:dyDescent="0.25">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row>
    <row r="138" spans="2:46" x14ac:dyDescent="0.25">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row>
    <row r="139" spans="2:46" x14ac:dyDescent="0.25">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row>
    <row r="140" spans="2:46" x14ac:dyDescent="0.25">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row>
    <row r="141" spans="2:46" x14ac:dyDescent="0.25">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row>
    <row r="142" spans="2:46" x14ac:dyDescent="0.25">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row>
    <row r="143" spans="2:46" x14ac:dyDescent="0.25">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row>
    <row r="144" spans="2:46" x14ac:dyDescent="0.25">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row>
    <row r="145" spans="2:46" x14ac:dyDescent="0.25">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row>
    <row r="146" spans="2:46" x14ac:dyDescent="0.25">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row>
    <row r="147" spans="2:46" x14ac:dyDescent="0.25">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row>
    <row r="148" spans="2:46" x14ac:dyDescent="0.25">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row>
    <row r="149" spans="2:46" x14ac:dyDescent="0.25">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row>
    <row r="150" spans="2:46" x14ac:dyDescent="0.25">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row>
    <row r="151" spans="2:46" x14ac:dyDescent="0.25">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row>
    <row r="152" spans="2:46" x14ac:dyDescent="0.25">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row>
    <row r="153" spans="2:46" x14ac:dyDescent="0.2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row>
    <row r="154" spans="2:46" x14ac:dyDescent="0.2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row>
    <row r="155" spans="2:46" x14ac:dyDescent="0.2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row>
    <row r="156" spans="2:46" x14ac:dyDescent="0.2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row>
    <row r="157" spans="2:46" x14ac:dyDescent="0.2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row>
    <row r="158" spans="2:46" x14ac:dyDescent="0.25">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row>
    <row r="159" spans="2:46" x14ac:dyDescent="0.25">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row>
    <row r="160" spans="2:46" x14ac:dyDescent="0.25">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row>
    <row r="161" spans="2:46" x14ac:dyDescent="0.25">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row>
    <row r="162" spans="2:46" x14ac:dyDescent="0.25">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row>
    <row r="163" spans="2:46" x14ac:dyDescent="0.25">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row>
    <row r="164" spans="2:46" x14ac:dyDescent="0.25">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row>
    <row r="165" spans="2:46" x14ac:dyDescent="0.25">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row>
    <row r="166" spans="2:46" x14ac:dyDescent="0.25">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row>
    <row r="167" spans="2:46" x14ac:dyDescent="0.25">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row>
    <row r="168" spans="2:46" x14ac:dyDescent="0.25">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row>
    <row r="169" spans="2:46" x14ac:dyDescent="0.25">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row>
    <row r="170" spans="2:46" x14ac:dyDescent="0.25">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row>
    <row r="171" spans="2:46" x14ac:dyDescent="0.25">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row>
    <row r="172" spans="2:46" x14ac:dyDescent="0.25">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row>
    <row r="173" spans="2:46" x14ac:dyDescent="0.25">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row>
    <row r="174" spans="2:46" x14ac:dyDescent="0.25">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row>
    <row r="175" spans="2:46" x14ac:dyDescent="0.25">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row>
    <row r="176" spans="2:46" x14ac:dyDescent="0.25">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row>
    <row r="177" spans="2:46" x14ac:dyDescent="0.25">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row>
    <row r="178" spans="2:46" x14ac:dyDescent="0.25">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row>
    <row r="179" spans="2:46" x14ac:dyDescent="0.25">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row>
    <row r="180" spans="2:46" x14ac:dyDescent="0.25">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row>
    <row r="181" spans="2:46" x14ac:dyDescent="0.25">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row>
    <row r="182" spans="2:46" x14ac:dyDescent="0.25">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row>
    <row r="183" spans="2:46" x14ac:dyDescent="0.25">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row>
    <row r="184" spans="2:46" x14ac:dyDescent="0.25">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row>
    <row r="185" spans="2:46" x14ac:dyDescent="0.25">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row>
    <row r="186" spans="2:46" x14ac:dyDescent="0.25">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row>
    <row r="187" spans="2:46" x14ac:dyDescent="0.25">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row>
    <row r="188" spans="2:46" x14ac:dyDescent="0.25">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row>
    <row r="189" spans="2:46" x14ac:dyDescent="0.25">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row>
    <row r="190" spans="2:46" x14ac:dyDescent="0.25">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row>
    <row r="191" spans="2:46" x14ac:dyDescent="0.25">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row>
    <row r="192" spans="2:46" x14ac:dyDescent="0.25">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row>
    <row r="193" spans="2:46" x14ac:dyDescent="0.25">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row>
    <row r="194" spans="2:46" x14ac:dyDescent="0.25">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row>
    <row r="195" spans="2:46" x14ac:dyDescent="0.25">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row>
    <row r="196" spans="2:46" x14ac:dyDescent="0.25">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row>
    <row r="197" spans="2:46" x14ac:dyDescent="0.25">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row>
    <row r="198" spans="2:46" x14ac:dyDescent="0.25">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row>
    <row r="199" spans="2:46" x14ac:dyDescent="0.25">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row>
    <row r="200" spans="2:46" x14ac:dyDescent="0.25">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row>
    <row r="201" spans="2:46" x14ac:dyDescent="0.25">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row>
    <row r="202" spans="2:46" x14ac:dyDescent="0.25">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row>
    <row r="203" spans="2:46" x14ac:dyDescent="0.25">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row>
    <row r="204" spans="2:46" x14ac:dyDescent="0.25">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row>
    <row r="205" spans="2:46" x14ac:dyDescent="0.25">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row>
    <row r="206" spans="2:46" x14ac:dyDescent="0.25">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row>
    <row r="207" spans="2:46" x14ac:dyDescent="0.25">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row>
    <row r="208" spans="2:46" x14ac:dyDescent="0.25">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row>
    <row r="209" spans="2:46" x14ac:dyDescent="0.25">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row>
    <row r="210" spans="2:46" x14ac:dyDescent="0.25">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row>
    <row r="211" spans="2:46" x14ac:dyDescent="0.25">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row>
    <row r="212" spans="2:46" x14ac:dyDescent="0.25">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row>
    <row r="213" spans="2:46" x14ac:dyDescent="0.25">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row>
    <row r="214" spans="2:46" x14ac:dyDescent="0.25">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row>
    <row r="215" spans="2:46" x14ac:dyDescent="0.25">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row>
    <row r="216" spans="2:46" x14ac:dyDescent="0.25">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row>
    <row r="217" spans="2:46" x14ac:dyDescent="0.25">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row>
    <row r="218" spans="2:46" x14ac:dyDescent="0.25">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row>
    <row r="219" spans="2:46" x14ac:dyDescent="0.25">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row>
    <row r="220" spans="2:46" x14ac:dyDescent="0.25">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row>
    <row r="221" spans="2:46" x14ac:dyDescent="0.25">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row>
    <row r="222" spans="2:46" x14ac:dyDescent="0.25">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row>
    <row r="223" spans="2:46" x14ac:dyDescent="0.25">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row>
    <row r="224" spans="2:46" x14ac:dyDescent="0.25">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row>
    <row r="225" spans="2:46" x14ac:dyDescent="0.25">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row>
    <row r="226" spans="2:46" x14ac:dyDescent="0.25">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row>
    <row r="227" spans="2:46" x14ac:dyDescent="0.25">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row>
    <row r="228" spans="2:46" x14ac:dyDescent="0.25">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row>
    <row r="229" spans="2:46" x14ac:dyDescent="0.25">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row>
    <row r="230" spans="2:46" x14ac:dyDescent="0.25">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row>
    <row r="231" spans="2:46" x14ac:dyDescent="0.25">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row>
    <row r="232" spans="2:46" x14ac:dyDescent="0.25">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row>
    <row r="233" spans="2:46" x14ac:dyDescent="0.25">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row>
    <row r="234" spans="2:46" x14ac:dyDescent="0.25">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row>
    <row r="235" spans="2:46" x14ac:dyDescent="0.25">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row>
    <row r="236" spans="2:46" x14ac:dyDescent="0.25">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row>
    <row r="237" spans="2:46" x14ac:dyDescent="0.25">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row>
    <row r="238" spans="2:46" x14ac:dyDescent="0.25">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row>
    <row r="239" spans="2:46" x14ac:dyDescent="0.25">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row>
    <row r="240" spans="2:46" x14ac:dyDescent="0.25">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row>
    <row r="241" spans="2:46" x14ac:dyDescent="0.25">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row>
    <row r="242" spans="2:46" x14ac:dyDescent="0.25">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row>
    <row r="243" spans="2:46" x14ac:dyDescent="0.25">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row>
    <row r="244" spans="2:46" x14ac:dyDescent="0.25">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row>
    <row r="245" spans="2:46" x14ac:dyDescent="0.25">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row>
    <row r="246" spans="2:46" x14ac:dyDescent="0.25">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row>
    <row r="247" spans="2:46" x14ac:dyDescent="0.25">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row>
    <row r="248" spans="2:46" x14ac:dyDescent="0.25">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row>
    <row r="249" spans="2:46" x14ac:dyDescent="0.25">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row>
    <row r="250" spans="2:46" x14ac:dyDescent="0.25">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row>
    <row r="251" spans="2:46" x14ac:dyDescent="0.25">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row>
    <row r="252" spans="2:46" x14ac:dyDescent="0.25">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row>
    <row r="253" spans="2:46" x14ac:dyDescent="0.25">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row>
    <row r="254" spans="2:46" x14ac:dyDescent="0.25">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row>
    <row r="255" spans="2:46" x14ac:dyDescent="0.25">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row>
    <row r="256" spans="2:46" x14ac:dyDescent="0.25">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row>
    <row r="257" spans="2:46" x14ac:dyDescent="0.25">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row>
    <row r="258" spans="2:46" x14ac:dyDescent="0.25">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row>
    <row r="259" spans="2:46" x14ac:dyDescent="0.25">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row>
    <row r="260" spans="2:46" x14ac:dyDescent="0.25">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row>
    <row r="261" spans="2:46" x14ac:dyDescent="0.25">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row>
    <row r="262" spans="2:46" x14ac:dyDescent="0.25">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row>
    <row r="263" spans="2:46" x14ac:dyDescent="0.25">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row>
    <row r="264" spans="2:46" x14ac:dyDescent="0.25">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row>
    <row r="265" spans="2:46" x14ac:dyDescent="0.25">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row>
    <row r="266" spans="2:46" x14ac:dyDescent="0.25">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row>
    <row r="267" spans="2:46" x14ac:dyDescent="0.25">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row>
    <row r="268" spans="2:46" x14ac:dyDescent="0.25">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row>
    <row r="269" spans="2:46" x14ac:dyDescent="0.25">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row>
    <row r="270" spans="2:46" x14ac:dyDescent="0.25">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row>
    <row r="271" spans="2:46" x14ac:dyDescent="0.25">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row>
    <row r="272" spans="2:46" x14ac:dyDescent="0.25">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row>
    <row r="273" spans="2:46" x14ac:dyDescent="0.25">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row>
    <row r="274" spans="2:46" x14ac:dyDescent="0.25">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row>
    <row r="275" spans="2:46" x14ac:dyDescent="0.25">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row>
    <row r="276" spans="2:46" x14ac:dyDescent="0.25">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row>
    <row r="277" spans="2:46" x14ac:dyDescent="0.25">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row>
    <row r="278" spans="2:46" x14ac:dyDescent="0.25">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row>
    <row r="279" spans="2:46" x14ac:dyDescent="0.25">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row>
    <row r="280" spans="2:46" x14ac:dyDescent="0.25">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row>
    <row r="281" spans="2:46" x14ac:dyDescent="0.25">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row>
    <row r="282" spans="2:46" x14ac:dyDescent="0.25">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row>
    <row r="283" spans="2:46" x14ac:dyDescent="0.25">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row>
    <row r="284" spans="2:46" x14ac:dyDescent="0.25">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row>
    <row r="285" spans="2:46" x14ac:dyDescent="0.25">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row>
    <row r="286" spans="2:46" x14ac:dyDescent="0.25">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row>
    <row r="287" spans="2:46" x14ac:dyDescent="0.25">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row>
    <row r="288" spans="2:46" x14ac:dyDescent="0.25">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row>
    <row r="289" spans="2:46" x14ac:dyDescent="0.25">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row>
    <row r="290" spans="2:46" x14ac:dyDescent="0.25">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row>
    <row r="291" spans="2:46" x14ac:dyDescent="0.25">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row>
    <row r="292" spans="2:46" x14ac:dyDescent="0.25">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row>
    <row r="293" spans="2:46" x14ac:dyDescent="0.25">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row>
    <row r="294" spans="2:46" x14ac:dyDescent="0.25">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row>
    <row r="295" spans="2:46" x14ac:dyDescent="0.25">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row>
    <row r="296" spans="2:46" x14ac:dyDescent="0.25">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row>
    <row r="297" spans="2:46" x14ac:dyDescent="0.25">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row>
    <row r="298" spans="2:46" x14ac:dyDescent="0.25">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row>
    <row r="299" spans="2:46" x14ac:dyDescent="0.25">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row>
    <row r="300" spans="2:46" x14ac:dyDescent="0.25">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row>
    <row r="301" spans="2:46" x14ac:dyDescent="0.25">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row>
    <row r="302" spans="2:46" x14ac:dyDescent="0.25">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row>
    <row r="303" spans="2:46" x14ac:dyDescent="0.25">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row>
    <row r="304" spans="2:46" x14ac:dyDescent="0.25">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row>
    <row r="305" spans="2:46" x14ac:dyDescent="0.25">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row>
    <row r="306" spans="2:46" x14ac:dyDescent="0.25">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row>
    <row r="307" spans="2:46" x14ac:dyDescent="0.25">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row>
    <row r="308" spans="2:46" x14ac:dyDescent="0.25">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row>
    <row r="309" spans="2:46" x14ac:dyDescent="0.25">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row>
    <row r="310" spans="2:46" x14ac:dyDescent="0.25">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row>
    <row r="311" spans="2:46" x14ac:dyDescent="0.25">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row>
    <row r="312" spans="2:46" x14ac:dyDescent="0.25">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row>
    <row r="313" spans="2:46" x14ac:dyDescent="0.25">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row>
    <row r="314" spans="2:46" x14ac:dyDescent="0.25">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row>
    <row r="315" spans="2:46" x14ac:dyDescent="0.25">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row>
    <row r="316" spans="2:46" x14ac:dyDescent="0.25">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row>
    <row r="317" spans="2:46" x14ac:dyDescent="0.25">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row>
    <row r="318" spans="2:46" x14ac:dyDescent="0.25">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row>
    <row r="319" spans="2:46" x14ac:dyDescent="0.25">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row>
    <row r="320" spans="2:46" x14ac:dyDescent="0.25">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row>
    <row r="321" spans="2:46" x14ac:dyDescent="0.25">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row>
    <row r="322" spans="2:46" x14ac:dyDescent="0.25">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row>
    <row r="323" spans="2:46" x14ac:dyDescent="0.25">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row>
    <row r="324" spans="2:46" x14ac:dyDescent="0.25">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row>
    <row r="325" spans="2:46" x14ac:dyDescent="0.25">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row>
    <row r="326" spans="2:46" x14ac:dyDescent="0.25">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row>
    <row r="327" spans="2:46" x14ac:dyDescent="0.25">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row>
    <row r="328" spans="2:46" x14ac:dyDescent="0.25">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row>
    <row r="329" spans="2:46" x14ac:dyDescent="0.25">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row>
    <row r="330" spans="2:46" x14ac:dyDescent="0.25">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row>
    <row r="331" spans="2:46" x14ac:dyDescent="0.25">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row>
    <row r="332" spans="2:46" x14ac:dyDescent="0.25">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row>
    <row r="333" spans="2:46" x14ac:dyDescent="0.25">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row>
    <row r="334" spans="2:46" x14ac:dyDescent="0.25">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row>
    <row r="335" spans="2:46" x14ac:dyDescent="0.25">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row>
    <row r="336" spans="2:46" x14ac:dyDescent="0.25">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row>
    <row r="337" spans="2:46" x14ac:dyDescent="0.25">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row>
    <row r="338" spans="2:46" x14ac:dyDescent="0.25">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row>
    <row r="339" spans="2:46" x14ac:dyDescent="0.25">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row>
    <row r="340" spans="2:46" x14ac:dyDescent="0.25">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row>
    <row r="341" spans="2:46" x14ac:dyDescent="0.25">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row>
    <row r="342" spans="2:46" x14ac:dyDescent="0.25">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row>
    <row r="343" spans="2:46" x14ac:dyDescent="0.25">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row>
    <row r="344" spans="2:46" x14ac:dyDescent="0.25">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row>
    <row r="345" spans="2:46" x14ac:dyDescent="0.25">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row>
    <row r="346" spans="2:46" x14ac:dyDescent="0.25">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row>
    <row r="347" spans="2:46" x14ac:dyDescent="0.25">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row>
    <row r="348" spans="2:46" x14ac:dyDescent="0.25">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row>
    <row r="349" spans="2:46" x14ac:dyDescent="0.25">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row>
    <row r="350" spans="2:46" x14ac:dyDescent="0.25">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row>
    <row r="351" spans="2:46" x14ac:dyDescent="0.25">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row>
    <row r="352" spans="2:46" x14ac:dyDescent="0.25">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row>
    <row r="353" spans="2:46" x14ac:dyDescent="0.25">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row>
    <row r="354" spans="2:46" x14ac:dyDescent="0.25">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row>
    <row r="355" spans="2:46" x14ac:dyDescent="0.25">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row>
    <row r="356" spans="2:46" x14ac:dyDescent="0.25">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row>
    <row r="357" spans="2:46" x14ac:dyDescent="0.25">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row>
    <row r="358" spans="2:46" x14ac:dyDescent="0.25">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row>
    <row r="359" spans="2:46" x14ac:dyDescent="0.25">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row>
    <row r="360" spans="2:46" x14ac:dyDescent="0.25">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row>
    <row r="361" spans="2:46" x14ac:dyDescent="0.25">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row>
    <row r="362" spans="2:46" x14ac:dyDescent="0.25">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row>
    <row r="363" spans="2:46" x14ac:dyDescent="0.25">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row>
    <row r="364" spans="2:46" x14ac:dyDescent="0.25">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row>
    <row r="365" spans="2:46" x14ac:dyDescent="0.25">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row>
    <row r="366" spans="2:46" x14ac:dyDescent="0.25">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row>
    <row r="367" spans="2:46" x14ac:dyDescent="0.25">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row>
    <row r="368" spans="2:46" x14ac:dyDescent="0.25">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row>
    <row r="369" spans="2:46" x14ac:dyDescent="0.25">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row>
    <row r="370" spans="2:46" x14ac:dyDescent="0.25">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row>
    <row r="371" spans="2:46" x14ac:dyDescent="0.25">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row>
    <row r="372" spans="2:46" x14ac:dyDescent="0.25">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row>
    <row r="373" spans="2:46" x14ac:dyDescent="0.25">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row>
    <row r="374" spans="2:46" x14ac:dyDescent="0.25">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row>
    <row r="375" spans="2:46" x14ac:dyDescent="0.25">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row>
    <row r="376" spans="2:46" x14ac:dyDescent="0.25">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row>
    <row r="377" spans="2:46" x14ac:dyDescent="0.25">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row>
    <row r="378" spans="2:46" x14ac:dyDescent="0.25">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row>
    <row r="379" spans="2:46" x14ac:dyDescent="0.25">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row>
    <row r="380" spans="2:46" x14ac:dyDescent="0.25">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row>
    <row r="381" spans="2:46" x14ac:dyDescent="0.25">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row>
    <row r="382" spans="2:46" x14ac:dyDescent="0.25">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row>
    <row r="383" spans="2:46" x14ac:dyDescent="0.25">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row>
    <row r="384" spans="2:46" x14ac:dyDescent="0.25">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row>
    <row r="385" spans="2:46" x14ac:dyDescent="0.25">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row>
    <row r="386" spans="2:46" x14ac:dyDescent="0.25">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row>
    <row r="387" spans="2:46" x14ac:dyDescent="0.25">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row>
    <row r="388" spans="2:46" x14ac:dyDescent="0.25">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row>
    <row r="389" spans="2:46" x14ac:dyDescent="0.25">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row>
    <row r="390" spans="2:46" x14ac:dyDescent="0.25">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row>
    <row r="391" spans="2:46" x14ac:dyDescent="0.25">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row>
    <row r="392" spans="2:46" x14ac:dyDescent="0.25">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row>
    <row r="393" spans="2:46" x14ac:dyDescent="0.25">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row>
    <row r="394" spans="2:46" x14ac:dyDescent="0.25">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row>
    <row r="395" spans="2:46" x14ac:dyDescent="0.25">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row>
    <row r="396" spans="2:46" x14ac:dyDescent="0.25">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row>
    <row r="397" spans="2:46" x14ac:dyDescent="0.25">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row>
    <row r="398" spans="2:46" x14ac:dyDescent="0.25">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row>
    <row r="399" spans="2:46" x14ac:dyDescent="0.25">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row>
    <row r="400" spans="2:46" x14ac:dyDescent="0.25">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row>
    <row r="401" spans="2:46" x14ac:dyDescent="0.25">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row>
    <row r="402" spans="2:46" x14ac:dyDescent="0.25">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row>
    <row r="403" spans="2:46" x14ac:dyDescent="0.25">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row>
    <row r="404" spans="2:46" x14ac:dyDescent="0.25">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row>
    <row r="405" spans="2:46" x14ac:dyDescent="0.25">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row>
    <row r="406" spans="2:46" x14ac:dyDescent="0.25">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row>
    <row r="407" spans="2:46" x14ac:dyDescent="0.25">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row>
    <row r="408" spans="2:46" x14ac:dyDescent="0.25">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row>
    <row r="409" spans="2:46" x14ac:dyDescent="0.25">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row>
    <row r="410" spans="2:46" x14ac:dyDescent="0.25">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row>
    <row r="411" spans="2:46" x14ac:dyDescent="0.25">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row>
    <row r="412" spans="2:46" x14ac:dyDescent="0.25">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row>
    <row r="413" spans="2:46" x14ac:dyDescent="0.25">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row>
    <row r="414" spans="2:46" x14ac:dyDescent="0.25">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row>
    <row r="415" spans="2:46" x14ac:dyDescent="0.25">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row>
    <row r="416" spans="2:46" x14ac:dyDescent="0.25">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row>
    <row r="417" spans="2:46" x14ac:dyDescent="0.25">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row>
    <row r="418" spans="2:46" x14ac:dyDescent="0.25">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row>
    <row r="419" spans="2:46" x14ac:dyDescent="0.25">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row>
    <row r="420" spans="2:46" x14ac:dyDescent="0.25">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row>
    <row r="421" spans="2:46" x14ac:dyDescent="0.25">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row>
    <row r="422" spans="2:46" x14ac:dyDescent="0.25">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row>
    <row r="423" spans="2:46" x14ac:dyDescent="0.25">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row>
    <row r="424" spans="2:46" x14ac:dyDescent="0.25">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row>
    <row r="425" spans="2:46" x14ac:dyDescent="0.25">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row>
    <row r="426" spans="2:46" x14ac:dyDescent="0.25">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row>
    <row r="427" spans="2:46" x14ac:dyDescent="0.25">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row>
    <row r="428" spans="2:46" x14ac:dyDescent="0.25">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row>
    <row r="429" spans="2:46" x14ac:dyDescent="0.25">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row>
    <row r="430" spans="2:46" x14ac:dyDescent="0.25">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row>
    <row r="431" spans="2:46" x14ac:dyDescent="0.25">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row>
    <row r="432" spans="2:46" x14ac:dyDescent="0.25">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row>
    <row r="433" spans="2:46" x14ac:dyDescent="0.25">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row>
    <row r="434" spans="2:46" x14ac:dyDescent="0.25">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row>
    <row r="435" spans="2:46" x14ac:dyDescent="0.25">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row>
    <row r="436" spans="2:46" x14ac:dyDescent="0.25">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row>
    <row r="437" spans="2:46" x14ac:dyDescent="0.25">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row>
    <row r="438" spans="2:46" x14ac:dyDescent="0.25">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row>
    <row r="439" spans="2:46" x14ac:dyDescent="0.25">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row>
    <row r="440" spans="2:46" x14ac:dyDescent="0.25">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row>
    <row r="441" spans="2:46" x14ac:dyDescent="0.25">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row>
    <row r="442" spans="2:46" x14ac:dyDescent="0.25">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row>
    <row r="443" spans="2:46" x14ac:dyDescent="0.25">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row>
    <row r="444" spans="2:46" x14ac:dyDescent="0.25">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row>
    <row r="445" spans="2:46" x14ac:dyDescent="0.25">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row>
    <row r="446" spans="2:46" x14ac:dyDescent="0.25">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row>
    <row r="447" spans="2:46" x14ac:dyDescent="0.25">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row>
    <row r="448" spans="2:46" x14ac:dyDescent="0.25">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row>
    <row r="449" spans="2:46" x14ac:dyDescent="0.25">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row>
    <row r="450" spans="2:46" x14ac:dyDescent="0.25">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row>
    <row r="451" spans="2:46" x14ac:dyDescent="0.25">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row>
    <row r="452" spans="2:46" x14ac:dyDescent="0.25">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row>
    <row r="453" spans="2:46" x14ac:dyDescent="0.25">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row>
    <row r="454" spans="2:46" x14ac:dyDescent="0.25">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row>
    <row r="455" spans="2:46" x14ac:dyDescent="0.25">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row>
    <row r="456" spans="2:46" x14ac:dyDescent="0.25">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row>
    <row r="457" spans="2:46" x14ac:dyDescent="0.25">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row>
    <row r="458" spans="2:46" x14ac:dyDescent="0.25">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row>
    <row r="459" spans="2:46" x14ac:dyDescent="0.25">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row>
    <row r="460" spans="2:46" x14ac:dyDescent="0.25">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row>
    <row r="461" spans="2:46" x14ac:dyDescent="0.25">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row>
    <row r="462" spans="2:46" x14ac:dyDescent="0.25">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row>
    <row r="463" spans="2:46" x14ac:dyDescent="0.25">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row>
    <row r="464" spans="2:46" x14ac:dyDescent="0.25">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row>
    <row r="465" spans="2:46" x14ac:dyDescent="0.25">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row>
    <row r="466" spans="2:46" x14ac:dyDescent="0.25">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row>
    <row r="467" spans="2:46" x14ac:dyDescent="0.25">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row>
    <row r="468" spans="2:46" x14ac:dyDescent="0.25">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row>
    <row r="469" spans="2:46" x14ac:dyDescent="0.25">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row>
    <row r="470" spans="2:46" x14ac:dyDescent="0.25">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row>
    <row r="471" spans="2:46" x14ac:dyDescent="0.25">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row>
    <row r="472" spans="2:46" x14ac:dyDescent="0.25">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row>
    <row r="473" spans="2:46" x14ac:dyDescent="0.25">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row>
    <row r="474" spans="2:46" x14ac:dyDescent="0.25">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row>
    <row r="475" spans="2:46" x14ac:dyDescent="0.25">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row>
    <row r="476" spans="2:46" x14ac:dyDescent="0.25">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row>
    <row r="477" spans="2:46" x14ac:dyDescent="0.25">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row>
    <row r="478" spans="2:46" x14ac:dyDescent="0.25">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row>
    <row r="479" spans="2:46" x14ac:dyDescent="0.25">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row>
    <row r="480" spans="2:46" x14ac:dyDescent="0.25">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row>
    <row r="481" spans="2:46" x14ac:dyDescent="0.25">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row>
    <row r="482" spans="2:46" x14ac:dyDescent="0.25">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row>
    <row r="483" spans="2:46" x14ac:dyDescent="0.25">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row>
    <row r="484" spans="2:46" x14ac:dyDescent="0.25">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row>
    <row r="485" spans="2:46" x14ac:dyDescent="0.25">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row>
    <row r="486" spans="2:46" x14ac:dyDescent="0.25">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row>
    <row r="487" spans="2:46" x14ac:dyDescent="0.25">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row>
    <row r="488" spans="2:46" x14ac:dyDescent="0.25">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row>
    <row r="489" spans="2:46" x14ac:dyDescent="0.25">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row>
    <row r="490" spans="2:46" x14ac:dyDescent="0.25">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row>
    <row r="491" spans="2:46" x14ac:dyDescent="0.25">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row>
    <row r="492" spans="2:46" x14ac:dyDescent="0.25">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row>
    <row r="493" spans="2:46" x14ac:dyDescent="0.25">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row>
    <row r="494" spans="2:46" x14ac:dyDescent="0.25">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row>
    <row r="495" spans="2:46" x14ac:dyDescent="0.25">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row>
    <row r="496" spans="2:46" x14ac:dyDescent="0.25">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row>
    <row r="497" spans="2:46" x14ac:dyDescent="0.25">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row>
    <row r="498" spans="2:46" x14ac:dyDescent="0.25">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row>
    <row r="499" spans="2:46" x14ac:dyDescent="0.25">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row>
    <row r="500" spans="2:46" x14ac:dyDescent="0.25">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row>
    <row r="501" spans="2:46" x14ac:dyDescent="0.25">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row>
    <row r="502" spans="2:46" x14ac:dyDescent="0.25">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row>
    <row r="503" spans="2:46" x14ac:dyDescent="0.25">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row>
    <row r="504" spans="2:46" x14ac:dyDescent="0.25">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row>
    <row r="505" spans="2:46" x14ac:dyDescent="0.25">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row>
    <row r="506" spans="2:46" x14ac:dyDescent="0.25">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row>
    <row r="507" spans="2:46" x14ac:dyDescent="0.25">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row>
    <row r="508" spans="2:46" x14ac:dyDescent="0.25">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row>
    <row r="509" spans="2:46" x14ac:dyDescent="0.25">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row>
    <row r="510" spans="2:46" x14ac:dyDescent="0.25">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row>
    <row r="511" spans="2:46" x14ac:dyDescent="0.25">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row>
    <row r="512" spans="2:46" x14ac:dyDescent="0.25">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row>
    <row r="513" spans="2:46" x14ac:dyDescent="0.25">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row>
    <row r="514" spans="2:46" x14ac:dyDescent="0.25">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row>
    <row r="515" spans="2:46" x14ac:dyDescent="0.25">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row>
    <row r="516" spans="2:46" x14ac:dyDescent="0.25">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row>
    <row r="517" spans="2:46" x14ac:dyDescent="0.25">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row>
    <row r="518" spans="2:46" x14ac:dyDescent="0.25">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row>
    <row r="519" spans="2:46" x14ac:dyDescent="0.25">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row>
    <row r="520" spans="2:46" x14ac:dyDescent="0.25">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row>
    <row r="521" spans="2:46" x14ac:dyDescent="0.25">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row>
    <row r="522" spans="2:46" x14ac:dyDescent="0.25">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row>
    <row r="523" spans="2:46" x14ac:dyDescent="0.25">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row>
    <row r="524" spans="2:46" x14ac:dyDescent="0.25">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row>
    <row r="525" spans="2:46" x14ac:dyDescent="0.25">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row>
    <row r="526" spans="2:46" x14ac:dyDescent="0.25">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row>
    <row r="527" spans="2:46" x14ac:dyDescent="0.25">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row>
    <row r="528" spans="2:46" x14ac:dyDescent="0.25">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Bratislav Milojevic | ELMED d.o.o.</dc:creator>
  <cp:lastModifiedBy>User</cp:lastModifiedBy>
  <cp:lastPrinted>2022-11-05T11:41:18Z</cp:lastPrinted>
  <dcterms:created xsi:type="dcterms:W3CDTF">2022-11-05T09:07:16Z</dcterms:created>
  <dcterms:modified xsi:type="dcterms:W3CDTF">2025-08-02T20:01:05Z</dcterms:modified>
</cp:coreProperties>
</file>