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I:\システム開発\ESP\Alarm\documents\"/>
    </mc:Choice>
  </mc:AlternateContent>
  <xr:revisionPtr revIDLastSave="0" documentId="13_ncr:1_{F3FBCCF9-C9AB-4711-BFEF-B83810D78DEC}" xr6:coauthVersionLast="47" xr6:coauthVersionMax="47" xr10:uidLastSave="{00000000-0000-0000-0000-000000000000}"/>
  <bookViews>
    <workbookView xWindow="-109" yWindow="-109" windowWidth="21954" windowHeight="11982" activeTab="1" xr2:uid="{00000000-000D-0000-FFFF-FFFF00000000}"/>
  </bookViews>
  <sheets>
    <sheet name="License" sheetId="3" r:id="rId1"/>
    <sheet name="はじめに" sheetId="4" r:id="rId2"/>
    <sheet name="MotionSensor概要" sheetId="2" r:id="rId3"/>
    <sheet name="反転増幅回路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0" i="1" l="1"/>
  <c r="AQ16" i="1"/>
  <c r="AY16" i="1" s="1"/>
  <c r="AQ20" i="1"/>
</calcChain>
</file>

<file path=xl/sharedStrings.xml><?xml version="1.0" encoding="utf-8"?>
<sst xmlns="http://schemas.openxmlformats.org/spreadsheetml/2006/main" count="98" uniqueCount="88">
  <si>
    <t>Gn=Rf/Rs</t>
    <phoneticPr fontId="2"/>
  </si>
  <si>
    <t>増幅率</t>
    <rPh sb="0" eb="3">
      <t>ゾウフクリツ</t>
    </rPh>
    <phoneticPr fontId="2"/>
  </si>
  <si>
    <t>入力バイアス電流のキャンセル用抵抗値</t>
    <rPh sb="0" eb="2">
      <t>ニュウリョク</t>
    </rPh>
    <rPh sb="6" eb="8">
      <t>デンリュウ</t>
    </rPh>
    <rPh sb="14" eb="15">
      <t>ヨウ</t>
    </rPh>
    <rPh sb="15" eb="18">
      <t>テイコウアタイ</t>
    </rPh>
    <phoneticPr fontId="2"/>
  </si>
  <si>
    <t>Rc=(Rs*Rf)/(Rs+Rf)=Rs//Rf</t>
    <phoneticPr fontId="2"/>
  </si>
  <si>
    <t>入出力の関係</t>
    <rPh sb="0" eb="3">
      <t>ニュウシュツリョク</t>
    </rPh>
    <rPh sb="4" eb="6">
      <t>カンケイ</t>
    </rPh>
    <phoneticPr fontId="2"/>
  </si>
  <si>
    <t>Vout＝Gn*Vin=(Rf/Rs)*Vin</t>
    <phoneticPr fontId="2"/>
  </si>
  <si>
    <t>1次ローパス・フィルタのカットオフ周波数</t>
    <rPh sb="1" eb="2">
      <t>ジ</t>
    </rPh>
    <rPh sb="17" eb="20">
      <t>シュウハスウ</t>
    </rPh>
    <phoneticPr fontId="2"/>
  </si>
  <si>
    <t>fc=1/2πCR=1/(2*3.14*(100*10^-12)*(99*10^3))</t>
    <phoneticPr fontId="2"/>
  </si>
  <si>
    <t>IPM165の製品上の制約がカットオフ周波数が3.4Hz～1KHz、合計ゲインは15758（84dB）ぐらいらしい</t>
    <rPh sb="7" eb="9">
      <t>セイヒン</t>
    </rPh>
    <rPh sb="9" eb="10">
      <t>ウエ</t>
    </rPh>
    <rPh sb="11" eb="13">
      <t>セイヤク</t>
    </rPh>
    <rPh sb="19" eb="22">
      <t>シュウハスウ</t>
    </rPh>
    <phoneticPr fontId="2"/>
  </si>
  <si>
    <t>https://www.limpkin.fr/index.php?post/2017/02/22/Making-the-Electronics-for-a-24GHz-Doppler-Motion-Sensor</t>
  </si>
  <si>
    <t>１．反転増幅回路の計算式</t>
    <rPh sb="2" eb="4">
      <t>ハンテン</t>
    </rPh>
    <rPh sb="4" eb="6">
      <t>ゾウフク</t>
    </rPh>
    <rPh sb="6" eb="8">
      <t>カイロ</t>
    </rPh>
    <rPh sb="9" eb="11">
      <t>ケイサン</t>
    </rPh>
    <rPh sb="11" eb="12">
      <t>シキ</t>
    </rPh>
    <phoneticPr fontId="2"/>
  </si>
  <si>
    <t>オペアンプを使った反転増幅回路を2段階にする想定</t>
    <rPh sb="6" eb="7">
      <t>ツカ</t>
    </rPh>
    <rPh sb="9" eb="15">
      <t>ハンテンゾウフクカイロ</t>
    </rPh>
    <rPh sb="17" eb="19">
      <t>ダンカイ</t>
    </rPh>
    <rPh sb="22" eb="24">
      <t>ソウテイ</t>
    </rPh>
    <phoneticPr fontId="2"/>
  </si>
  <si>
    <t>コンデンサを付加してローパスフィルタとしても活用する。</t>
    <rPh sb="6" eb="8">
      <t>フカ</t>
    </rPh>
    <rPh sb="22" eb="24">
      <t>カツヨウ</t>
    </rPh>
    <phoneticPr fontId="2"/>
  </si>
  <si>
    <t>Rs</t>
    <phoneticPr fontId="2"/>
  </si>
  <si>
    <t>Rf</t>
    <phoneticPr fontId="2"/>
  </si>
  <si>
    <t>Cf</t>
    <phoneticPr fontId="2"/>
  </si>
  <si>
    <t>カットオフ周波数</t>
    <rPh sb="5" eb="8">
      <t>シュウハスウ</t>
    </rPh>
    <phoneticPr fontId="2"/>
  </si>
  <si>
    <t>電圧増幅度</t>
    <rPh sb="0" eb="2">
      <t>デンアツ</t>
    </rPh>
    <rPh sb="2" eb="5">
      <t>ゾウフクド</t>
    </rPh>
    <phoneticPr fontId="2"/>
  </si>
  <si>
    <t>K</t>
    <phoneticPr fontId="2"/>
  </si>
  <si>
    <t>pF</t>
    <phoneticPr fontId="2"/>
  </si>
  <si>
    <t>2段階の増幅度</t>
    <rPh sb="1" eb="3">
      <t>ダンカイ</t>
    </rPh>
    <rPh sb="4" eb="7">
      <t>ゾウフクド</t>
    </rPh>
    <phoneticPr fontId="2"/>
  </si>
  <si>
    <t>キャンセル抵抗(Rs)</t>
    <rPh sb="5" eb="7">
      <t>テイコウ</t>
    </rPh>
    <phoneticPr fontId="2"/>
  </si>
  <si>
    <t>・</t>
    <phoneticPr fontId="2"/>
  </si>
  <si>
    <t>V</t>
    <phoneticPr fontId="2"/>
  </si>
  <si>
    <t>G</t>
    <phoneticPr fontId="2"/>
  </si>
  <si>
    <t>E</t>
    <phoneticPr fontId="2"/>
  </si>
  <si>
    <t>O</t>
    <phoneticPr fontId="2"/>
  </si>
  <si>
    <t>O1</t>
    <phoneticPr fontId="2"/>
  </si>
  <si>
    <t>O2</t>
    <phoneticPr fontId="2"/>
  </si>
  <si>
    <t>Volume 1K</t>
    <phoneticPr fontId="2"/>
  </si>
  <si>
    <t>オペアンプ：NJM4580×１</t>
    <phoneticPr fontId="2"/>
  </si>
  <si>
    <t>オペアンプ：LM358×１</t>
    <phoneticPr fontId="2"/>
  </si>
  <si>
    <t>抵抗：10K×4</t>
    <rPh sb="0" eb="2">
      <t>テイコウ</t>
    </rPh>
    <phoneticPr fontId="2"/>
  </si>
  <si>
    <t>抵抗：1.5K×4</t>
    <rPh sb="0" eb="2">
      <t>テイコウ</t>
    </rPh>
    <phoneticPr fontId="2"/>
  </si>
  <si>
    <t>抵抗：150K×2</t>
    <rPh sb="0" eb="2">
      <t>テイコウ</t>
    </rPh>
    <phoneticPr fontId="2"/>
  </si>
  <si>
    <t>抵抗：3.3K×1</t>
    <rPh sb="0" eb="2">
      <t>テイコウ</t>
    </rPh>
    <phoneticPr fontId="2"/>
  </si>
  <si>
    <t>抵抗：33K×1</t>
    <rPh sb="0" eb="2">
      <t>テイコウ</t>
    </rPh>
    <phoneticPr fontId="2"/>
  </si>
  <si>
    <t>抵抗：100K×1</t>
    <rPh sb="0" eb="2">
      <t>テイコウ</t>
    </rPh>
    <phoneticPr fontId="2"/>
  </si>
  <si>
    <t>抵抗：300K×1</t>
    <rPh sb="0" eb="2">
      <t>テイコウ</t>
    </rPh>
    <phoneticPr fontId="2"/>
  </si>
  <si>
    <t>コンデンサ：0.1u×1</t>
    <phoneticPr fontId="2"/>
  </si>
  <si>
    <t>コンデンサ：1u×1</t>
    <phoneticPr fontId="2"/>
  </si>
  <si>
    <t>コンデンサ：10u×3</t>
    <phoneticPr fontId="2"/>
  </si>
  <si>
    <t>コンデンサ：1n×2</t>
    <phoneticPr fontId="2"/>
  </si>
  <si>
    <t>MOSFET：ZVP2106A×1</t>
    <phoneticPr fontId="2"/>
  </si>
  <si>
    <t>EMI除去フィルター：0.1μF×1</t>
    <phoneticPr fontId="2"/>
  </si>
  <si>
    <t>昇圧コンバーター（5V）：AE-XCL103-5V0</t>
    <rPh sb="0" eb="2">
      <t>ショウアツ</t>
    </rPh>
    <phoneticPr fontId="2"/>
  </si>
  <si>
    <t>可変抵抗：1K×1</t>
    <rPh sb="0" eb="2">
      <t>カヘン</t>
    </rPh>
    <rPh sb="2" eb="4">
      <t>テイコウ</t>
    </rPh>
    <phoneticPr fontId="2"/>
  </si>
  <si>
    <t>半固定抵抗：1K×1</t>
    <rPh sb="0" eb="1">
      <t>ハン</t>
    </rPh>
    <rPh sb="1" eb="3">
      <t>コテイ</t>
    </rPh>
    <rPh sb="3" eb="5">
      <t>テイコウ</t>
    </rPh>
    <phoneticPr fontId="2"/>
  </si>
  <si>
    <t>1.回路図</t>
    <rPh sb="2" eb="5">
      <t>カイロズ</t>
    </rPh>
    <phoneticPr fontId="2"/>
  </si>
  <si>
    <t>2.インターフェース</t>
    <phoneticPr fontId="2"/>
  </si>
  <si>
    <t>O1:増幅した信号</t>
    <rPh sb="3" eb="5">
      <t>ゾウフク</t>
    </rPh>
    <rPh sb="7" eb="9">
      <t>シンゴウ</t>
    </rPh>
    <phoneticPr fontId="2"/>
  </si>
  <si>
    <t>O2:コンパレータ経由の信号</t>
    <rPh sb="9" eb="11">
      <t>ケイユ</t>
    </rPh>
    <rPh sb="12" eb="14">
      <t>シンゴウ</t>
    </rPh>
    <phoneticPr fontId="2"/>
  </si>
  <si>
    <t>ダイオード：1N4148×2</t>
    <phoneticPr fontId="2"/>
  </si>
  <si>
    <t>抵抗：1K×1</t>
    <rPh sb="0" eb="2">
      <t>テイコウ</t>
    </rPh>
    <phoneticPr fontId="2"/>
  </si>
  <si>
    <t>3.設計結果</t>
    <rPh sb="2" eb="4">
      <t>セッケイ</t>
    </rPh>
    <rPh sb="4" eb="6">
      <t>ケッカ</t>
    </rPh>
    <phoneticPr fontId="2"/>
  </si>
  <si>
    <t>KiCADで設計を行い、Elecrowに基板を発注して製造して貰った基板</t>
    <rPh sb="6" eb="8">
      <t>セッケイ</t>
    </rPh>
    <rPh sb="9" eb="10">
      <t>オコナ</t>
    </rPh>
    <rPh sb="20" eb="22">
      <t>キバン</t>
    </rPh>
    <rPh sb="23" eb="25">
      <t>ハッチュウ</t>
    </rPh>
    <rPh sb="27" eb="29">
      <t>セイゾウ</t>
    </rPh>
    <rPh sb="31" eb="32">
      <t>モラ</t>
    </rPh>
    <rPh sb="34" eb="36">
      <t>キバン</t>
    </rPh>
    <phoneticPr fontId="2"/>
  </si>
  <si>
    <t>実際に部品を実装したモジュール</t>
    <rPh sb="0" eb="2">
      <t>ジッサイ</t>
    </rPh>
    <rPh sb="3" eb="5">
      <t>ブヒン</t>
    </rPh>
    <rPh sb="6" eb="8">
      <t>ジッソウ</t>
    </rPh>
    <phoneticPr fontId="2"/>
  </si>
  <si>
    <t>感度にムラがある様に思われるものの、一応動作はしているので、これを採用</t>
    <rPh sb="0" eb="2">
      <t>カンド</t>
    </rPh>
    <rPh sb="8" eb="9">
      <t>ヨウ</t>
    </rPh>
    <rPh sb="10" eb="11">
      <t>オモ</t>
    </rPh>
    <rPh sb="18" eb="20">
      <t>イチオウ</t>
    </rPh>
    <rPh sb="20" eb="22">
      <t>ドウサ</t>
    </rPh>
    <rPh sb="33" eb="35">
      <t>サイヨウ</t>
    </rPh>
    <phoneticPr fontId="2"/>
  </si>
  <si>
    <t>今後の再検証とバージョンアップについても検討する。</t>
    <rPh sb="0" eb="2">
      <t>コンゴ</t>
    </rPh>
    <rPh sb="3" eb="6">
      <t>サイケンショウ</t>
    </rPh>
    <rPh sb="20" eb="22">
      <t>ケントウ</t>
    </rPh>
    <phoneticPr fontId="2"/>
  </si>
  <si>
    <t>ネット上で公開されていた回路図を参考に、入手性が高い部品を使う様にブレッドボード上で実装しながら設計</t>
    <rPh sb="3" eb="4">
      <t>ジョウ</t>
    </rPh>
    <rPh sb="5" eb="7">
      <t>コウカイ</t>
    </rPh>
    <rPh sb="12" eb="15">
      <t>カイロズ</t>
    </rPh>
    <rPh sb="16" eb="18">
      <t>サンコウ</t>
    </rPh>
    <rPh sb="20" eb="22">
      <t>ニュウシュ</t>
    </rPh>
    <rPh sb="22" eb="23">
      <t>セイ</t>
    </rPh>
    <rPh sb="24" eb="25">
      <t>タカ</t>
    </rPh>
    <rPh sb="26" eb="28">
      <t>ブヒン</t>
    </rPh>
    <rPh sb="29" eb="30">
      <t>ツカ</t>
    </rPh>
    <rPh sb="31" eb="32">
      <t>ヨウ</t>
    </rPh>
    <rPh sb="40" eb="41">
      <t>ジョウ</t>
    </rPh>
    <rPh sb="42" eb="44">
      <t>ジッソウ</t>
    </rPh>
    <rPh sb="48" eb="50">
      <t>セッケイ</t>
    </rPh>
    <phoneticPr fontId="2"/>
  </si>
  <si>
    <t>はじめに</t>
    <phoneticPr fontId="6"/>
  </si>
  <si>
    <t>このドキュメントはドップラーレーダーを用いた動体検知センサーについて、メーカーのデータシートや</t>
    <rPh sb="19" eb="20">
      <t>モチ</t>
    </rPh>
    <rPh sb="22" eb="24">
      <t>ドウタイ</t>
    </rPh>
    <rPh sb="24" eb="26">
      <t>ケンチ</t>
    </rPh>
    <phoneticPr fontId="6"/>
  </si>
  <si>
    <t>インターネット上の情報を参照しながら開発した際の概要書です。</t>
    <rPh sb="18" eb="20">
      <t>カイハツ</t>
    </rPh>
    <rPh sb="22" eb="23">
      <t>サイ</t>
    </rPh>
    <rPh sb="24" eb="27">
      <t>ガイヨウショ</t>
    </rPh>
    <phoneticPr fontId="6"/>
  </si>
  <si>
    <t>Copyright 2024 Nakanohito</t>
  </si>
  <si>
    <t>Permission is hereby granted, free of charge, to any</t>
  </si>
  <si>
    <t>person obtaining a copy of this software and associated</t>
  </si>
  <si>
    <t>documentation files (the "Software"), to deal in the</t>
  </si>
  <si>
    <t>Software without restriction, including without</t>
  </si>
  <si>
    <t>limitation the rights to use, copy, modify, merge,</t>
  </si>
  <si>
    <t>publish, distribute, sublicense, and/or sell copies of</t>
  </si>
  <si>
    <t>the Software, and to permit persons to whom the Software</t>
  </si>
  <si>
    <t>is furnished to do so, subject to the following</t>
  </si>
  <si>
    <t>conditions:</t>
  </si>
  <si>
    <t>The above copyright notice and this permission notice</t>
  </si>
  <si>
    <t>shall be included in all copies or substantial portions</t>
  </si>
  <si>
    <t>of the Software.</t>
  </si>
  <si>
    <t>THE SOFTWARE IS PROVIDED "AS IS", WITHOUT WARRANTY OF</t>
  </si>
  <si>
    <t>ANY KIND, EXPRESS OR IMPLIED, INCLUDING BUT NOT LIMITED</t>
  </si>
  <si>
    <t>TO THE WARRANTIES OF MERCHANTABILITY, FITNESS FOR A</t>
  </si>
  <si>
    <t>PARTICULAR PURPOSE AND NONINFRINGEMENT. IN NO EVENT</t>
  </si>
  <si>
    <t>SHALL THE AUTHORS OR COPYRIGHT HOLDERS BE LIABLE FOR ANY</t>
  </si>
  <si>
    <t>CLAIM, DAMAGES OR OTHER LIABILITY, WHETHER IN AN ACTION</t>
  </si>
  <si>
    <t>OF CONTRACT, TORT OR OTHERWISE, ARISING FROM, OUT OF OR</t>
  </si>
  <si>
    <t>IN CONNECTION WITH THE SOFTWARE OR THE USE OR OTHER</t>
  </si>
  <si>
    <t>DEALINGS IN THE SOFTWARE.</t>
  </si>
  <si>
    <t>制約の少ないMIT Licenseにて公表させて頂きます。</t>
    <rPh sb="0" eb="2">
      <t>セイヤク</t>
    </rPh>
    <rPh sb="3" eb="4">
      <t>スク</t>
    </rPh>
    <rPh sb="19" eb="21">
      <t>コウヒョウ</t>
    </rPh>
    <rPh sb="24" eb="25">
      <t>イタダ</t>
    </rPh>
    <phoneticPr fontId="6"/>
  </si>
  <si>
    <t>責任は持てませんので、ご注意ください。</t>
    <rPh sb="0" eb="2">
      <t>セキニン</t>
    </rPh>
    <rPh sb="3" eb="4">
      <t>モ</t>
    </rPh>
    <rPh sb="12" eb="14">
      <t>チュウイ</t>
    </rPh>
    <phoneticPr fontId="6"/>
  </si>
  <si>
    <t>概ね正しい内容で設計できているものと思いますが、正規の教育を受けていない者による独学での回路設計であり</t>
    <rPh sb="0" eb="1">
      <t>オオム</t>
    </rPh>
    <rPh sb="2" eb="3">
      <t>タダ</t>
    </rPh>
    <rPh sb="5" eb="7">
      <t>ナイヨウ</t>
    </rPh>
    <rPh sb="8" eb="10">
      <t>セッケイ</t>
    </rPh>
    <rPh sb="18" eb="19">
      <t>オモ</t>
    </rPh>
    <rPh sb="24" eb="26">
      <t>セイキ</t>
    </rPh>
    <rPh sb="27" eb="29">
      <t>キョウイク</t>
    </rPh>
    <rPh sb="30" eb="31">
      <t>ウ</t>
    </rPh>
    <rPh sb="36" eb="37">
      <t>モノ</t>
    </rPh>
    <rPh sb="40" eb="42">
      <t>ドクガク</t>
    </rPh>
    <rPh sb="44" eb="46">
      <t>カイロ</t>
    </rPh>
    <rPh sb="46" eb="48">
      <t>セッケイ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</si>
</sst>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0" xfId="1" applyFont="1" applyFill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/>
    <xf numFmtId="0" fontId="0" fillId="0" borderId="2" xfId="0" applyBorder="1"/>
    <xf numFmtId="0" fontId="0" fillId="0" borderId="3" xfId="0" applyBorder="1"/>
  </cellXfs>
  <cellStyles count="2">
    <cellStyle name="標準" xfId="0" builtinId="0"/>
    <cellStyle name="標準 2" xfId="1" xr:uid="{93307BDC-EFBA-4704-B155-C641C09F20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58</xdr:col>
      <xdr:colOff>181155</xdr:colOff>
      <xdr:row>23</xdr:row>
      <xdr:rowOff>120770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39724C-2068-46B8-A4EB-35B831405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68" y="448574"/>
          <a:ext cx="11775057" cy="4157932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</xdr:colOff>
      <xdr:row>40</xdr:row>
      <xdr:rowOff>1</xdr:rowOff>
    </xdr:from>
    <xdr:to>
      <xdr:col>22</xdr:col>
      <xdr:colOff>189781</xdr:colOff>
      <xdr:row>58</xdr:row>
      <xdr:rowOff>13914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043A57D-6BE8-CFA8-CE53-F7411EC6A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069" y="8298612"/>
          <a:ext cx="4330459" cy="40510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24</xdr:col>
      <xdr:colOff>1</xdr:colOff>
      <xdr:row>40</xdr:row>
      <xdr:rowOff>1</xdr:rowOff>
    </xdr:from>
    <xdr:to>
      <xdr:col>50</xdr:col>
      <xdr:colOff>35098</xdr:colOff>
      <xdr:row>58</xdr:row>
      <xdr:rowOff>25881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2C8CDC9-8032-43FF-90D1-1EE272340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68816" y="8298612"/>
          <a:ext cx="5417980" cy="406304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31</xdr:col>
      <xdr:colOff>8626</xdr:colOff>
      <xdr:row>25</xdr:row>
      <xdr:rowOff>181154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33822F6-88C1-4FA5-9997-2E4710183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46" y="669815"/>
          <a:ext cx="6859015" cy="509313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46F5-9D84-4091-A465-A8E495304CA2}">
  <dimension ref="C3:C27"/>
  <sheetViews>
    <sheetView workbookViewId="0"/>
  </sheetViews>
  <sheetFormatPr defaultColWidth="2.77734375" defaultRowHeight="17.7"/>
  <cols>
    <col min="1" max="16384" width="2.77734375" style="1"/>
  </cols>
  <sheetData>
    <row r="3" spans="3:3">
      <c r="C3" s="1" t="s">
        <v>63</v>
      </c>
    </row>
    <row r="5" spans="3:3">
      <c r="C5" s="1" t="s">
        <v>64</v>
      </c>
    </row>
    <row r="6" spans="3:3">
      <c r="C6" s="1" t="s">
        <v>65</v>
      </c>
    </row>
    <row r="7" spans="3:3">
      <c r="C7" s="1" t="s">
        <v>66</v>
      </c>
    </row>
    <row r="8" spans="3:3">
      <c r="C8" s="1" t="s">
        <v>67</v>
      </c>
    </row>
    <row r="9" spans="3:3">
      <c r="C9" s="1" t="s">
        <v>68</v>
      </c>
    </row>
    <row r="10" spans="3:3">
      <c r="C10" s="1" t="s">
        <v>69</v>
      </c>
    </row>
    <row r="11" spans="3:3">
      <c r="C11" s="1" t="s">
        <v>70</v>
      </c>
    </row>
    <row r="12" spans="3:3">
      <c r="C12" s="1" t="s">
        <v>71</v>
      </c>
    </row>
    <row r="13" spans="3:3">
      <c r="C13" s="1" t="s">
        <v>72</v>
      </c>
    </row>
    <row r="15" spans="3:3">
      <c r="C15" s="1" t="s">
        <v>73</v>
      </c>
    </row>
    <row r="16" spans="3:3">
      <c r="C16" s="1" t="s">
        <v>74</v>
      </c>
    </row>
    <row r="17" spans="3:3">
      <c r="C17" s="1" t="s">
        <v>75</v>
      </c>
    </row>
    <row r="19" spans="3:3">
      <c r="C19" s="1" t="s">
        <v>76</v>
      </c>
    </row>
    <row r="20" spans="3:3">
      <c r="C20" s="1" t="s">
        <v>77</v>
      </c>
    </row>
    <row r="21" spans="3:3">
      <c r="C21" s="1" t="s">
        <v>78</v>
      </c>
    </row>
    <row r="22" spans="3:3">
      <c r="C22" s="1" t="s">
        <v>79</v>
      </c>
    </row>
    <row r="23" spans="3:3">
      <c r="C23" s="1" t="s">
        <v>80</v>
      </c>
    </row>
    <row r="24" spans="3:3">
      <c r="C24" s="1" t="s">
        <v>81</v>
      </c>
    </row>
    <row r="25" spans="3:3">
      <c r="C25" s="1" t="s">
        <v>82</v>
      </c>
    </row>
    <row r="26" spans="3:3">
      <c r="C26" s="1" t="s">
        <v>83</v>
      </c>
    </row>
    <row r="27" spans="3:3">
      <c r="C27" s="1" t="s">
        <v>84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BD24-FB6D-4776-83D6-D7E1B9101EFD}">
  <dimension ref="B2:C9"/>
  <sheetViews>
    <sheetView tabSelected="1" workbookViewId="0"/>
  </sheetViews>
  <sheetFormatPr defaultColWidth="3.77734375" defaultRowHeight="17"/>
  <cols>
    <col min="1" max="16384" width="3.77734375" style="8"/>
  </cols>
  <sheetData>
    <row r="2" spans="2:3">
      <c r="B2" s="8" t="s">
        <v>60</v>
      </c>
    </row>
    <row r="4" spans="2:3">
      <c r="C4" s="8" t="s">
        <v>61</v>
      </c>
    </row>
    <row r="5" spans="2:3">
      <c r="C5" s="8" t="s">
        <v>62</v>
      </c>
    </row>
    <row r="6" spans="2:3">
      <c r="C6" s="8" t="s">
        <v>87</v>
      </c>
    </row>
    <row r="7" spans="2:3">
      <c r="C7" s="8" t="s">
        <v>86</v>
      </c>
    </row>
    <row r="9" spans="2:3">
      <c r="C9" s="8" t="s">
        <v>85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968E-9E8C-4054-9D6D-EABC912FA2DF}">
  <dimension ref="B2:AH61"/>
  <sheetViews>
    <sheetView topLeftCell="A25" zoomScaleNormal="100" workbookViewId="0">
      <selection activeCell="C4" sqref="C4"/>
    </sheetView>
  </sheetViews>
  <sheetFormatPr defaultColWidth="2.6640625" defaultRowHeight="17.7"/>
  <cols>
    <col min="1" max="16384" width="2.6640625" style="1"/>
  </cols>
  <sheetData>
    <row r="2" spans="2:3">
      <c r="B2" s="1" t="s">
        <v>48</v>
      </c>
    </row>
    <row r="3" spans="2:3">
      <c r="C3" s="1" t="s">
        <v>59</v>
      </c>
    </row>
    <row r="25" spans="2:34">
      <c r="C25" s="1" t="s">
        <v>53</v>
      </c>
      <c r="I25" s="1" t="s">
        <v>36</v>
      </c>
      <c r="O25" s="1" t="s">
        <v>42</v>
      </c>
      <c r="W25" s="1" t="s">
        <v>52</v>
      </c>
      <c r="AH25" s="1" t="s">
        <v>43</v>
      </c>
    </row>
    <row r="26" spans="2:34">
      <c r="C26" s="1" t="s">
        <v>33</v>
      </c>
      <c r="I26" s="1" t="s">
        <v>37</v>
      </c>
      <c r="O26" s="1" t="s">
        <v>39</v>
      </c>
      <c r="W26" s="1" t="s">
        <v>46</v>
      </c>
      <c r="AH26" s="1" t="s">
        <v>30</v>
      </c>
    </row>
    <row r="27" spans="2:34">
      <c r="C27" s="1" t="s">
        <v>35</v>
      </c>
      <c r="I27" s="1" t="s">
        <v>34</v>
      </c>
      <c r="O27" s="1" t="s">
        <v>40</v>
      </c>
      <c r="W27" s="1" t="s">
        <v>47</v>
      </c>
      <c r="AH27" s="1" t="s">
        <v>31</v>
      </c>
    </row>
    <row r="28" spans="2:34">
      <c r="C28" s="1" t="s">
        <v>32</v>
      </c>
      <c r="I28" s="1" t="s">
        <v>38</v>
      </c>
      <c r="O28" s="1" t="s">
        <v>41</v>
      </c>
      <c r="W28" s="1" t="s">
        <v>44</v>
      </c>
      <c r="AH28" s="1" t="s">
        <v>45</v>
      </c>
    </row>
    <row r="31" spans="2:34">
      <c r="B31" s="1" t="s">
        <v>49</v>
      </c>
    </row>
    <row r="33" spans="2:25">
      <c r="D33" s="1">
        <v>1</v>
      </c>
      <c r="E33" s="1">
        <v>2</v>
      </c>
      <c r="F33" s="1">
        <v>3</v>
      </c>
      <c r="G33" s="1">
        <v>4</v>
      </c>
      <c r="H33" s="1">
        <v>5</v>
      </c>
      <c r="K33" s="1" t="s">
        <v>29</v>
      </c>
    </row>
    <row r="34" spans="2:25">
      <c r="D34" s="5" t="s">
        <v>22</v>
      </c>
      <c r="E34" s="5" t="s">
        <v>22</v>
      </c>
      <c r="F34" s="5" t="s">
        <v>22</v>
      </c>
      <c r="G34" s="5" t="s">
        <v>22</v>
      </c>
      <c r="H34" s="5" t="s">
        <v>22</v>
      </c>
      <c r="K34" s="5" t="s">
        <v>22</v>
      </c>
      <c r="L34" s="5" t="s">
        <v>22</v>
      </c>
      <c r="M34" s="5" t="s">
        <v>22</v>
      </c>
    </row>
    <row r="35" spans="2:25">
      <c r="D35" s="6" t="s">
        <v>23</v>
      </c>
      <c r="E35" s="7" t="s">
        <v>25</v>
      </c>
      <c r="F35" s="7" t="s">
        <v>27</v>
      </c>
      <c r="G35" s="7" t="s">
        <v>28</v>
      </c>
      <c r="H35" s="7" t="s">
        <v>24</v>
      </c>
      <c r="K35" s="7" t="s">
        <v>24</v>
      </c>
      <c r="L35" s="7" t="s">
        <v>26</v>
      </c>
      <c r="M35" s="7" t="s">
        <v>23</v>
      </c>
    </row>
    <row r="36" spans="2:25">
      <c r="D36" s="1" t="s">
        <v>50</v>
      </c>
    </row>
    <row r="37" spans="2:25">
      <c r="D37" s="1" t="s">
        <v>51</v>
      </c>
    </row>
    <row r="39" spans="2:25">
      <c r="B39" s="1" t="s">
        <v>54</v>
      </c>
    </row>
    <row r="40" spans="2:25">
      <c r="C40" s="1" t="s">
        <v>55</v>
      </c>
      <c r="Y40" s="1" t="s">
        <v>56</v>
      </c>
    </row>
    <row r="60" spans="3:3">
      <c r="C60" s="1" t="s">
        <v>57</v>
      </c>
    </row>
    <row r="61" spans="3:3">
      <c r="C61" s="1" t="s">
        <v>58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20"/>
  <sheetViews>
    <sheetView zoomScale="85" zoomScaleNormal="85" workbookViewId="0"/>
  </sheetViews>
  <sheetFormatPr defaultColWidth="2.77734375" defaultRowHeight="17.7"/>
  <cols>
    <col min="1" max="1" width="2.77734375" style="1" customWidth="1"/>
    <col min="2" max="15" width="2.77734375" style="1"/>
    <col min="16" max="16" width="8.5546875" style="1" bestFit="1" customWidth="1"/>
    <col min="17" max="17" width="2.77734375" style="1"/>
    <col min="18" max="18" width="5.5546875" style="1" bestFit="1" customWidth="1"/>
    <col min="19" max="33" width="2.77734375" style="1"/>
    <col min="34" max="34" width="2.77734375" style="1" customWidth="1"/>
    <col min="35" max="46" width="2.77734375" style="1"/>
    <col min="47" max="47" width="2.77734375" style="1" customWidth="1"/>
    <col min="48" max="16384" width="2.77734375" style="1"/>
  </cols>
  <sheetData>
    <row r="2" spans="2:56">
      <c r="B2" s="1" t="s">
        <v>10</v>
      </c>
    </row>
    <row r="4" spans="2:56">
      <c r="AG4" s="1" t="s">
        <v>11</v>
      </c>
    </row>
    <row r="5" spans="2:56">
      <c r="AG5" s="1" t="s">
        <v>12</v>
      </c>
    </row>
    <row r="7" spans="2:56">
      <c r="AG7" s="1" t="s">
        <v>8</v>
      </c>
    </row>
    <row r="8" spans="2:56">
      <c r="AG8" s="1" t="s">
        <v>9</v>
      </c>
    </row>
    <row r="10" spans="2:56">
      <c r="AG10" s="1" t="s">
        <v>1</v>
      </c>
      <c r="AJ10" s="1" t="s">
        <v>0</v>
      </c>
    </row>
    <row r="11" spans="2:56">
      <c r="AG11" s="1" t="s">
        <v>4</v>
      </c>
      <c r="AL11" s="1" t="s">
        <v>5</v>
      </c>
    </row>
    <row r="12" spans="2:56">
      <c r="AG12" s="1" t="s">
        <v>2</v>
      </c>
      <c r="AT12" s="1" t="s">
        <v>3</v>
      </c>
    </row>
    <row r="13" spans="2:56">
      <c r="AG13" s="1" t="s">
        <v>6</v>
      </c>
      <c r="AU13" s="1" t="s">
        <v>7</v>
      </c>
    </row>
    <row r="15" spans="2:56">
      <c r="AH15" s="2" t="s">
        <v>13</v>
      </c>
      <c r="AI15" s="3"/>
      <c r="AJ15" s="15">
        <v>3.3</v>
      </c>
      <c r="AK15" s="16"/>
      <c r="AL15" s="17"/>
      <c r="AM15" s="2" t="s">
        <v>18</v>
      </c>
      <c r="AN15" s="4"/>
      <c r="AQ15" s="9" t="s">
        <v>17</v>
      </c>
      <c r="AR15" s="10"/>
      <c r="AS15" s="10"/>
      <c r="AT15" s="10"/>
      <c r="AU15" s="10"/>
      <c r="AV15" s="11"/>
      <c r="AY15" s="9" t="s">
        <v>20</v>
      </c>
      <c r="AZ15" s="10"/>
      <c r="BA15" s="10"/>
      <c r="BB15" s="10"/>
      <c r="BC15" s="10"/>
      <c r="BD15" s="11"/>
    </row>
    <row r="16" spans="2:56">
      <c r="AH16" s="2" t="s">
        <v>14</v>
      </c>
      <c r="AI16" s="3"/>
      <c r="AJ16" s="15">
        <v>330</v>
      </c>
      <c r="AK16" s="16"/>
      <c r="AL16" s="17"/>
      <c r="AM16" s="2" t="s">
        <v>18</v>
      </c>
      <c r="AN16" s="4"/>
      <c r="AQ16" s="12">
        <f>($AJ$16*1000)/($AJ$15*1000)</f>
        <v>100</v>
      </c>
      <c r="AR16" s="13"/>
      <c r="AS16" s="13"/>
      <c r="AT16" s="13"/>
      <c r="AU16" s="13"/>
      <c r="AV16" s="14"/>
      <c r="AY16" s="12">
        <f>$AQ$16*$AQ$16</f>
        <v>10000</v>
      </c>
      <c r="AZ16" s="13"/>
      <c r="BA16" s="13"/>
      <c r="BB16" s="13"/>
      <c r="BC16" s="13"/>
      <c r="BD16" s="14"/>
    </row>
    <row r="17" spans="34:58">
      <c r="AH17" s="2" t="s">
        <v>15</v>
      </c>
      <c r="AI17" s="3"/>
      <c r="AJ17" s="15">
        <v>470</v>
      </c>
      <c r="AK17" s="16"/>
      <c r="AL17" s="17"/>
      <c r="AM17" s="2" t="s">
        <v>19</v>
      </c>
      <c r="AN17" s="4"/>
    </row>
    <row r="19" spans="34:58">
      <c r="AQ19" s="9" t="s">
        <v>16</v>
      </c>
      <c r="AR19" s="10"/>
      <c r="AS19" s="10"/>
      <c r="AT19" s="10"/>
      <c r="AU19" s="10"/>
      <c r="AV19" s="11"/>
      <c r="AY19" s="9" t="s">
        <v>21</v>
      </c>
      <c r="AZ19" s="10"/>
      <c r="BA19" s="10"/>
      <c r="BB19" s="10"/>
      <c r="BC19" s="10"/>
      <c r="BD19" s="10"/>
      <c r="BE19" s="10"/>
      <c r="BF19" s="11"/>
    </row>
    <row r="20" spans="34:58">
      <c r="AQ20" s="12">
        <f>1/(2*3.14*($AJ$17*10^-12)*($AJ$16*10^3))</f>
        <v>1026.6645312044416</v>
      </c>
      <c r="AR20" s="13"/>
      <c r="AS20" s="13"/>
      <c r="AT20" s="13"/>
      <c r="AU20" s="13"/>
      <c r="AV20" s="14"/>
      <c r="AY20" s="9">
        <f>($AJ$15*1000*$AJ$16*1000)/($AJ$15*1000+$AJ$16*1000)/1000</f>
        <v>3.2673267326732676</v>
      </c>
      <c r="AZ20" s="10"/>
      <c r="BA20" s="10"/>
      <c r="BB20" s="10"/>
      <c r="BC20" s="10"/>
      <c r="BD20" s="10"/>
      <c r="BE20" s="10"/>
      <c r="BF20" s="11"/>
    </row>
  </sheetData>
  <mergeCells count="11">
    <mergeCell ref="AY15:BD15"/>
    <mergeCell ref="AY16:BD16"/>
    <mergeCell ref="AY19:BF19"/>
    <mergeCell ref="AY20:BF20"/>
    <mergeCell ref="AJ15:AL15"/>
    <mergeCell ref="AJ16:AL16"/>
    <mergeCell ref="AJ17:AL17"/>
    <mergeCell ref="AQ20:AV20"/>
    <mergeCell ref="AQ19:AV19"/>
    <mergeCell ref="AQ15:AV15"/>
    <mergeCell ref="AQ16:AV16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License</vt:lpstr>
      <vt:lpstr>はじめに</vt:lpstr>
      <vt:lpstr>MotionSensor概要</vt:lpstr>
      <vt:lpstr>反転増幅回路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ThinkUser</dc:creator>
  <cp:lastModifiedBy>康史 仲谷</cp:lastModifiedBy>
  <dcterms:created xsi:type="dcterms:W3CDTF">2015-06-05T18:19:34Z</dcterms:created>
  <dcterms:modified xsi:type="dcterms:W3CDTF">2024-08-27T23:36:21Z</dcterms:modified>
</cp:coreProperties>
</file>