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c88n\Desktop\"/>
    </mc:Choice>
  </mc:AlternateContent>
  <xr:revisionPtr revIDLastSave="0" documentId="13_ncr:1_{E2B5EC16-058B-4461-9484-90B3BA32C8CC}" xr6:coauthVersionLast="47" xr6:coauthVersionMax="47" xr10:uidLastSave="{00000000-0000-0000-0000-000000000000}"/>
  <bookViews>
    <workbookView xWindow="-120" yWindow="-120" windowWidth="30960" windowHeight="15720" xr2:uid="{951ED4AA-C464-4AEE-BC55-D681899229FD}"/>
  </bookViews>
  <sheets>
    <sheet name="Dashboard" sheetId="7" r:id="rId1"/>
    <sheet name="Economy of the United States" sheetId="1" r:id="rId2"/>
    <sheet name="Column Chart" sheetId="2" r:id="rId3"/>
    <sheet name="Conditional Formatting" sheetId="6" r:id="rId4"/>
    <sheet name="Line Chart" sheetId="4" r:id="rId5"/>
    <sheet name="Trend" sheetId="5" r:id="rId6"/>
  </sheets>
  <definedNames>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6" i="7" l="1"/>
  <c r="V16" i="7"/>
  <c r="W16" i="7"/>
  <c r="X16" i="7"/>
  <c r="W15" i="7"/>
  <c r="X15" i="7"/>
  <c r="V15" i="7"/>
  <c r="U10" i="7"/>
  <c r="U11" i="7"/>
  <c r="U12" i="7"/>
  <c r="U9" i="7"/>
  <c r="W8" i="7"/>
  <c r="X8" i="7"/>
  <c r="V8" i="7"/>
  <c r="V10" i="7"/>
  <c r="W10" i="7"/>
  <c r="X10" i="7"/>
  <c r="V11" i="7"/>
  <c r="W11" i="7"/>
  <c r="X11" i="7"/>
  <c r="V12" i="7"/>
  <c r="W12" i="7"/>
  <c r="X12" i="7"/>
  <c r="W9" i="7"/>
  <c r="X9" i="7"/>
  <c r="V9" i="7"/>
  <c r="L11" i="1"/>
  <c r="N11" i="1"/>
  <c r="M11" i="1"/>
  <c r="H50" i="1"/>
  <c r="I50" i="1"/>
  <c r="J50" i="1"/>
  <c r="D50" i="1"/>
  <c r="E50" i="1"/>
  <c r="F50" i="1"/>
  <c r="G50" i="1"/>
  <c r="C50" i="1"/>
  <c r="L6" i="1" a="1"/>
  <c r="L6" i="1" s="1"/>
  <c r="L5" i="1" a="1"/>
  <c r="L5" i="1" s="1"/>
  <c r="L4" i="1" a="1"/>
  <c r="L4" i="1" s="1"/>
  <c r="L3" i="1" a="1"/>
  <c r="L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<sst xmlns="http://schemas.openxmlformats.org/spreadsheetml/2006/main" count="154" uniqueCount="48">
  <si>
    <t>Year</t>
  </si>
  <si>
    <t>GDP (in Bil. US$PPP)</t>
  </si>
  <si>
    <t>GDP per capita (in US$ PPP)</t>
  </si>
  <si>
    <t>GDP (in Bil. US$nominal)</t>
  </si>
  <si>
    <t>GDP per capita (in US$ nominal)</t>
  </si>
  <si>
    <t>GDP growth (real)</t>
  </si>
  <si>
    <t>Inflation rate (in Percent)</t>
  </si>
  <si>
    <t>Unemployment (in Percent)</t>
  </si>
  <si>
    <t>Government debt (inÂ % of GDP)</t>
  </si>
  <si>
    <t>Row Labels</t>
  </si>
  <si>
    <t>Grand Total</t>
  </si>
  <si>
    <t>Average of GDP growth (real)</t>
  </si>
  <si>
    <t>Average of Inflation rate (in Percent)</t>
  </si>
  <si>
    <t>Average of Unemployment (in Percent)</t>
  </si>
  <si>
    <t>GDP per capita (in US$)</t>
  </si>
  <si>
    <t>GDP (in Billions US$nominal)</t>
  </si>
  <si>
    <t>GDP Growth rate</t>
  </si>
  <si>
    <t>Inflation rate</t>
  </si>
  <si>
    <t>Unemployement rate</t>
  </si>
  <si>
    <t>XLOOKUP</t>
  </si>
  <si>
    <t>GDP Growth</t>
  </si>
  <si>
    <t>Unemployement</t>
  </si>
  <si>
    <t>Column1</t>
  </si>
  <si>
    <t>N/A</t>
  </si>
  <si>
    <t>Average of Government debt (inÂ % of GDP)</t>
  </si>
  <si>
    <t xml:space="preserve">Inflation rate &gt; Average </t>
  </si>
  <si>
    <t>Unemployement Rate &gt; Average</t>
  </si>
  <si>
    <t>GDP Growth &gt; Average</t>
  </si>
  <si>
    <t>Count of Years</t>
  </si>
  <si>
    <t>Mean</t>
  </si>
  <si>
    <t>Standard Error</t>
  </si>
  <si>
    <t>Median</t>
  </si>
  <si>
    <t>Mode</t>
  </si>
  <si>
    <t>Standard Deviation</t>
  </si>
  <si>
    <t>Sample Variance</t>
  </si>
  <si>
    <t>Kurtosis</t>
  </si>
  <si>
    <t>Skewness</t>
  </si>
  <si>
    <t>Range</t>
  </si>
  <si>
    <t>Minimum</t>
  </si>
  <si>
    <t>Maximum</t>
  </si>
  <si>
    <t>Sum</t>
  </si>
  <si>
    <t>Count</t>
  </si>
  <si>
    <t>Largest(1)</t>
  </si>
  <si>
    <t>Smallest(1)</t>
  </si>
  <si>
    <t>GDP Growth Rate</t>
  </si>
  <si>
    <t>Unemployement Rate</t>
  </si>
  <si>
    <t>Inflation Rate</t>
  </si>
  <si>
    <t>US Economy Dashboard: Analyzing Key Economic Indicators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</si>
</sst>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2"/>
      <color theme="1"/>
      <name val="times new roman"/>
      <family val="2"/>
    </font>
    <font>
      <sz val="12"/>
      <color theme="1"/>
      <name val="times new roman"/>
      <family val="2"/>
    </font>
    <font>
      <sz val="18"/>
      <color theme="3"/>
      <name val="Aptos Display"/>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b/>
      <sz val="12"/>
      <color theme="1"/>
      <name val="times new roman"/>
      <family val="1"/>
    </font>
    <font>
      <i/>
      <sz val="12"/>
      <color theme="1"/>
      <name val="times new roman"/>
      <family val="2"/>
    </font>
    <font>
      <sz val="21"/>
      <color theme="1"/>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3" tint="0.74999237037263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10" fontId="0" fillId="0" borderId="0" xfId="0" applyNumberFormat="1"/>
    <xf numFmtId="0" fontId="0" fillId="0" borderId="0" xfId="0" pivotButton="1"/>
    <xf numFmtId="0" fontId="0" fillId="0" borderId="0" xfId="0" applyAlignment="1">
      <alignment horizontal="left"/>
    </xf>
    <xf numFmtId="0" fontId="18" fillId="33" borderId="0" xfId="0" applyFont="1" applyFill="1"/>
    <xf numFmtId="10" fontId="0" fillId="0" borderId="0" xfId="42" applyNumberFormat="1" applyFont="1"/>
    <xf numFmtId="1" fontId="0" fillId="0" borderId="11" xfId="0" applyNumberFormat="1" applyBorder="1"/>
    <xf numFmtId="0" fontId="0" fillId="0" borderId="11" xfId="0" applyBorder="1"/>
    <xf numFmtId="10" fontId="0" fillId="0" borderId="12" xfId="42" applyNumberFormat="1" applyFont="1" applyBorder="1"/>
    <xf numFmtId="0" fontId="0" fillId="0" borderId="0" xfId="0" applyAlignment="1">
      <alignment horizontal="right"/>
    </xf>
    <xf numFmtId="10" fontId="0" fillId="0" borderId="0" xfId="0" applyNumberFormat="1" applyAlignment="1">
      <alignment horizontal="right"/>
    </xf>
    <xf numFmtId="10" fontId="1" fillId="0" borderId="0" xfId="0" applyNumberFormat="1" applyFont="1"/>
    <xf numFmtId="0" fontId="0" fillId="0" borderId="12" xfId="0" applyBorder="1"/>
    <xf numFmtId="1" fontId="0" fillId="0" borderId="12" xfId="0" applyNumberFormat="1" applyBorder="1"/>
    <xf numFmtId="10" fontId="0" fillId="0" borderId="12" xfId="0" applyNumberFormat="1" applyBorder="1"/>
    <xf numFmtId="0" fontId="0" fillId="33" borderId="12" xfId="0" applyFill="1" applyBorder="1"/>
    <xf numFmtId="1" fontId="0" fillId="34" borderId="12" xfId="0" applyNumberFormat="1" applyFill="1" applyBorder="1"/>
    <xf numFmtId="0" fontId="0" fillId="34" borderId="12" xfId="0" applyFill="1" applyBorder="1"/>
    <xf numFmtId="10" fontId="0" fillId="35" borderId="12" xfId="0" applyNumberFormat="1" applyFill="1" applyBorder="1"/>
    <xf numFmtId="0" fontId="0" fillId="0" borderId="10" xfId="0" applyBorder="1"/>
    <xf numFmtId="0" fontId="19" fillId="0" borderId="13" xfId="0" applyFont="1" applyBorder="1" applyAlignment="1">
      <alignment horizontal="center"/>
    </xf>
    <xf numFmtId="10" fontId="19" fillId="0" borderId="13" xfId="42" applyNumberFormat="1" applyFont="1" applyFill="1" applyBorder="1" applyAlignment="1">
      <alignment horizontal="center"/>
    </xf>
    <xf numFmtId="10" fontId="0" fillId="0" borderId="0" xfId="42" applyNumberFormat="1" applyFont="1" applyFill="1" applyBorder="1" applyAlignment="1"/>
    <xf numFmtId="10" fontId="0" fillId="0" borderId="10" xfId="42" applyNumberFormat="1" applyFont="1" applyFill="1" applyBorder="1" applyAlignment="1"/>
    <xf numFmtId="0" fontId="0" fillId="0" borderId="0" xfId="42" applyNumberFormat="1" applyFont="1" applyFill="1" applyBorder="1" applyAlignment="1"/>
    <xf numFmtId="0" fontId="19" fillId="35" borderId="13" xfId="0" applyFont="1" applyFill="1" applyBorder="1" applyAlignment="1">
      <alignment horizontal="center"/>
    </xf>
    <xf numFmtId="0" fontId="19" fillId="36" borderId="13" xfId="0" applyFont="1" applyFill="1" applyBorder="1" applyAlignment="1">
      <alignment horizontal="center"/>
    </xf>
    <xf numFmtId="0" fontId="19" fillId="37" borderId="13" xfId="0" applyFont="1" applyFill="1" applyBorder="1" applyAlignment="1">
      <alignment horizontal="center"/>
    </xf>
    <xf numFmtId="0" fontId="20" fillId="37"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
    <dxf>
      <font>
        <b val="0"/>
        <i val="0"/>
        <strike val="0"/>
        <condense val="0"/>
        <extend val="0"/>
        <outline val="0"/>
        <shadow val="0"/>
        <u val="none"/>
        <vertAlign val="baseline"/>
        <sz val="12"/>
        <color theme="1"/>
        <name val="times new roman"/>
        <family val="2"/>
        <scheme val="none"/>
      </font>
      <numFmt numFmtId="14" formatCode="0.00%"/>
    </dxf>
    <dxf>
      <numFmt numFmtId="1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times new roman"/>
        <family val="2"/>
        <scheme val="none"/>
      </font>
      <numFmt numFmtId="14" formatCode="0.00%"/>
    </dxf>
    <dxf>
      <numFmt numFmtId="14" formatCode="0.00%"/>
    </dxf>
    <dxf>
      <font>
        <b val="0"/>
        <i val="0"/>
        <strike val="0"/>
        <condense val="0"/>
        <extend val="0"/>
        <outline val="0"/>
        <shadow val="0"/>
        <u val="none"/>
        <vertAlign val="baseline"/>
        <sz val="12"/>
        <color theme="1"/>
        <name val="times new roman"/>
        <family val="2"/>
        <scheme val="none"/>
      </font>
      <numFmt numFmtId="14" formatCode="0.00%"/>
    </dxf>
    <dxf>
      <numFmt numFmtId="14" formatCode="0.00%"/>
    </dxf>
    <dxf>
      <font>
        <b val="0"/>
        <i val="0"/>
        <strike val="0"/>
        <condense val="0"/>
        <extend val="0"/>
        <outline val="0"/>
        <shadow val="0"/>
        <u val="none"/>
        <vertAlign val="baseline"/>
        <sz val="12"/>
        <color theme="1"/>
        <name val="times new roman"/>
        <family val="2"/>
        <scheme val="none"/>
      </font>
      <numFmt numFmtId="14" formatCode="0.00%"/>
    </dxf>
    <dxf>
      <numFmt numFmtId="14" formatCode="0.00%"/>
    </dxf>
  </dxfs>
  <tableStyles count="1" defaultTableStyle="TableStyleMedium2" defaultPivotStyle="PivotStyleLight16">
    <tableStyle name="Invisible" pivot="0" table="0" count="0" xr9:uid="{B4D2E355-5343-4A0E-8A1D-2BF7623EE85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[Economy of the United States.xlsx]Line Chart!PivotTable3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Average of Government debt (inÂ % of GDP)</c:v>
                </c:pt>
              </c:strCache>
            </c:strRef>
          </c:tx>
          <c:spPr>
            <a:ln w="28575" cap="rnd">
              <a:solidFill>
                <a:schemeClr val="accent1"/>
              </a:solidFill>
              <a:round/>
            </a:ln>
            <a:effectLst/>
          </c:spPr>
          <c:marker>
            <c:symbol val="none"/>
          </c:marker>
          <c:cat>
            <c:strRef>
              <c:f>'Line Chart'!$A$4:$A$31</c:f>
              <c:strCach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strCache>
            </c:strRef>
          </c:cat>
          <c:val>
            <c:numRef>
              <c:f>'Line Chart'!$B$4:$B$31</c:f>
              <c:numCache>
                <c:formatCode>0.00%</c:formatCode>
                <c:ptCount val="27"/>
                <c:pt idx="0">
                  <c:v>0.53100000000000003</c:v>
                </c:pt>
                <c:pt idx="1">
                  <c:v>0.55500000000000005</c:v>
                </c:pt>
                <c:pt idx="2">
                  <c:v>0.58599999999999997</c:v>
                </c:pt>
                <c:pt idx="3">
                  <c:v>0.66200000000000003</c:v>
                </c:pt>
                <c:pt idx="4">
                  <c:v>0.65500000000000003</c:v>
                </c:pt>
                <c:pt idx="5">
                  <c:v>0.64200000000000002</c:v>
                </c:pt>
                <c:pt idx="6">
                  <c:v>0.64600000000000002</c:v>
                </c:pt>
                <c:pt idx="7">
                  <c:v>0.73499999999999999</c:v>
                </c:pt>
                <c:pt idx="8">
                  <c:v>0.86699999999999999</c:v>
                </c:pt>
                <c:pt idx="9">
                  <c:v>0.95199999999999996</c:v>
                </c:pt>
                <c:pt idx="10">
                  <c:v>0.995</c:v>
                </c:pt>
                <c:pt idx="11">
                  <c:v>1.0309999999999999</c:v>
                </c:pt>
                <c:pt idx="12">
                  <c:v>1.046</c:v>
                </c:pt>
                <c:pt idx="13">
                  <c:v>1.046</c:v>
                </c:pt>
                <c:pt idx="14">
                  <c:v>1.052</c:v>
                </c:pt>
                <c:pt idx="15">
                  <c:v>1.0720000000000001</c:v>
                </c:pt>
                <c:pt idx="16">
                  <c:v>1.0620000000000001</c:v>
                </c:pt>
                <c:pt idx="17">
                  <c:v>1.075</c:v>
                </c:pt>
                <c:pt idx="18">
                  <c:v>1.0880000000000001</c:v>
                </c:pt>
                <c:pt idx="19">
                  <c:v>1.345</c:v>
                </c:pt>
                <c:pt idx="20">
                  <c:v>1.2809999999999999</c:v>
                </c:pt>
                <c:pt idx="21">
                  <c:v>1.2210000000000001</c:v>
                </c:pt>
                <c:pt idx="22">
                  <c:v>1.2290000000000001</c:v>
                </c:pt>
                <c:pt idx="23">
                  <c:v>1.26</c:v>
                </c:pt>
                <c:pt idx="24">
                  <c:v>1.294</c:v>
                </c:pt>
                <c:pt idx="25">
                  <c:v>1.3220000000000001</c:v>
                </c:pt>
                <c:pt idx="26">
                  <c:v>1.349</c:v>
                </c:pt>
              </c:numCache>
            </c:numRef>
          </c:val>
          <c:smooth val="0"/>
          <c:extLst>
            <c:ext xmlns:c16="http://schemas.microsoft.com/office/drawing/2014/chart" uri="{C3380CC4-5D6E-409C-BE32-E72D297353CC}">
              <c16:uniqueId val="{00000000-932E-4586-9113-BFC4E8EE4FD4}"/>
            </c:ext>
          </c:extLst>
        </c:ser>
        <c:ser>
          <c:idx val="1"/>
          <c:order val="1"/>
          <c:tx>
            <c:strRef>
              <c:f>'Line Chart'!$C$3</c:f>
              <c:strCache>
                <c:ptCount val="1"/>
                <c:pt idx="0">
                  <c:v>Average of GDP growth (real)</c:v>
                </c:pt>
              </c:strCache>
            </c:strRef>
          </c:tx>
          <c:spPr>
            <a:ln w="28575" cap="rnd">
              <a:solidFill>
                <a:schemeClr val="accent2"/>
              </a:solidFill>
              <a:round/>
            </a:ln>
            <a:effectLst/>
          </c:spPr>
          <c:marker>
            <c:symbol val="none"/>
          </c:marker>
          <c:cat>
            <c:strRef>
              <c:f>'Line Chart'!$A$4:$A$31</c:f>
              <c:strCach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strCache>
            </c:strRef>
          </c:cat>
          <c:val>
            <c:numRef>
              <c:f>'Line Chart'!$C$4:$C$31</c:f>
              <c:numCache>
                <c:formatCode>0.00%</c:formatCode>
                <c:ptCount val="27"/>
                <c:pt idx="0">
                  <c:v>0.01</c:v>
                </c:pt>
                <c:pt idx="1">
                  <c:v>1.7000000000000001E-2</c:v>
                </c:pt>
                <c:pt idx="2">
                  <c:v>2.8000000000000001E-2</c:v>
                </c:pt>
                <c:pt idx="3">
                  <c:v>3.9E-2</c:v>
                </c:pt>
                <c:pt idx="4">
                  <c:v>3.5000000000000003E-2</c:v>
                </c:pt>
                <c:pt idx="5">
                  <c:v>2.8000000000000001E-2</c:v>
                </c:pt>
                <c:pt idx="6">
                  <c:v>0.02</c:v>
                </c:pt>
                <c:pt idx="7">
                  <c:v>1E-3</c:v>
                </c:pt>
                <c:pt idx="8">
                  <c:v>-2.5999999999999999E-2</c:v>
                </c:pt>
                <c:pt idx="9">
                  <c:v>2.7E-2</c:v>
                </c:pt>
                <c:pt idx="10">
                  <c:v>1.6E-2</c:v>
                </c:pt>
                <c:pt idx="11">
                  <c:v>2.3E-2</c:v>
                </c:pt>
                <c:pt idx="12">
                  <c:v>1.7999999999999999E-2</c:v>
                </c:pt>
                <c:pt idx="13">
                  <c:v>2.3E-2</c:v>
                </c:pt>
                <c:pt idx="14">
                  <c:v>2.7E-2</c:v>
                </c:pt>
                <c:pt idx="15">
                  <c:v>1.7000000000000001E-2</c:v>
                </c:pt>
                <c:pt idx="16">
                  <c:v>2.3E-2</c:v>
                </c:pt>
                <c:pt idx="17">
                  <c:v>2.9000000000000001E-2</c:v>
                </c:pt>
                <c:pt idx="18">
                  <c:v>2.3E-2</c:v>
                </c:pt>
                <c:pt idx="19">
                  <c:v>-3.4000000000000002E-2</c:v>
                </c:pt>
                <c:pt idx="20">
                  <c:v>5.7000000000000002E-2</c:v>
                </c:pt>
                <c:pt idx="21">
                  <c:v>1.6E-2</c:v>
                </c:pt>
                <c:pt idx="22">
                  <c:v>0.01</c:v>
                </c:pt>
                <c:pt idx="23">
                  <c:v>1.2E-2</c:v>
                </c:pt>
                <c:pt idx="24">
                  <c:v>1.7999999999999999E-2</c:v>
                </c:pt>
                <c:pt idx="25">
                  <c:v>2.1000000000000001E-2</c:v>
                </c:pt>
                <c:pt idx="26">
                  <c:v>1.9E-2</c:v>
                </c:pt>
              </c:numCache>
            </c:numRef>
          </c:val>
          <c:smooth val="0"/>
          <c:extLst>
            <c:ext xmlns:c16="http://schemas.microsoft.com/office/drawing/2014/chart" uri="{C3380CC4-5D6E-409C-BE32-E72D297353CC}">
              <c16:uniqueId val="{00000001-932E-4586-9113-BFC4E8EE4FD4}"/>
            </c:ext>
          </c:extLst>
        </c:ser>
        <c:dLbls>
          <c:showLegendKey val="0"/>
          <c:showVal val="0"/>
          <c:showCatName val="0"/>
          <c:showSerName val="0"/>
          <c:showPercent val="0"/>
          <c:showBubbleSize val="0"/>
        </c:dLbls>
        <c:smooth val="0"/>
        <c:axId val="1480855999"/>
        <c:axId val="1480848319"/>
      </c:lineChart>
      <c:catAx>
        <c:axId val="1480855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848319"/>
        <c:crosses val="autoZero"/>
        <c:auto val="1"/>
        <c:lblAlgn val="ctr"/>
        <c:lblOffset val="100"/>
        <c:noMultiLvlLbl val="0"/>
      </c:catAx>
      <c:valAx>
        <c:axId val="1480848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855999"/>
        <c:crosses val="autoZero"/>
        <c:crossBetween val="between"/>
      </c:valAx>
      <c:spPr>
        <a:noFill/>
        <a:ln>
          <a:noFill/>
        </a:ln>
        <a:effectLst/>
      </c:spPr>
    </c:plotArea>
    <c:legend>
      <c:legendPos val="t"/>
      <c:layout>
        <c:manualLayout>
          <c:xMode val="edge"/>
          <c:yMode val="edge"/>
          <c:x val="5.8533809273800121E-2"/>
          <c:y val="7.9291097866866028E-2"/>
          <c:w val="0.79477057763962522"/>
          <c:h val="9.659249292035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[Economy of the United States.xlsx]Column Chart!PivotTable1</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'Column Chart'!$B$3</c:f>
              <c:strCache>
                <c:ptCount val="1"/>
                <c:pt idx="0">
                  <c:v>GDP per capita (in US$)</c:v>
                </c:pt>
              </c:strCache>
            </c:strRef>
          </c:tx>
          <c:spPr>
            <a:solidFill>
              <a:schemeClr val="accent1"/>
            </a:solidFill>
            <a:ln>
              <a:noFill/>
            </a:ln>
            <a:effectLst/>
          </c:spPr>
          <c:invertIfNegative val="0"/>
          <c:cat>
            <c:strRef>
              <c:f>'Column Chart'!$A$4:$A$52</c:f>
              <c:strCache>
                <c:ptCount val="4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strCache>
            </c:strRef>
          </c:cat>
          <c:val>
            <c:numRef>
              <c:f>'Column Chart'!$B$4:$B$52</c:f>
              <c:numCache>
                <c:formatCode>General</c:formatCode>
                <c:ptCount val="48"/>
                <c:pt idx="0">
                  <c:v>12552.9</c:v>
                </c:pt>
                <c:pt idx="1">
                  <c:v>13948.7</c:v>
                </c:pt>
                <c:pt idx="2">
                  <c:v>14405</c:v>
                </c:pt>
                <c:pt idx="3">
                  <c:v>15513.7</c:v>
                </c:pt>
                <c:pt idx="4">
                  <c:v>17086.400000000001</c:v>
                </c:pt>
                <c:pt idx="5">
                  <c:v>18199.3</c:v>
                </c:pt>
                <c:pt idx="6">
                  <c:v>19034.8</c:v>
                </c:pt>
                <c:pt idx="7">
                  <c:v>20001</c:v>
                </c:pt>
                <c:pt idx="8">
                  <c:v>21376</c:v>
                </c:pt>
                <c:pt idx="9">
                  <c:v>22814.1</c:v>
                </c:pt>
                <c:pt idx="10">
                  <c:v>23848</c:v>
                </c:pt>
                <c:pt idx="11">
                  <c:v>24302.799999999999</c:v>
                </c:pt>
                <c:pt idx="12">
                  <c:v>25392.9</c:v>
                </c:pt>
                <c:pt idx="13">
                  <c:v>26364.2</c:v>
                </c:pt>
                <c:pt idx="14">
                  <c:v>27674</c:v>
                </c:pt>
                <c:pt idx="15">
                  <c:v>28671.5</c:v>
                </c:pt>
                <c:pt idx="16">
                  <c:v>29947</c:v>
                </c:pt>
                <c:pt idx="17">
                  <c:v>31440.1</c:v>
                </c:pt>
                <c:pt idx="18">
                  <c:v>32833.699999999997</c:v>
                </c:pt>
                <c:pt idx="19">
                  <c:v>34496.199999999997</c:v>
                </c:pt>
                <c:pt idx="20">
                  <c:v>36312.800000000003</c:v>
                </c:pt>
                <c:pt idx="21">
                  <c:v>37101.5</c:v>
                </c:pt>
                <c:pt idx="22">
                  <c:v>37945.800000000003</c:v>
                </c:pt>
                <c:pt idx="23">
                  <c:v>39405.4</c:v>
                </c:pt>
                <c:pt idx="24">
                  <c:v>41641.599999999999</c:v>
                </c:pt>
                <c:pt idx="25">
                  <c:v>44034.3</c:v>
                </c:pt>
                <c:pt idx="26">
                  <c:v>46216.9</c:v>
                </c:pt>
                <c:pt idx="27">
                  <c:v>47943.4</c:v>
                </c:pt>
                <c:pt idx="28">
                  <c:v>48470.6</c:v>
                </c:pt>
                <c:pt idx="29">
                  <c:v>47102.400000000001</c:v>
                </c:pt>
                <c:pt idx="30">
                  <c:v>48586.3</c:v>
                </c:pt>
                <c:pt idx="31">
                  <c:v>50008.1</c:v>
                </c:pt>
                <c:pt idx="32">
                  <c:v>51736.7</c:v>
                </c:pt>
                <c:pt idx="33">
                  <c:v>53245.5</c:v>
                </c:pt>
                <c:pt idx="34">
                  <c:v>55083.5</c:v>
                </c:pt>
                <c:pt idx="35">
                  <c:v>56729.7</c:v>
                </c:pt>
                <c:pt idx="36">
                  <c:v>57840</c:v>
                </c:pt>
                <c:pt idx="37">
                  <c:v>59885.7</c:v>
                </c:pt>
                <c:pt idx="38">
                  <c:v>62769.7</c:v>
                </c:pt>
                <c:pt idx="39">
                  <c:v>65051.9</c:v>
                </c:pt>
                <c:pt idx="40">
                  <c:v>63078.5</c:v>
                </c:pt>
                <c:pt idx="41">
                  <c:v>69227.100000000006</c:v>
                </c:pt>
                <c:pt idx="42">
                  <c:v>75179.600000000006</c:v>
                </c:pt>
                <c:pt idx="43">
                  <c:v>78421.899999999994</c:v>
                </c:pt>
                <c:pt idx="44">
                  <c:v>80779.3</c:v>
                </c:pt>
                <c:pt idx="45">
                  <c:v>83463.199999999997</c:v>
                </c:pt>
                <c:pt idx="46">
                  <c:v>86521.2</c:v>
                </c:pt>
                <c:pt idx="47">
                  <c:v>89546.4</c:v>
                </c:pt>
              </c:numCache>
            </c:numRef>
          </c:val>
          <c:extLst>
            <c:ext xmlns:c16="http://schemas.microsoft.com/office/drawing/2014/chart" uri="{C3380CC4-5D6E-409C-BE32-E72D297353CC}">
              <c16:uniqueId val="{00000000-43F7-47D9-96E2-1DA85A4153BE}"/>
            </c:ext>
          </c:extLst>
        </c:ser>
        <c:ser>
          <c:idx val="1"/>
          <c:order val="1"/>
          <c:tx>
            <c:strRef>
              <c:f>'Column Chart'!$C$3</c:f>
              <c:strCache>
                <c:ptCount val="1"/>
                <c:pt idx="0">
                  <c:v>GDP (in Billions US$nominal)</c:v>
                </c:pt>
              </c:strCache>
            </c:strRef>
          </c:tx>
          <c:spPr>
            <a:solidFill>
              <a:schemeClr val="accent2"/>
            </a:solidFill>
            <a:ln>
              <a:noFill/>
            </a:ln>
            <a:effectLst/>
          </c:spPr>
          <c:invertIfNegative val="0"/>
          <c:cat>
            <c:strRef>
              <c:f>'Column Chart'!$A$4:$A$52</c:f>
              <c:strCache>
                <c:ptCount val="4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strCache>
            </c:strRef>
          </c:cat>
          <c:val>
            <c:numRef>
              <c:f>'Column Chart'!$C$4:$C$52</c:f>
              <c:numCache>
                <c:formatCode>General</c:formatCode>
                <c:ptCount val="48"/>
                <c:pt idx="0">
                  <c:v>2857.3</c:v>
                </c:pt>
                <c:pt idx="1">
                  <c:v>3207</c:v>
                </c:pt>
                <c:pt idx="2">
                  <c:v>3343.8</c:v>
                </c:pt>
                <c:pt idx="3">
                  <c:v>3634</c:v>
                </c:pt>
                <c:pt idx="4">
                  <c:v>4037.7</c:v>
                </c:pt>
                <c:pt idx="5">
                  <c:v>4339</c:v>
                </c:pt>
                <c:pt idx="6">
                  <c:v>4579.6000000000004</c:v>
                </c:pt>
                <c:pt idx="7">
                  <c:v>4855.3</c:v>
                </c:pt>
                <c:pt idx="8">
                  <c:v>5236.3999999999996</c:v>
                </c:pt>
                <c:pt idx="9">
                  <c:v>5641.6</c:v>
                </c:pt>
                <c:pt idx="10">
                  <c:v>5963.1</c:v>
                </c:pt>
                <c:pt idx="11">
                  <c:v>6158.1</c:v>
                </c:pt>
                <c:pt idx="12">
                  <c:v>6520.3</c:v>
                </c:pt>
                <c:pt idx="13">
                  <c:v>6858.6</c:v>
                </c:pt>
                <c:pt idx="14">
                  <c:v>7287.3</c:v>
                </c:pt>
                <c:pt idx="15">
                  <c:v>7639.8</c:v>
                </c:pt>
                <c:pt idx="16">
                  <c:v>8073.1</c:v>
                </c:pt>
                <c:pt idx="17">
                  <c:v>8577.6</c:v>
                </c:pt>
                <c:pt idx="18">
                  <c:v>9062.7999999999993</c:v>
                </c:pt>
                <c:pt idx="19">
                  <c:v>9631.2000000000007</c:v>
                </c:pt>
                <c:pt idx="20">
                  <c:v>10251</c:v>
                </c:pt>
                <c:pt idx="21">
                  <c:v>10581.9</c:v>
                </c:pt>
                <c:pt idx="22">
                  <c:v>10929.1</c:v>
                </c:pt>
                <c:pt idx="23">
                  <c:v>11456.5</c:v>
                </c:pt>
                <c:pt idx="24">
                  <c:v>12217.2</c:v>
                </c:pt>
                <c:pt idx="25">
                  <c:v>13039.2</c:v>
                </c:pt>
                <c:pt idx="26">
                  <c:v>13815.6</c:v>
                </c:pt>
                <c:pt idx="27">
                  <c:v>14474.3</c:v>
                </c:pt>
                <c:pt idx="28">
                  <c:v>14769.9</c:v>
                </c:pt>
                <c:pt idx="29">
                  <c:v>14478.1</c:v>
                </c:pt>
                <c:pt idx="30">
                  <c:v>15049</c:v>
                </c:pt>
                <c:pt idx="31">
                  <c:v>15599.7</c:v>
                </c:pt>
                <c:pt idx="32">
                  <c:v>16254</c:v>
                </c:pt>
                <c:pt idx="33">
                  <c:v>16843.2</c:v>
                </c:pt>
                <c:pt idx="34">
                  <c:v>17550.7</c:v>
                </c:pt>
                <c:pt idx="35">
                  <c:v>18206</c:v>
                </c:pt>
                <c:pt idx="36">
                  <c:v>18695.099999999999</c:v>
                </c:pt>
                <c:pt idx="37">
                  <c:v>19479.599999999999</c:v>
                </c:pt>
                <c:pt idx="38">
                  <c:v>20527.2</c:v>
                </c:pt>
                <c:pt idx="39">
                  <c:v>21372.6</c:v>
                </c:pt>
                <c:pt idx="40">
                  <c:v>20893.8</c:v>
                </c:pt>
                <c:pt idx="41">
                  <c:v>22996.1</c:v>
                </c:pt>
                <c:pt idx="42">
                  <c:v>25035.200000000001</c:v>
                </c:pt>
                <c:pt idx="43">
                  <c:v>26185.200000000001</c:v>
                </c:pt>
                <c:pt idx="44">
                  <c:v>27057.200000000001</c:v>
                </c:pt>
                <c:pt idx="45">
                  <c:v>28045.3</c:v>
                </c:pt>
                <c:pt idx="46">
                  <c:v>29165.5</c:v>
                </c:pt>
                <c:pt idx="47">
                  <c:v>30281.5</c:v>
                </c:pt>
              </c:numCache>
            </c:numRef>
          </c:val>
          <c:extLst>
            <c:ext xmlns:c16="http://schemas.microsoft.com/office/drawing/2014/chart" uri="{C3380CC4-5D6E-409C-BE32-E72D297353CC}">
              <c16:uniqueId val="{00000001-43F7-47D9-96E2-1DA85A4153BE}"/>
            </c:ext>
          </c:extLst>
        </c:ser>
        <c:dLbls>
          <c:showLegendKey val="0"/>
          <c:showVal val="0"/>
          <c:showCatName val="0"/>
          <c:showSerName val="0"/>
          <c:showPercent val="0"/>
          <c:showBubbleSize val="0"/>
        </c:dLbls>
        <c:gapWidth val="219"/>
        <c:overlap val="-27"/>
        <c:axId val="1100977424"/>
        <c:axId val="1100976464"/>
      </c:barChart>
      <c:catAx>
        <c:axId val="1100977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976464"/>
        <c:crosses val="autoZero"/>
        <c:auto val="1"/>
        <c:lblAlgn val="ctr"/>
        <c:lblOffset val="100"/>
        <c:noMultiLvlLbl val="0"/>
      </c:catAx>
      <c:valAx>
        <c:axId val="1100976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GDP USD</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97742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[Economy of the United States.xlsx]Trend!PivotTable4</c:name>
    <c:fmtId val="8"/>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1433910168549"/>
          <c:y val="0.12060519396903038"/>
          <c:w val="0.87183088329430136"/>
          <c:h val="0.81080520964197156"/>
        </c:manualLayout>
      </c:layout>
      <c:lineChart>
        <c:grouping val="standard"/>
        <c:varyColors val="0"/>
        <c:ser>
          <c:idx val="0"/>
          <c:order val="0"/>
          <c:tx>
            <c:strRef>
              <c:f>Trend!$B$3</c:f>
              <c:strCache>
                <c:ptCount val="1"/>
                <c:pt idx="0">
                  <c:v>GDP Growth rate</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Trend!$A$4:$A$52</c:f>
              <c:strCache>
                <c:ptCount val="4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strCache>
            </c:strRef>
          </c:cat>
          <c:val>
            <c:numRef>
              <c:f>Trend!$B$4:$B$52</c:f>
              <c:numCache>
                <c:formatCode>0.00%</c:formatCode>
                <c:ptCount val="48"/>
                <c:pt idx="0">
                  <c:v>-3.0000000000000001E-3</c:v>
                </c:pt>
                <c:pt idx="1">
                  <c:v>2.5000000000000001E-2</c:v>
                </c:pt>
                <c:pt idx="2">
                  <c:v>-1.7999999999999999E-2</c:v>
                </c:pt>
                <c:pt idx="3">
                  <c:v>4.5999999999999999E-2</c:v>
                </c:pt>
                <c:pt idx="4">
                  <c:v>7.1999999999999995E-2</c:v>
                </c:pt>
                <c:pt idx="5">
                  <c:v>4.2000000000000003E-2</c:v>
                </c:pt>
                <c:pt idx="6">
                  <c:v>3.5000000000000003E-2</c:v>
                </c:pt>
                <c:pt idx="7">
                  <c:v>3.5000000000000003E-2</c:v>
                </c:pt>
                <c:pt idx="8">
                  <c:v>4.2000000000000003E-2</c:v>
                </c:pt>
                <c:pt idx="9">
                  <c:v>3.6999999999999998E-2</c:v>
                </c:pt>
                <c:pt idx="10">
                  <c:v>1.9E-2</c:v>
                </c:pt>
                <c:pt idx="11">
                  <c:v>-1E-3</c:v>
                </c:pt>
                <c:pt idx="12">
                  <c:v>3.5000000000000003E-2</c:v>
                </c:pt>
                <c:pt idx="13">
                  <c:v>2.8000000000000001E-2</c:v>
                </c:pt>
                <c:pt idx="14">
                  <c:v>0.04</c:v>
                </c:pt>
                <c:pt idx="15">
                  <c:v>2.7E-2</c:v>
                </c:pt>
                <c:pt idx="16">
                  <c:v>3.7999999999999999E-2</c:v>
                </c:pt>
                <c:pt idx="17">
                  <c:v>4.3999999999999997E-2</c:v>
                </c:pt>
                <c:pt idx="18">
                  <c:v>4.4999999999999998E-2</c:v>
                </c:pt>
                <c:pt idx="19">
                  <c:v>4.8000000000000001E-2</c:v>
                </c:pt>
                <c:pt idx="20">
                  <c:v>4.1000000000000002E-2</c:v>
                </c:pt>
                <c:pt idx="21">
                  <c:v>0.01</c:v>
                </c:pt>
                <c:pt idx="22">
                  <c:v>1.7000000000000001E-2</c:v>
                </c:pt>
                <c:pt idx="23">
                  <c:v>2.8000000000000001E-2</c:v>
                </c:pt>
                <c:pt idx="24">
                  <c:v>3.9E-2</c:v>
                </c:pt>
                <c:pt idx="25">
                  <c:v>3.5000000000000003E-2</c:v>
                </c:pt>
                <c:pt idx="26">
                  <c:v>2.8000000000000001E-2</c:v>
                </c:pt>
                <c:pt idx="27">
                  <c:v>0.02</c:v>
                </c:pt>
                <c:pt idx="28">
                  <c:v>1E-3</c:v>
                </c:pt>
                <c:pt idx="29">
                  <c:v>-2.5999999999999999E-2</c:v>
                </c:pt>
                <c:pt idx="30">
                  <c:v>2.7E-2</c:v>
                </c:pt>
                <c:pt idx="31">
                  <c:v>1.6E-2</c:v>
                </c:pt>
                <c:pt idx="32">
                  <c:v>2.3E-2</c:v>
                </c:pt>
                <c:pt idx="33">
                  <c:v>1.7999999999999999E-2</c:v>
                </c:pt>
                <c:pt idx="34">
                  <c:v>2.3E-2</c:v>
                </c:pt>
                <c:pt idx="35">
                  <c:v>2.7E-2</c:v>
                </c:pt>
                <c:pt idx="36">
                  <c:v>1.7000000000000001E-2</c:v>
                </c:pt>
                <c:pt idx="37">
                  <c:v>2.3E-2</c:v>
                </c:pt>
                <c:pt idx="38">
                  <c:v>2.9000000000000001E-2</c:v>
                </c:pt>
                <c:pt idx="39">
                  <c:v>2.3E-2</c:v>
                </c:pt>
                <c:pt idx="40">
                  <c:v>-3.4000000000000002E-2</c:v>
                </c:pt>
                <c:pt idx="41">
                  <c:v>5.7000000000000002E-2</c:v>
                </c:pt>
                <c:pt idx="42">
                  <c:v>1.6E-2</c:v>
                </c:pt>
                <c:pt idx="43">
                  <c:v>0.01</c:v>
                </c:pt>
                <c:pt idx="44">
                  <c:v>1.2E-2</c:v>
                </c:pt>
                <c:pt idx="45">
                  <c:v>1.7999999999999999E-2</c:v>
                </c:pt>
                <c:pt idx="46">
                  <c:v>2.1000000000000001E-2</c:v>
                </c:pt>
                <c:pt idx="47">
                  <c:v>1.9E-2</c:v>
                </c:pt>
              </c:numCache>
            </c:numRef>
          </c:val>
          <c:smooth val="0"/>
          <c:extLst>
            <c:ext xmlns:c16="http://schemas.microsoft.com/office/drawing/2014/chart" uri="{C3380CC4-5D6E-409C-BE32-E72D297353CC}">
              <c16:uniqueId val="{00000000-914D-422C-96E4-9C5CB6B82093}"/>
            </c:ext>
          </c:extLst>
        </c:ser>
        <c:ser>
          <c:idx val="1"/>
          <c:order val="1"/>
          <c:tx>
            <c:strRef>
              <c:f>Trend!$C$3</c:f>
              <c:strCache>
                <c:ptCount val="1"/>
                <c:pt idx="0">
                  <c:v>Inflation rate</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Trend!$A$4:$A$52</c:f>
              <c:strCache>
                <c:ptCount val="4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strCache>
            </c:strRef>
          </c:cat>
          <c:val>
            <c:numRef>
              <c:f>Trend!$C$4:$C$52</c:f>
              <c:numCache>
                <c:formatCode>0.00%</c:formatCode>
                <c:ptCount val="48"/>
                <c:pt idx="0">
                  <c:v>0.13500000000000001</c:v>
                </c:pt>
                <c:pt idx="1">
                  <c:v>0.104</c:v>
                </c:pt>
                <c:pt idx="2">
                  <c:v>6.2E-2</c:v>
                </c:pt>
                <c:pt idx="3">
                  <c:v>3.2000000000000001E-2</c:v>
                </c:pt>
                <c:pt idx="4">
                  <c:v>4.3999999999999997E-2</c:v>
                </c:pt>
                <c:pt idx="5">
                  <c:v>3.5000000000000003E-2</c:v>
                </c:pt>
                <c:pt idx="6">
                  <c:v>1.9E-2</c:v>
                </c:pt>
                <c:pt idx="7">
                  <c:v>3.5999999999999997E-2</c:v>
                </c:pt>
                <c:pt idx="8">
                  <c:v>4.1000000000000002E-2</c:v>
                </c:pt>
                <c:pt idx="9">
                  <c:v>4.8000000000000001E-2</c:v>
                </c:pt>
                <c:pt idx="10">
                  <c:v>5.3999999999999999E-2</c:v>
                </c:pt>
                <c:pt idx="11">
                  <c:v>4.2000000000000003E-2</c:v>
                </c:pt>
                <c:pt idx="12">
                  <c:v>0.03</c:v>
                </c:pt>
                <c:pt idx="13">
                  <c:v>0.03</c:v>
                </c:pt>
                <c:pt idx="14">
                  <c:v>2.5999999999999999E-2</c:v>
                </c:pt>
                <c:pt idx="15">
                  <c:v>2.8000000000000001E-2</c:v>
                </c:pt>
                <c:pt idx="16">
                  <c:v>2.9000000000000001E-2</c:v>
                </c:pt>
                <c:pt idx="17">
                  <c:v>2.3E-2</c:v>
                </c:pt>
                <c:pt idx="18">
                  <c:v>1.4999999999999999E-2</c:v>
                </c:pt>
                <c:pt idx="19">
                  <c:v>2.1999999999999999E-2</c:v>
                </c:pt>
                <c:pt idx="20">
                  <c:v>3.4000000000000002E-2</c:v>
                </c:pt>
                <c:pt idx="21">
                  <c:v>2.8000000000000001E-2</c:v>
                </c:pt>
                <c:pt idx="22">
                  <c:v>1.6E-2</c:v>
                </c:pt>
                <c:pt idx="23">
                  <c:v>2.3E-2</c:v>
                </c:pt>
                <c:pt idx="24">
                  <c:v>2.7E-2</c:v>
                </c:pt>
                <c:pt idx="25">
                  <c:v>3.4000000000000002E-2</c:v>
                </c:pt>
                <c:pt idx="26">
                  <c:v>3.2000000000000001E-2</c:v>
                </c:pt>
                <c:pt idx="27">
                  <c:v>2.9000000000000001E-2</c:v>
                </c:pt>
                <c:pt idx="28">
                  <c:v>3.7999999999999999E-2</c:v>
                </c:pt>
                <c:pt idx="29">
                  <c:v>-3.0000000000000001E-3</c:v>
                </c:pt>
                <c:pt idx="30">
                  <c:v>1.6E-2</c:v>
                </c:pt>
                <c:pt idx="31">
                  <c:v>3.1E-2</c:v>
                </c:pt>
                <c:pt idx="32">
                  <c:v>2.1000000000000001E-2</c:v>
                </c:pt>
                <c:pt idx="33">
                  <c:v>1.4999999999999999E-2</c:v>
                </c:pt>
                <c:pt idx="34">
                  <c:v>1.6E-2</c:v>
                </c:pt>
                <c:pt idx="35">
                  <c:v>1E-3</c:v>
                </c:pt>
                <c:pt idx="36">
                  <c:v>1.2999999999999999E-2</c:v>
                </c:pt>
                <c:pt idx="37">
                  <c:v>2.1000000000000001E-2</c:v>
                </c:pt>
                <c:pt idx="38">
                  <c:v>2.4E-2</c:v>
                </c:pt>
                <c:pt idx="39">
                  <c:v>1.7999999999999999E-2</c:v>
                </c:pt>
                <c:pt idx="40">
                  <c:v>1.2E-2</c:v>
                </c:pt>
                <c:pt idx="41">
                  <c:v>4.7E-2</c:v>
                </c:pt>
                <c:pt idx="42">
                  <c:v>8.1000000000000003E-2</c:v>
                </c:pt>
                <c:pt idx="43">
                  <c:v>3.5000000000000003E-2</c:v>
                </c:pt>
                <c:pt idx="44">
                  <c:v>2.1999999999999999E-2</c:v>
                </c:pt>
                <c:pt idx="45">
                  <c:v>0.02</c:v>
                </c:pt>
                <c:pt idx="46">
                  <c:v>0.02</c:v>
                </c:pt>
                <c:pt idx="47">
                  <c:v>0.02</c:v>
                </c:pt>
              </c:numCache>
            </c:numRef>
          </c:val>
          <c:smooth val="0"/>
          <c:extLst>
            <c:ext xmlns:c16="http://schemas.microsoft.com/office/drawing/2014/chart" uri="{C3380CC4-5D6E-409C-BE32-E72D297353CC}">
              <c16:uniqueId val="{00000001-914D-422C-96E4-9C5CB6B82093}"/>
            </c:ext>
          </c:extLst>
        </c:ser>
        <c:ser>
          <c:idx val="2"/>
          <c:order val="2"/>
          <c:tx>
            <c:strRef>
              <c:f>Trend!$D$3</c:f>
              <c:strCache>
                <c:ptCount val="1"/>
                <c:pt idx="0">
                  <c:v>Unemployement rate</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strRef>
              <c:f>Trend!$A$4:$A$52</c:f>
              <c:strCache>
                <c:ptCount val="4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strCache>
            </c:strRef>
          </c:cat>
          <c:val>
            <c:numRef>
              <c:f>Trend!$D$4:$D$52</c:f>
              <c:numCache>
                <c:formatCode>0.00%</c:formatCode>
                <c:ptCount val="48"/>
                <c:pt idx="0">
                  <c:v>7.1999999999999995E-2</c:v>
                </c:pt>
                <c:pt idx="1">
                  <c:v>7.5999999999999998E-2</c:v>
                </c:pt>
                <c:pt idx="2">
                  <c:v>9.7000000000000003E-2</c:v>
                </c:pt>
                <c:pt idx="3">
                  <c:v>9.6000000000000002E-2</c:v>
                </c:pt>
                <c:pt idx="4">
                  <c:v>7.4999999999999997E-2</c:v>
                </c:pt>
                <c:pt idx="5">
                  <c:v>7.1999999999999995E-2</c:v>
                </c:pt>
                <c:pt idx="6">
                  <c:v>7.0000000000000007E-2</c:v>
                </c:pt>
                <c:pt idx="7">
                  <c:v>6.2E-2</c:v>
                </c:pt>
                <c:pt idx="8">
                  <c:v>5.5E-2</c:v>
                </c:pt>
                <c:pt idx="9">
                  <c:v>5.2999999999999999E-2</c:v>
                </c:pt>
                <c:pt idx="10">
                  <c:v>5.6000000000000001E-2</c:v>
                </c:pt>
                <c:pt idx="11">
                  <c:v>6.9000000000000006E-2</c:v>
                </c:pt>
                <c:pt idx="12">
                  <c:v>7.4999999999999997E-2</c:v>
                </c:pt>
                <c:pt idx="13">
                  <c:v>6.9000000000000006E-2</c:v>
                </c:pt>
                <c:pt idx="14">
                  <c:v>6.0999999999999999E-2</c:v>
                </c:pt>
                <c:pt idx="15">
                  <c:v>5.6000000000000001E-2</c:v>
                </c:pt>
                <c:pt idx="16">
                  <c:v>5.3999999999999999E-2</c:v>
                </c:pt>
                <c:pt idx="17">
                  <c:v>4.9000000000000002E-2</c:v>
                </c:pt>
                <c:pt idx="18">
                  <c:v>4.4999999999999998E-2</c:v>
                </c:pt>
                <c:pt idx="19">
                  <c:v>4.2000000000000003E-2</c:v>
                </c:pt>
                <c:pt idx="20">
                  <c:v>0.04</c:v>
                </c:pt>
                <c:pt idx="21">
                  <c:v>4.7E-2</c:v>
                </c:pt>
                <c:pt idx="22">
                  <c:v>5.8000000000000003E-2</c:v>
                </c:pt>
                <c:pt idx="23">
                  <c:v>0.06</c:v>
                </c:pt>
                <c:pt idx="24">
                  <c:v>5.5E-2</c:v>
                </c:pt>
                <c:pt idx="25">
                  <c:v>5.0999999999999997E-2</c:v>
                </c:pt>
                <c:pt idx="26">
                  <c:v>4.5999999999999999E-2</c:v>
                </c:pt>
                <c:pt idx="27">
                  <c:v>4.5999999999999999E-2</c:v>
                </c:pt>
                <c:pt idx="28">
                  <c:v>5.8000000000000003E-2</c:v>
                </c:pt>
                <c:pt idx="29">
                  <c:v>9.2999999999999999E-2</c:v>
                </c:pt>
                <c:pt idx="30">
                  <c:v>9.6000000000000002E-2</c:v>
                </c:pt>
                <c:pt idx="31">
                  <c:v>8.8999999999999996E-2</c:v>
                </c:pt>
                <c:pt idx="32">
                  <c:v>8.1000000000000003E-2</c:v>
                </c:pt>
                <c:pt idx="33">
                  <c:v>7.3999999999999996E-2</c:v>
                </c:pt>
                <c:pt idx="34">
                  <c:v>6.2E-2</c:v>
                </c:pt>
                <c:pt idx="35">
                  <c:v>5.2999999999999999E-2</c:v>
                </c:pt>
                <c:pt idx="36">
                  <c:v>4.9000000000000002E-2</c:v>
                </c:pt>
                <c:pt idx="37">
                  <c:v>4.3999999999999997E-2</c:v>
                </c:pt>
                <c:pt idx="38">
                  <c:v>3.9E-2</c:v>
                </c:pt>
                <c:pt idx="39">
                  <c:v>3.6999999999999998E-2</c:v>
                </c:pt>
                <c:pt idx="40">
                  <c:v>8.1000000000000003E-2</c:v>
                </c:pt>
                <c:pt idx="41">
                  <c:v>5.3999999999999999E-2</c:v>
                </c:pt>
                <c:pt idx="42">
                  <c:v>3.6999999999999998E-2</c:v>
                </c:pt>
                <c:pt idx="43">
                  <c:v>4.5999999999999999E-2</c:v>
                </c:pt>
                <c:pt idx="44">
                  <c:v>5.3999999999999999E-2</c:v>
                </c:pt>
                <c:pt idx="45">
                  <c:v>5.3999999999999999E-2</c:v>
                </c:pt>
                <c:pt idx="46">
                  <c:v>4.9000000000000002E-2</c:v>
                </c:pt>
                <c:pt idx="47">
                  <c:v>4.7E-2</c:v>
                </c:pt>
              </c:numCache>
            </c:numRef>
          </c:val>
          <c:smooth val="0"/>
          <c:extLst>
            <c:ext xmlns:c16="http://schemas.microsoft.com/office/drawing/2014/chart" uri="{C3380CC4-5D6E-409C-BE32-E72D297353CC}">
              <c16:uniqueId val="{00000002-914D-422C-96E4-9C5CB6B8209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61450032"/>
        <c:axId val="1061432752"/>
      </c:lineChart>
      <c:catAx>
        <c:axId val="106145003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61432752"/>
        <c:crosses val="autoZero"/>
        <c:auto val="1"/>
        <c:lblAlgn val="ctr"/>
        <c:lblOffset val="100"/>
        <c:noMultiLvlLbl val="0"/>
      </c:catAx>
      <c:valAx>
        <c:axId val="106143275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61450032"/>
        <c:crosses val="autoZero"/>
        <c:crossBetween val="between"/>
      </c:valAx>
      <c:spPr>
        <a:gradFill>
          <a:gsLst>
            <a:gs pos="100000">
              <a:schemeClr val="lt1">
                <a:lumMod val="95000"/>
              </a:schemeClr>
            </a:gs>
            <a:gs pos="0">
              <a:schemeClr val="lt1"/>
            </a:gs>
          </a:gsLst>
          <a:lin ang="5400000" scaled="0"/>
        </a:gradFill>
        <a:ln>
          <a:noFill/>
        </a:ln>
        <a:effectLst/>
      </c:spPr>
    </c:plotArea>
    <c:legend>
      <c:legendPos val="t"/>
      <c:layout>
        <c:manualLayout>
          <c:xMode val="edge"/>
          <c:yMode val="edge"/>
          <c:x val="0.19248772323261343"/>
          <c:y val="8.9395835421010969E-2"/>
          <c:w val="0.73806844944221106"/>
          <c:h val="0.168723917740830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500064</xdr:colOff>
      <xdr:row>7</xdr:row>
      <xdr:rowOff>83342</xdr:rowOff>
    </xdr:from>
    <xdr:to>
      <xdr:col>19</xdr:col>
      <xdr:colOff>23812</xdr:colOff>
      <xdr:row>23</xdr:row>
      <xdr:rowOff>128587</xdr:rowOff>
    </xdr:to>
    <xdr:graphicFrame macro="">
      <xdr:nvGraphicFramePr>
        <xdr:cNvPr id="2" name="Chart 1">
          <a:extLst>
            <a:ext uri="{FF2B5EF4-FFF2-40B4-BE49-F238E27FC236}">
              <a16:creationId xmlns:a16="http://schemas.microsoft.com/office/drawing/2014/main" id="{E41B82DC-9FAB-101F-D3EC-B0265A151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237704</xdr:colOff>
      <xdr:row>7</xdr:row>
      <xdr:rowOff>49026</xdr:rowOff>
    </xdr:from>
    <xdr:to>
      <xdr:col>9</xdr:col>
      <xdr:colOff>496561</xdr:colOff>
      <xdr:row>23</xdr:row>
      <xdr:rowOff>37121</xdr:rowOff>
    </xdr:to>
    <xdr:graphicFrame macro="">
      <xdr:nvGraphicFramePr>
        <xdr:cNvPr id="3" name="Chart 4">
          <a:extLst>
            <a:ext uri="{FF2B5EF4-FFF2-40B4-BE49-F238E27FC236}">
              <a16:creationId xmlns:a16="http://schemas.microsoft.com/office/drawing/2014/main" id="{BB0F8DF9-DF2A-56AB-C2D7-D807AD456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24</xdr:row>
      <xdr:rowOff>54429</xdr:rowOff>
    </xdr:from>
    <xdr:to>
      <xdr:col>14</xdr:col>
      <xdr:colOff>353785</xdr:colOff>
      <xdr:row>45</xdr:row>
      <xdr:rowOff>81643</xdr:rowOff>
    </xdr:to>
    <xdr:graphicFrame macro="">
      <xdr:nvGraphicFramePr>
        <xdr:cNvPr id="4" name="Chart 2">
          <a:extLst>
            <a:ext uri="{FF2B5EF4-FFF2-40B4-BE49-F238E27FC236}">
              <a16:creationId xmlns:a16="http://schemas.microsoft.com/office/drawing/2014/main" id="{9462834C-2760-853E-989B-DC4473371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517491</xdr:colOff>
      <xdr:row>16</xdr:row>
      <xdr:rowOff>117661</xdr:rowOff>
    </xdr:from>
    <xdr:to>
      <xdr:col>23</xdr:col>
      <xdr:colOff>1367117</xdr:colOff>
      <xdr:row>42</xdr:row>
      <xdr:rowOff>22411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31ED8CE5-95A6-9FB6-CDB0-46BEFF16A53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8126835" y="3356161"/>
              <a:ext cx="3016563" cy="519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lsang Chhosphel" refreshedDate="45552.403935300928" createdVersion="8" refreshedVersion="8" minRefreshableVersion="3" recordCount="48" xr:uid="{314EBB40-21D2-4AA9-BFD9-3D7673D8DA70}">
  <cacheSource type="worksheet">
    <worksheetSource ref="B1:J49" sheet="Economy of the United States"/>
  </cacheSource>
  <cacheFields count="9">
    <cacheField name="Year" numFmtId="0">
      <sharedItems containsSemiMixedTypes="0" containsString="0" containsNumber="1" containsInteger="1" minValue="1980" maxValue="2027" count="48">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sharedItems>
    </cacheField>
    <cacheField name="GDP (in Bil. US$PPP)" numFmtId="0">
      <sharedItems containsSemiMixedTypes="0" containsString="0" containsNumber="1" minValue="2857.3" maxValue="30281.5" count="48">
        <n v="2857.3"/>
        <n v="3207"/>
        <n v="3343.8"/>
        <n v="3634"/>
        <n v="4037.7"/>
        <n v="4339"/>
        <n v="4579.6000000000004"/>
        <n v="4855.3"/>
        <n v="5236.3999999999996"/>
        <n v="5641.6"/>
        <n v="5963.1"/>
        <n v="6158.1"/>
        <n v="6520.3"/>
        <n v="6858.6"/>
        <n v="7287.3"/>
        <n v="7639.8"/>
        <n v="8073.1"/>
        <n v="8577.6"/>
        <n v="9062.7999999999993"/>
        <n v="9631.2000000000007"/>
        <n v="10251"/>
        <n v="10581.9"/>
        <n v="10929.1"/>
        <n v="11456.5"/>
        <n v="12217.2"/>
        <n v="13039.2"/>
        <n v="13815.6"/>
        <n v="14474.3"/>
        <n v="14769.9"/>
        <n v="14478.1"/>
        <n v="15049"/>
        <n v="15599.7"/>
        <n v="16254"/>
        <n v="16843.2"/>
        <n v="17550.7"/>
        <n v="18206"/>
        <n v="18695.099999999999"/>
        <n v="19479.599999999999"/>
        <n v="20527.2"/>
        <n v="21372.6"/>
        <n v="20893.8"/>
        <n v="22996.1"/>
        <n v="25035.200000000001"/>
        <n v="26185.200000000001"/>
        <n v="27057.200000000001"/>
        <n v="28045.3"/>
        <n v="29165.5"/>
        <n v="30281.5"/>
      </sharedItems>
    </cacheField>
    <cacheField name="GDP per capita (in US$ PPP)" numFmtId="0">
      <sharedItems containsSemiMixedTypes="0" containsString="0" containsNumber="1" minValue="12552.9" maxValue="89546.4"/>
    </cacheField>
    <cacheField name="GDP (in Bil. US$nominal)" numFmtId="0">
      <sharedItems containsSemiMixedTypes="0" containsString="0" containsNumber="1" minValue="2857.3" maxValue="30281.5"/>
    </cacheField>
    <cacheField name="GDP per capita (in US$ nominal)" numFmtId="0">
      <sharedItems containsSemiMixedTypes="0" containsString="0" containsNumber="1" minValue="12552.9" maxValue="89546.4"/>
    </cacheField>
    <cacheField name="GDP growth (real)" numFmtId="10">
      <sharedItems containsSemiMixedTypes="0" containsString="0" containsNumber="1" minValue="-3.4000000000000002E-2" maxValue="7.1999999999999995E-2"/>
    </cacheField>
    <cacheField name="Inflation rate (in Percent)" numFmtId="10">
      <sharedItems containsSemiMixedTypes="0" containsString="0" containsNumber="1" minValue="-3.0000000000000001E-3" maxValue="0.13500000000000001"/>
    </cacheField>
    <cacheField name="Unemployment (in Percent)" numFmtId="10">
      <sharedItems containsSemiMixedTypes="0" containsString="0" containsNumber="1" minValue="3.6999999999999998E-2" maxValue="9.7000000000000003E-2"/>
    </cacheField>
    <cacheField name="Government debt (inÂ % of GDP)" numFmtId="0">
      <sharedItems containsString="0" containsBlank="1" containsNumber="1" minValue="0.53100000000000003" maxValue="1.349"/>
    </cacheField>
  </cacheFields>
  <extLst>
    <ext xmlns:x14="http://schemas.microsoft.com/office/spreadsheetml/2009/9/main" uri="{725AE2AE-9491-48be-B2B4-4EB974FC3084}">
      <x14:pivotCacheDefinition pivotCacheId="667948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n v="12552.9"/>
    <n v="2857.3"/>
    <n v="12552.9"/>
    <n v="-3.0000000000000001E-3"/>
    <n v="0.13500000000000001"/>
    <n v="7.1999999999999995E-2"/>
    <m/>
  </r>
  <r>
    <x v="1"/>
    <x v="1"/>
    <n v="13948.7"/>
    <n v="3207"/>
    <n v="13948.7"/>
    <n v="2.5000000000000001E-2"/>
    <n v="0.104"/>
    <n v="7.5999999999999998E-2"/>
    <m/>
  </r>
  <r>
    <x v="2"/>
    <x v="2"/>
    <n v="14405"/>
    <n v="3343.8"/>
    <n v="14405"/>
    <n v="-1.7999999999999999E-2"/>
    <n v="6.2E-2"/>
    <n v="9.7000000000000003E-2"/>
    <m/>
  </r>
  <r>
    <x v="3"/>
    <x v="3"/>
    <n v="15513.7"/>
    <n v="3634"/>
    <n v="15513.7"/>
    <n v="4.5999999999999999E-2"/>
    <n v="3.2000000000000001E-2"/>
    <n v="9.6000000000000002E-2"/>
    <m/>
  </r>
  <r>
    <x v="4"/>
    <x v="4"/>
    <n v="17086.400000000001"/>
    <n v="4037.7"/>
    <n v="17086.400000000001"/>
    <n v="7.1999999999999995E-2"/>
    <n v="4.3999999999999997E-2"/>
    <n v="7.4999999999999997E-2"/>
    <m/>
  </r>
  <r>
    <x v="5"/>
    <x v="5"/>
    <n v="18199.3"/>
    <n v="4339"/>
    <n v="18199.3"/>
    <n v="4.2000000000000003E-2"/>
    <n v="3.5000000000000003E-2"/>
    <n v="7.1999999999999995E-2"/>
    <m/>
  </r>
  <r>
    <x v="6"/>
    <x v="6"/>
    <n v="19034.8"/>
    <n v="4579.6000000000004"/>
    <n v="19034.8"/>
    <n v="3.5000000000000003E-2"/>
    <n v="1.9E-2"/>
    <n v="7.0000000000000007E-2"/>
    <m/>
  </r>
  <r>
    <x v="7"/>
    <x v="7"/>
    <n v="20001"/>
    <n v="4855.3"/>
    <n v="20001"/>
    <n v="3.5000000000000003E-2"/>
    <n v="3.5999999999999997E-2"/>
    <n v="6.2E-2"/>
    <m/>
  </r>
  <r>
    <x v="8"/>
    <x v="8"/>
    <n v="21376"/>
    <n v="5236.3999999999996"/>
    <n v="21376"/>
    <n v="4.2000000000000003E-2"/>
    <n v="4.1000000000000002E-2"/>
    <n v="5.5E-2"/>
    <m/>
  </r>
  <r>
    <x v="9"/>
    <x v="9"/>
    <n v="22814.1"/>
    <n v="5641.6"/>
    <n v="22814.1"/>
    <n v="3.6999999999999998E-2"/>
    <n v="4.8000000000000001E-2"/>
    <n v="5.2999999999999999E-2"/>
    <m/>
  </r>
  <r>
    <x v="10"/>
    <x v="10"/>
    <n v="23848"/>
    <n v="5963.1"/>
    <n v="23848"/>
    <n v="1.9E-2"/>
    <n v="5.3999999999999999E-2"/>
    <n v="5.6000000000000001E-2"/>
    <m/>
  </r>
  <r>
    <x v="11"/>
    <x v="11"/>
    <n v="24302.799999999999"/>
    <n v="6158.1"/>
    <n v="24302.799999999999"/>
    <n v="-1E-3"/>
    <n v="4.2000000000000003E-2"/>
    <n v="6.9000000000000006E-2"/>
    <m/>
  </r>
  <r>
    <x v="12"/>
    <x v="12"/>
    <n v="25392.9"/>
    <n v="6520.3"/>
    <n v="25392.9"/>
    <n v="3.5000000000000003E-2"/>
    <n v="0.03"/>
    <n v="7.4999999999999997E-2"/>
    <m/>
  </r>
  <r>
    <x v="13"/>
    <x v="13"/>
    <n v="26364.2"/>
    <n v="6858.6"/>
    <n v="26364.2"/>
    <n v="2.8000000000000001E-2"/>
    <n v="0.03"/>
    <n v="6.9000000000000006E-2"/>
    <m/>
  </r>
  <r>
    <x v="14"/>
    <x v="14"/>
    <n v="27674"/>
    <n v="7287.3"/>
    <n v="27674"/>
    <n v="0.04"/>
    <n v="2.5999999999999999E-2"/>
    <n v="6.0999999999999999E-2"/>
    <m/>
  </r>
  <r>
    <x v="15"/>
    <x v="15"/>
    <n v="28671.5"/>
    <n v="7639.8"/>
    <n v="28671.5"/>
    <n v="2.7E-2"/>
    <n v="2.8000000000000001E-2"/>
    <n v="5.6000000000000001E-2"/>
    <m/>
  </r>
  <r>
    <x v="16"/>
    <x v="16"/>
    <n v="29947"/>
    <n v="8073.1"/>
    <n v="29947"/>
    <n v="3.7999999999999999E-2"/>
    <n v="2.9000000000000001E-2"/>
    <n v="5.3999999999999999E-2"/>
    <m/>
  </r>
  <r>
    <x v="17"/>
    <x v="17"/>
    <n v="31440.1"/>
    <n v="8577.6"/>
    <n v="31440.1"/>
    <n v="4.3999999999999997E-2"/>
    <n v="2.3E-2"/>
    <n v="4.9000000000000002E-2"/>
    <m/>
  </r>
  <r>
    <x v="18"/>
    <x v="18"/>
    <n v="32833.699999999997"/>
    <n v="9062.7999999999993"/>
    <n v="32833.699999999997"/>
    <n v="4.4999999999999998E-2"/>
    <n v="1.4999999999999999E-2"/>
    <n v="4.4999999999999998E-2"/>
    <m/>
  </r>
  <r>
    <x v="19"/>
    <x v="19"/>
    <n v="34496.199999999997"/>
    <n v="9631.2000000000007"/>
    <n v="34496.199999999997"/>
    <n v="4.8000000000000001E-2"/>
    <n v="2.1999999999999999E-2"/>
    <n v="4.2000000000000003E-2"/>
    <m/>
  </r>
  <r>
    <x v="20"/>
    <x v="20"/>
    <n v="36312.800000000003"/>
    <n v="10251"/>
    <n v="36312.800000000003"/>
    <n v="4.1000000000000002E-2"/>
    <n v="3.4000000000000002E-2"/>
    <n v="0.04"/>
    <m/>
  </r>
  <r>
    <x v="21"/>
    <x v="21"/>
    <n v="37101.5"/>
    <n v="10581.9"/>
    <n v="37101.5"/>
    <n v="0.01"/>
    <n v="2.8000000000000001E-2"/>
    <n v="4.7E-2"/>
    <n v="0.53100000000000003"/>
  </r>
  <r>
    <x v="22"/>
    <x v="22"/>
    <n v="37945.800000000003"/>
    <n v="10929.1"/>
    <n v="37945.800000000003"/>
    <n v="1.7000000000000001E-2"/>
    <n v="1.6E-2"/>
    <n v="5.8000000000000003E-2"/>
    <n v="0.55500000000000005"/>
  </r>
  <r>
    <x v="23"/>
    <x v="23"/>
    <n v="39405.4"/>
    <n v="11456.5"/>
    <n v="39405.4"/>
    <n v="2.8000000000000001E-2"/>
    <n v="2.3E-2"/>
    <n v="0.06"/>
    <n v="0.58599999999999997"/>
  </r>
  <r>
    <x v="24"/>
    <x v="24"/>
    <n v="41641.599999999999"/>
    <n v="12217.2"/>
    <n v="41641.599999999999"/>
    <n v="3.9E-2"/>
    <n v="2.7E-2"/>
    <n v="5.5E-2"/>
    <n v="0.66200000000000003"/>
  </r>
  <r>
    <x v="25"/>
    <x v="25"/>
    <n v="44034.3"/>
    <n v="13039.2"/>
    <n v="44034.3"/>
    <n v="3.5000000000000003E-2"/>
    <n v="3.4000000000000002E-2"/>
    <n v="5.0999999999999997E-2"/>
    <n v="0.65500000000000003"/>
  </r>
  <r>
    <x v="26"/>
    <x v="26"/>
    <n v="46216.9"/>
    <n v="13815.6"/>
    <n v="46216.9"/>
    <n v="2.8000000000000001E-2"/>
    <n v="3.2000000000000001E-2"/>
    <n v="4.5999999999999999E-2"/>
    <n v="0.64200000000000002"/>
  </r>
  <r>
    <x v="27"/>
    <x v="27"/>
    <n v="47943.4"/>
    <n v="14474.3"/>
    <n v="47943.4"/>
    <n v="0.02"/>
    <n v="2.9000000000000001E-2"/>
    <n v="4.5999999999999999E-2"/>
    <n v="0.64600000000000002"/>
  </r>
  <r>
    <x v="28"/>
    <x v="28"/>
    <n v="48470.6"/>
    <n v="14769.9"/>
    <n v="48470.6"/>
    <n v="1E-3"/>
    <n v="3.7999999999999999E-2"/>
    <n v="5.8000000000000003E-2"/>
    <n v="0.73499999999999999"/>
  </r>
  <r>
    <x v="29"/>
    <x v="29"/>
    <n v="47102.400000000001"/>
    <n v="14478.1"/>
    <n v="47102.400000000001"/>
    <n v="-2.5999999999999999E-2"/>
    <n v="-3.0000000000000001E-3"/>
    <n v="9.2999999999999999E-2"/>
    <n v="0.86699999999999999"/>
  </r>
  <r>
    <x v="30"/>
    <x v="30"/>
    <n v="48586.3"/>
    <n v="15049"/>
    <n v="48586.3"/>
    <n v="2.7E-2"/>
    <n v="1.6E-2"/>
    <n v="9.6000000000000002E-2"/>
    <n v="0.95199999999999996"/>
  </r>
  <r>
    <x v="31"/>
    <x v="31"/>
    <n v="50008.1"/>
    <n v="15599.7"/>
    <n v="50008.1"/>
    <n v="1.6E-2"/>
    <n v="3.1E-2"/>
    <n v="8.8999999999999996E-2"/>
    <n v="0.995"/>
  </r>
  <r>
    <x v="32"/>
    <x v="32"/>
    <n v="51736.7"/>
    <n v="16254"/>
    <n v="51736.7"/>
    <n v="2.3E-2"/>
    <n v="2.1000000000000001E-2"/>
    <n v="8.1000000000000003E-2"/>
    <n v="1.0309999999999999"/>
  </r>
  <r>
    <x v="33"/>
    <x v="33"/>
    <n v="53245.5"/>
    <n v="16843.2"/>
    <n v="53245.5"/>
    <n v="1.7999999999999999E-2"/>
    <n v="1.4999999999999999E-2"/>
    <n v="7.3999999999999996E-2"/>
    <n v="1.046"/>
  </r>
  <r>
    <x v="34"/>
    <x v="34"/>
    <n v="55083.5"/>
    <n v="17550.7"/>
    <n v="55083.5"/>
    <n v="2.3E-2"/>
    <n v="1.6E-2"/>
    <n v="6.2E-2"/>
    <n v="1.046"/>
  </r>
  <r>
    <x v="35"/>
    <x v="35"/>
    <n v="56729.7"/>
    <n v="18206"/>
    <n v="56729.7"/>
    <n v="2.7E-2"/>
    <n v="1E-3"/>
    <n v="5.2999999999999999E-2"/>
    <n v="1.052"/>
  </r>
  <r>
    <x v="36"/>
    <x v="36"/>
    <n v="57840"/>
    <n v="18695.099999999999"/>
    <n v="57840"/>
    <n v="1.7000000000000001E-2"/>
    <n v="1.2999999999999999E-2"/>
    <n v="4.9000000000000002E-2"/>
    <n v="1.0720000000000001"/>
  </r>
  <r>
    <x v="37"/>
    <x v="37"/>
    <n v="59885.7"/>
    <n v="19479.599999999999"/>
    <n v="59885.7"/>
    <n v="2.3E-2"/>
    <n v="2.1000000000000001E-2"/>
    <n v="4.3999999999999997E-2"/>
    <n v="1.0620000000000001"/>
  </r>
  <r>
    <x v="38"/>
    <x v="38"/>
    <n v="62769.7"/>
    <n v="20527.2"/>
    <n v="62769.7"/>
    <n v="2.9000000000000001E-2"/>
    <n v="2.4E-2"/>
    <n v="3.9E-2"/>
    <n v="1.075"/>
  </r>
  <r>
    <x v="39"/>
    <x v="39"/>
    <n v="65051.9"/>
    <n v="21372.6"/>
    <n v="65051.9"/>
    <n v="2.3E-2"/>
    <n v="1.7999999999999999E-2"/>
    <n v="3.6999999999999998E-2"/>
    <n v="1.0880000000000001"/>
  </r>
  <r>
    <x v="40"/>
    <x v="40"/>
    <n v="63078.5"/>
    <n v="20893.8"/>
    <n v="63078.5"/>
    <n v="-3.4000000000000002E-2"/>
    <n v="1.2E-2"/>
    <n v="8.1000000000000003E-2"/>
    <n v="1.345"/>
  </r>
  <r>
    <x v="41"/>
    <x v="41"/>
    <n v="69227.100000000006"/>
    <n v="22996.1"/>
    <n v="69227.100000000006"/>
    <n v="5.7000000000000002E-2"/>
    <n v="4.7E-2"/>
    <n v="5.3999999999999999E-2"/>
    <n v="1.2809999999999999"/>
  </r>
  <r>
    <x v="42"/>
    <x v="42"/>
    <n v="75179.600000000006"/>
    <n v="25035.200000000001"/>
    <n v="75179.600000000006"/>
    <n v="1.6E-2"/>
    <n v="8.1000000000000003E-2"/>
    <n v="3.6999999999999998E-2"/>
    <n v="1.2210000000000001"/>
  </r>
  <r>
    <x v="43"/>
    <x v="43"/>
    <n v="78421.899999999994"/>
    <n v="26185.200000000001"/>
    <n v="78421.899999999994"/>
    <n v="0.01"/>
    <n v="3.5000000000000003E-2"/>
    <n v="4.5999999999999999E-2"/>
    <n v="1.2290000000000001"/>
  </r>
  <r>
    <x v="44"/>
    <x v="44"/>
    <n v="80779.3"/>
    <n v="27057.200000000001"/>
    <n v="80779.3"/>
    <n v="1.2E-2"/>
    <n v="2.1999999999999999E-2"/>
    <n v="5.3999999999999999E-2"/>
    <n v="1.26"/>
  </r>
  <r>
    <x v="45"/>
    <x v="45"/>
    <n v="83463.199999999997"/>
    <n v="28045.3"/>
    <n v="83463.199999999997"/>
    <n v="1.7999999999999999E-2"/>
    <n v="0.02"/>
    <n v="5.3999999999999999E-2"/>
    <n v="1.294"/>
  </r>
  <r>
    <x v="46"/>
    <x v="46"/>
    <n v="86521.2"/>
    <n v="29165.5"/>
    <n v="86521.2"/>
    <n v="2.1000000000000001E-2"/>
    <n v="0.02"/>
    <n v="4.9000000000000002E-2"/>
    <n v="1.3220000000000001"/>
  </r>
  <r>
    <x v="47"/>
    <x v="47"/>
    <n v="89546.4"/>
    <n v="30281.5"/>
    <n v="89546.4"/>
    <n v="1.9E-2"/>
    <n v="0.02"/>
    <n v="4.7E-2"/>
    <n v="1.3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E28C10-5A9F-458A-A65F-F3E0806A1E6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52" firstHeaderRow="0" firstDataRow="1" firstDataCol="1"/>
  <pivotFields count="9">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items count="49">
        <item x="0"/>
        <item x="1"/>
        <item x="2"/>
        <item x="3"/>
        <item x="4"/>
        <item x="5"/>
        <item x="6"/>
        <item x="7"/>
        <item x="8"/>
        <item x="9"/>
        <item x="10"/>
        <item x="11"/>
        <item x="12"/>
        <item x="13"/>
        <item x="14"/>
        <item x="15"/>
        <item x="16"/>
        <item x="17"/>
        <item x="18"/>
        <item x="19"/>
        <item x="20"/>
        <item x="21"/>
        <item x="22"/>
        <item x="23"/>
        <item x="24"/>
        <item x="25"/>
        <item x="26"/>
        <item x="27"/>
        <item x="29"/>
        <item x="28"/>
        <item x="30"/>
        <item x="31"/>
        <item x="32"/>
        <item x="33"/>
        <item x="34"/>
        <item x="35"/>
        <item x="36"/>
        <item x="37"/>
        <item x="38"/>
        <item x="40"/>
        <item x="39"/>
        <item x="41"/>
        <item x="42"/>
        <item x="43"/>
        <item x="44"/>
        <item x="45"/>
        <item x="46"/>
        <item x="47"/>
        <item t="default"/>
      </items>
    </pivotField>
    <pivotField dataField="1" showAll="0"/>
    <pivotField dataField="1" showAll="0"/>
    <pivotField showAll="0"/>
    <pivotField numFmtId="10" showAll="0"/>
    <pivotField numFmtId="10" showAll="0"/>
    <pivotField numFmtId="10" showAll="0"/>
    <pivotField showAl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GDP per capita (in US$)" fld="2" subtotal="average" baseField="0" baseItem="0"/>
    <dataField name="GDP (in Billions US$nominal)" fld="3" subtotal="average" baseField="0" baseItem="0"/>
  </dataFields>
  <chartFormats count="2">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72930E-AE79-427A-A301-995604F09D7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2" firstHeaderRow="0" firstDataRow="1" firstDataCol="1"/>
  <pivotFields count="9">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dataField="1" numFmtId="10" showAll="0"/>
    <pivotField dataField="1" numFmtId="10" showAll="0"/>
    <pivotField dataField="1" numFmtId="10" showAll="0"/>
    <pivotField showAl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3">
    <i>
      <x/>
    </i>
    <i i="1">
      <x v="1"/>
    </i>
    <i i="2">
      <x v="2"/>
    </i>
  </colItems>
  <dataFields count="3">
    <dataField name="Average of GDP growth (real)" fld="5" subtotal="average" baseField="0" baseItem="0" numFmtId="10"/>
    <dataField name="Average of Inflation rate (in Percent)" fld="6" subtotal="average" baseField="0" baseItem="0" numFmtId="10"/>
    <dataField name="Average of Unemployment (in Percent)" fld="7" subtotal="average" baseField="0" baseItem="0" numFmtId="10"/>
  </dataFields>
  <conditionalFormats count="3">
    <conditionalFormat priority="1">
      <pivotAreas count="1">
        <pivotArea type="data" collapsedLevelsAreSubtotals="1" fieldPosition="0">
          <references count="2">
            <reference field="4294967294" count="1" selected="0">
              <x v="2"/>
            </reference>
            <reference field="0" count="4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reference>
          </references>
        </pivotArea>
      </pivotAreas>
    </conditionalFormat>
    <conditionalFormat priority="2">
      <pivotAreas count="1">
        <pivotArea type="data" collapsedLevelsAreSubtotals="1" fieldPosition="0">
          <references count="2">
            <reference field="4294967294" count="1" selected="0">
              <x v="1"/>
            </reference>
            <reference field="0" count="4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reference>
          </references>
        </pivotArea>
      </pivotAreas>
    </conditionalFormat>
    <conditionalFormat priority="3">
      <pivotAreas count="1">
        <pivotArea type="data" collapsedLevelsAreSubtotals="1" fieldPosition="0">
          <references count="2">
            <reference field="4294967294" count="1" selected="0">
              <x v="0"/>
            </reference>
            <reference field="0" count="4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BE9A7A-2656-420F-8270-C47FF9DB3A17}"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9">
  <location ref="A3:C31" firstHeaderRow="0" firstDataRow="1" firstDataCol="1"/>
  <pivotFields count="9">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dataField="1" numFmtId="10" showAll="0"/>
    <pivotField numFmtId="10" showAll="0"/>
    <pivotField numFmtId="10" showAll="0"/>
    <pivotField dataField="1" showAll="0"/>
  </pivotFields>
  <rowFields count="1">
    <field x="0"/>
  </rowFields>
  <rowItems count="28">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Average of Government debt (inÂ % of GDP)" fld="8" subtotal="average" baseField="0" baseItem="0" numFmtId="10"/>
    <dataField name="Average of GDP growth (real)" fld="5" subtotal="average" baseField="0" baseItem="0" numFmtId="10"/>
  </dataFields>
  <chartFormats count="2">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aptionGreaterThan" evalOrder="-1" id="3" stringValue1="2000">
      <autoFilter ref="A1">
        <filterColumn colId="0">
          <customFilters>
            <customFilter operator="greaterThan" val="2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7C63E8-5324-444A-BE7F-DDD15FB832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52" firstHeaderRow="0" firstDataRow="1" firstDataCol="1"/>
  <pivotFields count="9">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dataField="1" numFmtId="10" showAll="0"/>
    <pivotField dataField="1" numFmtId="10" showAll="0"/>
    <pivotField dataField="1" numFmtId="10" showAll="0"/>
    <pivotField showAl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3">
    <i>
      <x/>
    </i>
    <i i="1">
      <x v="1"/>
    </i>
    <i i="2">
      <x v="2"/>
    </i>
  </colItems>
  <dataFields count="3">
    <dataField name="GDP Growth rate" fld="5" subtotal="average" baseField="0" baseItem="0" numFmtId="10"/>
    <dataField name="Inflation rate" fld="6" subtotal="average" baseField="0" baseItem="0" numFmtId="10"/>
    <dataField name="Unemployement rate" fld="7" subtotal="average" baseField="0" baseItem="0" numFmtId="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273401B-184C-4FD0-8165-F98D05256694}" sourceName="Year">
  <pivotTables>
    <pivotTable tabId="2" name="PivotTable1"/>
    <pivotTable tabId="6" name="PivotTable5"/>
    <pivotTable tabId="4" name="PivotTable3"/>
    <pivotTable tabId="5" name="PivotTable4"/>
  </pivotTables>
  <data>
    <tabular pivotCacheId="667948927">
      <items count="4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CC5ABAC-BA22-45F5-9A27-CFBFDE44094E}" cache="Slicer_Year" caption="Year" columnCoun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C8670C-5585-4C5B-BF48-03EB0EF051F9}" name="Table2" displayName="Table2" ref="A1:J50" totalsRowCount="1">
  <autoFilter ref="A1:J49" xr:uid="{49C8670C-5585-4C5B-BF48-03EB0EF051F9}"/>
  <sortState xmlns:xlrd2="http://schemas.microsoft.com/office/spreadsheetml/2017/richdata2" ref="A2:J49">
    <sortCondition ref="B1:B49"/>
  </sortState>
  <tableColumns count="10">
    <tableColumn id="1" xr3:uid="{F963987D-E000-4C45-AB4E-40D5B8110EA6}" name="Column1"/>
    <tableColumn id="2" xr3:uid="{9CAE5F3C-47A1-4546-A297-C2E51B4D9D48}" name="Year"/>
    <tableColumn id="3" xr3:uid="{53D45DF9-6342-4D82-B035-85FB63B130B2}" name="GDP (in Bil. US$PPP)" totalsRowFunction="custom">
      <totalsRowFormula>AVERAGE(Table2[GDP (in Bil. US$PPP)])</totalsRowFormula>
    </tableColumn>
    <tableColumn id="4" xr3:uid="{9325B20D-712C-4BF2-B38B-AA4291CF9773}" name="GDP per capita (in US$ PPP)" totalsRowFunction="custom">
      <totalsRowFormula>AVERAGE(Table2[GDP per capita (in US$ PPP)])</totalsRowFormula>
    </tableColumn>
    <tableColumn id="5" xr3:uid="{C3DCFBE8-D707-4870-945E-D9EA1E0FE7B3}" name="GDP (in Bil. US$nominal)" totalsRowFunction="custom">
      <totalsRowFormula>AVERAGE(Table2[GDP (in Bil. US$nominal)])</totalsRowFormula>
    </tableColumn>
    <tableColumn id="6" xr3:uid="{671DE019-CC6E-4DCA-A312-756BC4C3B073}" name="GDP per capita (in US$ nominal)" totalsRowFunction="custom">
      <totalsRowFormula>AVERAGE(Table2[GDP per capita (in US$ nominal)])</totalsRowFormula>
    </tableColumn>
    <tableColumn id="7" xr3:uid="{C9372E59-3D28-4049-A56C-B5EAC22392B4}" name="GDP growth (real)" totalsRowFunction="custom" dataDxfId="7" totalsRowDxfId="6" totalsRowCellStyle="Percent">
      <totalsRowFormula>AVERAGE(Table2[GDP growth (real)])</totalsRowFormula>
    </tableColumn>
    <tableColumn id="8" xr3:uid="{26AB215D-6203-4708-B2F9-7CCF48FB3DF1}" name="Inflation rate (in Percent)" totalsRowFunction="custom" dataDxfId="5" totalsRowDxfId="4" totalsRowCellStyle="Percent">
      <totalsRowFormula>AVERAGE(Table2[Inflation rate (in Percent)])</totalsRowFormula>
    </tableColumn>
    <tableColumn id="9" xr3:uid="{0CEAD38E-3636-45ED-9AF1-E7BBE96823D6}" name="Unemployment (in Percent)" totalsRowFunction="custom" dataDxfId="3" totalsRowDxfId="2" totalsRowCellStyle="Percent">
      <totalsRowFormula>AVERAGE(Table2[Unemployment (in Percent)])</totalsRowFormula>
    </tableColumn>
    <tableColumn id="10" xr3:uid="{0C9A9279-D8F5-43AA-9A7E-39EF89F3E05F}" name="Government debt (inÂ % of GDP)" totalsRowFunction="custom" dataDxfId="1" totalsRowDxfId="0" totalsRowCellStyle="Percent">
      <totalsRowFormula>AVERAGE(Table2[Government debt (inÂ % of GDP)])</totalsRow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17BF-F9DE-4CBF-93F4-5BB41110BB8E}">
  <dimension ref="K1:Y42"/>
  <sheetViews>
    <sheetView showGridLines="0" tabSelected="1" topLeftCell="A3" zoomScale="80" zoomScaleNormal="80" workbookViewId="0">
      <selection activeCell="G5" sqref="G5"/>
    </sheetView>
  </sheetViews>
  <sheetFormatPr defaultRowHeight="15.75" x14ac:dyDescent="0.25"/>
  <cols>
    <col min="1" max="1" width="4.875" bestFit="1" customWidth="1"/>
    <col min="2" max="2" width="7.375" bestFit="1" customWidth="1"/>
    <col min="17" max="17" width="17.125" bestFit="1" customWidth="1"/>
    <col min="18" max="18" width="8.5" bestFit="1" customWidth="1"/>
    <col min="19" max="19" width="16.875" bestFit="1" customWidth="1"/>
    <col min="20" max="20" width="8.5" bestFit="1" customWidth="1"/>
    <col min="21" max="21" width="19.5" bestFit="1" customWidth="1"/>
    <col min="22" max="22" width="21.625" bestFit="1" customWidth="1"/>
    <col min="23" max="23" width="28.375" bestFit="1" customWidth="1"/>
    <col min="24" max="24" width="21.625" bestFit="1" customWidth="1"/>
    <col min="25" max="25" width="20" bestFit="1" customWidth="1"/>
    <col min="26" max="26" width="8" bestFit="1" customWidth="1"/>
  </cols>
  <sheetData>
    <row r="1" spans="11:25" x14ac:dyDescent="0.25">
      <c r="K1" s="28" t="s">
        <v>47</v>
      </c>
      <c r="L1" s="28"/>
      <c r="M1" s="28"/>
      <c r="N1" s="28"/>
      <c r="O1" s="28"/>
      <c r="P1" s="28"/>
      <c r="Q1" s="28"/>
      <c r="R1" s="28"/>
      <c r="S1" s="28"/>
      <c r="T1" s="28"/>
    </row>
    <row r="2" spans="11:25" x14ac:dyDescent="0.25">
      <c r="K2" s="28"/>
      <c r="L2" s="28"/>
      <c r="M2" s="28"/>
      <c r="N2" s="28"/>
      <c r="O2" s="28"/>
      <c r="P2" s="28"/>
      <c r="Q2" s="28"/>
      <c r="R2" s="28"/>
      <c r="S2" s="28"/>
      <c r="T2" s="28"/>
    </row>
    <row r="3" spans="11:25" x14ac:dyDescent="0.25">
      <c r="K3" s="28"/>
      <c r="L3" s="28"/>
      <c r="M3" s="28"/>
      <c r="N3" s="28"/>
      <c r="O3" s="28"/>
      <c r="P3" s="28"/>
      <c r="Q3" s="28"/>
      <c r="R3" s="28"/>
      <c r="S3" s="28"/>
      <c r="T3" s="28"/>
      <c r="Y3" s="1"/>
    </row>
    <row r="4" spans="11:25" x14ac:dyDescent="0.25">
      <c r="K4" s="28"/>
      <c r="L4" s="28"/>
      <c r="M4" s="28"/>
      <c r="N4" s="28"/>
      <c r="O4" s="28"/>
      <c r="P4" s="28"/>
      <c r="Q4" s="28"/>
      <c r="R4" s="28"/>
      <c r="S4" s="28"/>
      <c r="T4" s="28"/>
      <c r="Y4" s="1"/>
    </row>
    <row r="5" spans="11:25" x14ac:dyDescent="0.25">
      <c r="K5" s="28"/>
      <c r="L5" s="28"/>
      <c r="M5" s="28"/>
      <c r="N5" s="28"/>
      <c r="O5" s="28"/>
      <c r="P5" s="28"/>
      <c r="Q5" s="28"/>
      <c r="R5" s="28"/>
      <c r="S5" s="28"/>
      <c r="T5" s="28"/>
      <c r="Y5" s="1"/>
    </row>
    <row r="6" spans="11:25" x14ac:dyDescent="0.25">
      <c r="Y6" s="1"/>
    </row>
    <row r="8" spans="11:25" x14ac:dyDescent="0.25">
      <c r="U8" s="12"/>
      <c r="V8" s="15" t="str">
        <f>'Economy of the United States'!L2</f>
        <v>GDP Growth</v>
      </c>
      <c r="W8" s="15" t="str">
        <f>'Economy of the United States'!M2</f>
        <v>Inflation rate</v>
      </c>
      <c r="X8" s="15" t="str">
        <f>'Economy of the United States'!N2</f>
        <v>Unemployement</v>
      </c>
    </row>
    <row r="9" spans="11:25" x14ac:dyDescent="0.25">
      <c r="U9" s="16">
        <f>'Economy of the United States'!K3</f>
        <v>1990</v>
      </c>
      <c r="V9" s="14">
        <f>'Economy of the United States'!L3</f>
        <v>1.9E-2</v>
      </c>
      <c r="W9" s="14">
        <f>'Economy of the United States'!M3</f>
        <v>5.3999999999999999E-2</v>
      </c>
      <c r="X9" s="14">
        <f>'Economy of the United States'!N3</f>
        <v>5.6000000000000001E-2</v>
      </c>
    </row>
    <row r="10" spans="11:25" x14ac:dyDescent="0.25">
      <c r="U10" s="16">
        <f>'Economy of the United States'!K4</f>
        <v>2000</v>
      </c>
      <c r="V10" s="14">
        <f>'Economy of the United States'!L4</f>
        <v>4.1000000000000002E-2</v>
      </c>
      <c r="W10" s="14">
        <f>'Economy of the United States'!M4</f>
        <v>3.4000000000000002E-2</v>
      </c>
      <c r="X10" s="14">
        <f>'Economy of the United States'!N4</f>
        <v>0.04</v>
      </c>
    </row>
    <row r="11" spans="11:25" x14ac:dyDescent="0.25">
      <c r="U11" s="16">
        <f>'Economy of the United States'!K5</f>
        <v>2009</v>
      </c>
      <c r="V11" s="14">
        <f>'Economy of the United States'!L5</f>
        <v>-2.5999999999999999E-2</v>
      </c>
      <c r="W11" s="14">
        <f>'Economy of the United States'!M5</f>
        <v>-3.0000000000000001E-3</v>
      </c>
      <c r="X11" s="14">
        <f>'Economy of the United States'!N5</f>
        <v>9.2999999999999999E-2</v>
      </c>
    </row>
    <row r="12" spans="11:25" x14ac:dyDescent="0.25">
      <c r="U12" s="16">
        <f>'Economy of the United States'!K6</f>
        <v>2024</v>
      </c>
      <c r="V12" s="14">
        <f>'Economy of the United States'!L6</f>
        <v>1.2E-2</v>
      </c>
      <c r="W12" s="14">
        <f>'Economy of the United States'!M6</f>
        <v>2.1999999999999999E-2</v>
      </c>
      <c r="X12" s="14">
        <f>'Economy of the United States'!N6</f>
        <v>5.3999999999999999E-2</v>
      </c>
    </row>
    <row r="13" spans="11:25" x14ac:dyDescent="0.25">
      <c r="V13" s="1"/>
      <c r="W13" s="1"/>
      <c r="X13" s="1"/>
    </row>
    <row r="14" spans="11:25" x14ac:dyDescent="0.25">
      <c r="V14" s="1"/>
      <c r="W14" s="1"/>
      <c r="X14" s="1"/>
    </row>
    <row r="15" spans="11:25" x14ac:dyDescent="0.25">
      <c r="U15" s="12"/>
      <c r="V15" s="18" t="str">
        <f>'Economy of the United States'!L10</f>
        <v xml:space="preserve">Inflation rate &gt; Average </v>
      </c>
      <c r="W15" s="18" t="str">
        <f>'Economy of the United States'!M10</f>
        <v>Unemployement Rate &gt; Average</v>
      </c>
      <c r="X15" s="18" t="str">
        <f>'Economy of the United States'!N10</f>
        <v>GDP Growth &gt; Average</v>
      </c>
    </row>
    <row r="16" spans="11:25" x14ac:dyDescent="0.25">
      <c r="U16" s="17" t="str">
        <f>'Economy of the United States'!K11</f>
        <v>Count of Years</v>
      </c>
      <c r="V16" s="13">
        <f>'Economy of the United States'!L11</f>
        <v>16</v>
      </c>
      <c r="W16" s="13">
        <f>'Economy of the United States'!M11</f>
        <v>19</v>
      </c>
      <c r="X16" s="13">
        <f>'Economy of the United States'!N11</f>
        <v>17</v>
      </c>
    </row>
    <row r="25" spans="17:22" ht="16.5" thickBot="1" x14ac:dyDescent="0.3"/>
    <row r="26" spans="17:22" x14ac:dyDescent="0.25">
      <c r="Q26" s="25" t="s">
        <v>44</v>
      </c>
      <c r="R26" s="21"/>
      <c r="S26" s="27" t="s">
        <v>46</v>
      </c>
      <c r="T26" s="21"/>
      <c r="U26" s="26" t="s">
        <v>45</v>
      </c>
      <c r="V26" s="21"/>
    </row>
    <row r="27" spans="17:22" x14ac:dyDescent="0.25">
      <c r="R27" s="22"/>
      <c r="T27" s="22"/>
      <c r="V27" s="22"/>
    </row>
    <row r="28" spans="17:22" x14ac:dyDescent="0.25">
      <c r="Q28" t="s">
        <v>29</v>
      </c>
      <c r="R28" s="22">
        <v>2.4458333333333332E-2</v>
      </c>
      <c r="S28" t="s">
        <v>29</v>
      </c>
      <c r="T28" s="22">
        <v>3.2208333333333332E-2</v>
      </c>
      <c r="U28" t="s">
        <v>29</v>
      </c>
      <c r="V28" s="22">
        <v>6.0499999999999977E-2</v>
      </c>
    </row>
    <row r="29" spans="17:22" x14ac:dyDescent="0.25">
      <c r="Q29" t="s">
        <v>30</v>
      </c>
      <c r="R29" s="22">
        <v>2.8306137866165098E-3</v>
      </c>
      <c r="S29" t="s">
        <v>30</v>
      </c>
      <c r="T29" s="22">
        <v>3.4168126158068204E-3</v>
      </c>
      <c r="U29" t="s">
        <v>30</v>
      </c>
      <c r="V29" s="22">
        <v>2.3659073799488731E-3</v>
      </c>
    </row>
    <row r="30" spans="17:22" x14ac:dyDescent="0.25">
      <c r="Q30" t="s">
        <v>31</v>
      </c>
      <c r="R30" s="22">
        <v>2.6000000000000002E-2</v>
      </c>
      <c r="S30" t="s">
        <v>31</v>
      </c>
      <c r="T30" s="22">
        <v>2.8000000000000001E-2</v>
      </c>
      <c r="U30" t="s">
        <v>31</v>
      </c>
      <c r="V30" s="22">
        <v>5.5500000000000001E-2</v>
      </c>
    </row>
    <row r="31" spans="17:22" x14ac:dyDescent="0.25">
      <c r="Q31" t="s">
        <v>32</v>
      </c>
      <c r="R31" s="22">
        <v>3.5000000000000003E-2</v>
      </c>
      <c r="S31" t="s">
        <v>32</v>
      </c>
      <c r="T31" s="22">
        <v>1.6E-2</v>
      </c>
      <c r="U31" t="s">
        <v>32</v>
      </c>
      <c r="V31" s="22">
        <v>5.3999999999999999E-2</v>
      </c>
    </row>
    <row r="32" spans="17:22" x14ac:dyDescent="0.25">
      <c r="Q32" t="s">
        <v>33</v>
      </c>
      <c r="R32" s="22">
        <v>1.9611067580098892E-2</v>
      </c>
      <c r="S32" t="s">
        <v>33</v>
      </c>
      <c r="T32" s="22">
        <v>2.3672372202078924E-2</v>
      </c>
      <c r="U32" t="s">
        <v>33</v>
      </c>
      <c r="V32" s="22">
        <v>1.6391487152294448E-2</v>
      </c>
    </row>
    <row r="33" spans="17:22" x14ac:dyDescent="0.25">
      <c r="Q33" t="s">
        <v>34</v>
      </c>
      <c r="R33" s="22">
        <v>3.8459397163120585E-4</v>
      </c>
      <c r="S33" t="s">
        <v>34</v>
      </c>
      <c r="T33" s="22">
        <v>5.6038120567375894E-4</v>
      </c>
      <c r="U33" t="s">
        <v>34</v>
      </c>
      <c r="V33" s="22">
        <v>2.6868085106383392E-4</v>
      </c>
    </row>
    <row r="34" spans="17:22" x14ac:dyDescent="0.25">
      <c r="Q34" t="s">
        <v>35</v>
      </c>
      <c r="R34" s="22">
        <v>1.76523786691636</v>
      </c>
      <c r="S34" t="s">
        <v>35</v>
      </c>
      <c r="T34" s="22">
        <v>8.2243718722299803</v>
      </c>
      <c r="U34" t="s">
        <v>35</v>
      </c>
      <c r="V34" s="22">
        <v>-0.24174141905305335</v>
      </c>
    </row>
    <row r="35" spans="17:22" x14ac:dyDescent="0.25">
      <c r="Q35" t="s">
        <v>36</v>
      </c>
      <c r="R35" s="22">
        <v>-0.74551021372238424</v>
      </c>
      <c r="S35" t="s">
        <v>36</v>
      </c>
      <c r="T35" s="22">
        <v>2.4922944035624455</v>
      </c>
      <c r="U35" t="s">
        <v>36</v>
      </c>
      <c r="V35" s="22">
        <v>0.75212089561962114</v>
      </c>
    </row>
    <row r="36" spans="17:22" x14ac:dyDescent="0.25">
      <c r="Q36" t="s">
        <v>37</v>
      </c>
      <c r="R36" s="22">
        <v>0.106</v>
      </c>
      <c r="S36" t="s">
        <v>37</v>
      </c>
      <c r="T36" s="22">
        <v>0.13800000000000001</v>
      </c>
      <c r="U36" t="s">
        <v>37</v>
      </c>
      <c r="V36" s="22">
        <v>6.0000000000000005E-2</v>
      </c>
    </row>
    <row r="37" spans="17:22" x14ac:dyDescent="0.25">
      <c r="Q37" t="s">
        <v>38</v>
      </c>
      <c r="R37" s="22">
        <v>-3.4000000000000002E-2</v>
      </c>
      <c r="S37" t="s">
        <v>38</v>
      </c>
      <c r="T37" s="22">
        <v>-3.0000000000000001E-3</v>
      </c>
      <c r="U37" t="s">
        <v>38</v>
      </c>
      <c r="V37" s="22">
        <v>3.6999999999999998E-2</v>
      </c>
    </row>
    <row r="38" spans="17:22" x14ac:dyDescent="0.25">
      <c r="Q38" t="s">
        <v>39</v>
      </c>
      <c r="R38" s="22">
        <v>7.1999999999999995E-2</v>
      </c>
      <c r="S38" t="s">
        <v>39</v>
      </c>
      <c r="T38" s="22">
        <v>0.13500000000000001</v>
      </c>
      <c r="U38" t="s">
        <v>39</v>
      </c>
      <c r="V38" s="22">
        <v>9.7000000000000003E-2</v>
      </c>
    </row>
    <row r="39" spans="17:22" x14ac:dyDescent="0.25">
      <c r="Q39" t="s">
        <v>40</v>
      </c>
      <c r="R39" s="22">
        <v>1.1739999999999999</v>
      </c>
      <c r="S39" t="s">
        <v>40</v>
      </c>
      <c r="T39" s="22">
        <v>1.5459999999999998</v>
      </c>
      <c r="U39" t="s">
        <v>40</v>
      </c>
      <c r="V39" s="22">
        <v>2.903999999999999</v>
      </c>
    </row>
    <row r="40" spans="17:22" x14ac:dyDescent="0.25">
      <c r="Q40" t="s">
        <v>41</v>
      </c>
      <c r="R40" s="24">
        <v>48</v>
      </c>
      <c r="S40" t="s">
        <v>41</v>
      </c>
      <c r="T40" s="24">
        <v>48</v>
      </c>
      <c r="U40" t="s">
        <v>41</v>
      </c>
      <c r="V40" s="24">
        <v>48</v>
      </c>
    </row>
    <row r="41" spans="17:22" x14ac:dyDescent="0.25">
      <c r="Q41" t="s">
        <v>42</v>
      </c>
      <c r="R41" s="22">
        <v>7.1999999999999995E-2</v>
      </c>
      <c r="S41" t="s">
        <v>42</v>
      </c>
      <c r="T41" s="22">
        <v>0.13500000000000001</v>
      </c>
      <c r="U41" t="s">
        <v>42</v>
      </c>
      <c r="V41" s="22">
        <v>9.7000000000000003E-2</v>
      </c>
    </row>
    <row r="42" spans="17:22" ht="16.5" thickBot="1" x14ac:dyDescent="0.3">
      <c r="Q42" s="19" t="s">
        <v>43</v>
      </c>
      <c r="R42" s="23">
        <v>-3.4000000000000002E-2</v>
      </c>
      <c r="S42" s="19" t="s">
        <v>43</v>
      </c>
      <c r="T42" s="23">
        <v>-3.0000000000000001E-3</v>
      </c>
      <c r="U42" s="19" t="s">
        <v>43</v>
      </c>
      <c r="V42" s="23">
        <v>3.6999999999999998E-2</v>
      </c>
    </row>
  </sheetData>
  <mergeCells count="1">
    <mergeCell ref="K1:T5"/>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type="stacked" displayEmptyCellsAs="gap" low="1" negative="1" xr2:uid="{2B0BF2E9-485D-406B-BF3A-FA0471716EFD}">
          <x14:colorSeries rgb="FFFF0000"/>
          <x14:colorNegative rgb="FF00B050"/>
          <x14:colorAxis rgb="FF000000"/>
          <x14:colorMarkers rgb="FF0070C0"/>
          <x14:colorFirst rgb="FFFFC000"/>
          <x14:colorLast rgb="FFFFC000"/>
          <x14:colorHigh rgb="FF00B050"/>
          <x14:colorLow rgb="FF00B050"/>
          <x14:sparklines>
            <x14:sparkline>
              <xm:f>Dashboard!W9:W12</xm:f>
              <xm:sqref>W13</xm:sqref>
            </x14:sparkline>
          </x14:sparklines>
        </x14:sparklineGroup>
        <x14:sparklineGroup type="stacked" displayEmptyCellsAs="gap" low="1" negative="1" xr2:uid="{D165A544-7E8D-43ED-9CEB-E5233D826CF5}">
          <x14:colorSeries rgb="FF00B050"/>
          <x14:colorNegative rgb="FFFF0000"/>
          <x14:colorAxis rgb="FF000000"/>
          <x14:colorMarkers rgb="FF0070C0"/>
          <x14:colorFirst rgb="FFFFC000"/>
          <x14:colorLast rgb="FFFFC000"/>
          <x14:colorHigh rgb="FF00B050"/>
          <x14:colorLow rgb="FFFF0000"/>
          <x14:sparklines>
            <x14:sparkline>
              <xm:f>Dashboard!V9:V12</xm:f>
              <xm:sqref>V13</xm:sqref>
            </x14:sparkline>
          </x14:sparklines>
        </x14:sparklineGroup>
        <x14:sparklineGroup type="column" displayEmptyCellsAs="gap" low="1" xr2:uid="{40B41924-62CE-4EFA-98B2-5C8F317BEA12}">
          <x14:colorSeries rgb="FFFF0000"/>
          <x14:colorNegative rgb="FF00B050"/>
          <x14:colorAxis rgb="FF000000"/>
          <x14:colorMarkers rgb="FF0070C0"/>
          <x14:colorFirst rgb="FFFFC000"/>
          <x14:colorLast rgb="FFFFC000"/>
          <x14:colorHigh rgb="FF00B050"/>
          <x14:colorLow rgb="FF00B050"/>
          <x14:sparklines>
            <x14:sparkline>
              <xm:f>Dashboard!X9:X12</xm:f>
              <xm:sqref>X13</xm:sqref>
            </x14:sparkline>
          </x14:sparklines>
        </x14:sparklineGroup>
      </x14:sparklineGroup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55BC3-24E8-4055-9460-C7A3C8CBE578}">
  <dimension ref="A1:N50"/>
  <sheetViews>
    <sheetView topLeftCell="E1" workbookViewId="0">
      <selection activeCell="K3" sqref="K3"/>
    </sheetView>
  </sheetViews>
  <sheetFormatPr defaultRowHeight="15.75" x14ac:dyDescent="0.25"/>
  <cols>
    <col min="1" max="1" width="10.25" bestFit="1" customWidth="1"/>
    <col min="2" max="2" width="6.875" bestFit="1" customWidth="1"/>
    <col min="3" max="3" width="21.25" bestFit="1" customWidth="1"/>
    <col min="4" max="4" width="27.375" bestFit="1" customWidth="1"/>
    <col min="5" max="5" width="24.5" bestFit="1" customWidth="1"/>
    <col min="6" max="6" width="30.5" bestFit="1" customWidth="1"/>
    <col min="7" max="7" width="18.25" bestFit="1" customWidth="1"/>
    <col min="8" max="8" width="24.25" bestFit="1" customWidth="1"/>
    <col min="9" max="9" width="25.875" bestFit="1" customWidth="1"/>
    <col min="10" max="10" width="29.875" style="9" bestFit="1" customWidth="1"/>
    <col min="11" max="11" width="22.25" bestFit="1" customWidth="1"/>
    <col min="12" max="12" width="19.5" bestFit="1" customWidth="1"/>
    <col min="13" max="13" width="26.125" bestFit="1" customWidth="1"/>
    <col min="14" max="14" width="19.75" bestFit="1" customWidth="1"/>
  </cols>
  <sheetData>
    <row r="1" spans="1:14" x14ac:dyDescent="0.25">
      <c r="A1" t="s">
        <v>22</v>
      </c>
      <c r="B1" t="s">
        <v>0</v>
      </c>
      <c r="C1" t="s">
        <v>1</v>
      </c>
      <c r="D1" t="s">
        <v>2</v>
      </c>
      <c r="E1" t="s">
        <v>3</v>
      </c>
      <c r="F1" t="s">
        <v>4</v>
      </c>
      <c r="G1" t="s">
        <v>5</v>
      </c>
      <c r="H1" t="s">
        <v>6</v>
      </c>
      <c r="I1" t="s">
        <v>7</v>
      </c>
      <c r="J1" s="9" t="s">
        <v>8</v>
      </c>
      <c r="L1" s="4" t="s">
        <v>19</v>
      </c>
    </row>
    <row r="2" spans="1:14" x14ac:dyDescent="0.25">
      <c r="A2">
        <v>0</v>
      </c>
      <c r="B2">
        <v>1980</v>
      </c>
      <c r="C2">
        <v>2857.3</v>
      </c>
      <c r="D2">
        <v>12552.9</v>
      </c>
      <c r="E2">
        <v>2857.3</v>
      </c>
      <c r="F2">
        <v>12552.9</v>
      </c>
      <c r="G2" s="1">
        <v>-3.0000000000000001E-3</v>
      </c>
      <c r="H2" s="1">
        <v>0.13500000000000001</v>
      </c>
      <c r="I2" s="1">
        <v>7.1999999999999995E-2</v>
      </c>
      <c r="J2" s="9" t="s">
        <v>23</v>
      </c>
      <c r="L2" t="s">
        <v>20</v>
      </c>
      <c r="M2" t="s">
        <v>17</v>
      </c>
      <c r="N2" t="s">
        <v>21</v>
      </c>
    </row>
    <row r="3" spans="1:14" x14ac:dyDescent="0.25">
      <c r="A3">
        <v>1</v>
      </c>
      <c r="B3">
        <v>1981</v>
      </c>
      <c r="C3">
        <v>3207</v>
      </c>
      <c r="D3">
        <v>13948.7</v>
      </c>
      <c r="E3">
        <v>3207</v>
      </c>
      <c r="F3">
        <v>13948.7</v>
      </c>
      <c r="G3" s="1">
        <v>2.5000000000000001E-2</v>
      </c>
      <c r="H3" s="1">
        <v>0.104</v>
      </c>
      <c r="I3" s="1">
        <v>7.5999999999999998E-2</v>
      </c>
      <c r="J3" s="9" t="s">
        <v>23</v>
      </c>
      <c r="K3" s="6">
        <v>1990</v>
      </c>
      <c r="L3" s="8" cm="1">
        <f t="array" ref="L3:N3">_xlfn.XLOOKUP(K3,$B$2:$B$49,$G$2:$I$49,,0)</f>
        <v>1.9E-2</v>
      </c>
      <c r="M3" s="8">
        <v>5.3999999999999999E-2</v>
      </c>
      <c r="N3" s="8">
        <v>5.6000000000000001E-2</v>
      </c>
    </row>
    <row r="4" spans="1:14" x14ac:dyDescent="0.25">
      <c r="A4">
        <v>2</v>
      </c>
      <c r="B4">
        <v>1982</v>
      </c>
      <c r="C4">
        <v>3343.8</v>
      </c>
      <c r="D4">
        <v>14405</v>
      </c>
      <c r="E4">
        <v>3343.8</v>
      </c>
      <c r="F4">
        <v>14405</v>
      </c>
      <c r="G4" s="1">
        <v>-1.7999999999999999E-2</v>
      </c>
      <c r="H4" s="1">
        <v>6.2E-2</v>
      </c>
      <c r="I4" s="1">
        <v>9.7000000000000003E-2</v>
      </c>
      <c r="J4" s="9" t="s">
        <v>23</v>
      </c>
      <c r="K4" s="7">
        <v>2000</v>
      </c>
      <c r="L4" s="8" cm="1">
        <f t="array" ref="L4:N4">_xlfn.XLOOKUP(K4,$B$2:$B$49,$G$2:$I$49,,0)</f>
        <v>4.1000000000000002E-2</v>
      </c>
      <c r="M4" s="8">
        <v>3.4000000000000002E-2</v>
      </c>
      <c r="N4" s="8">
        <v>0.04</v>
      </c>
    </row>
    <row r="5" spans="1:14" x14ac:dyDescent="0.25">
      <c r="A5">
        <v>3</v>
      </c>
      <c r="B5">
        <v>1983</v>
      </c>
      <c r="C5">
        <v>3634</v>
      </c>
      <c r="D5">
        <v>15513.7</v>
      </c>
      <c r="E5">
        <v>3634</v>
      </c>
      <c r="F5">
        <v>15513.7</v>
      </c>
      <c r="G5" s="1">
        <v>4.5999999999999999E-2</v>
      </c>
      <c r="H5" s="1">
        <v>3.2000000000000001E-2</v>
      </c>
      <c r="I5" s="1">
        <v>9.6000000000000002E-2</v>
      </c>
      <c r="J5" s="9" t="s">
        <v>23</v>
      </c>
      <c r="K5" s="7">
        <v>2009</v>
      </c>
      <c r="L5" s="8" cm="1">
        <f t="array" ref="L5:N5">_xlfn.XLOOKUP(K5,$B$2:$B$49,$G$2:$I$49,,0)</f>
        <v>-2.5999999999999999E-2</v>
      </c>
      <c r="M5" s="8">
        <v>-3.0000000000000001E-3</v>
      </c>
      <c r="N5" s="8">
        <v>9.2999999999999999E-2</v>
      </c>
    </row>
    <row r="6" spans="1:14" x14ac:dyDescent="0.25">
      <c r="A6">
        <v>4</v>
      </c>
      <c r="B6">
        <v>1984</v>
      </c>
      <c r="C6">
        <v>4037.7</v>
      </c>
      <c r="D6">
        <v>17086.400000000001</v>
      </c>
      <c r="E6">
        <v>4037.7</v>
      </c>
      <c r="F6">
        <v>17086.400000000001</v>
      </c>
      <c r="G6" s="1">
        <v>7.1999999999999995E-2</v>
      </c>
      <c r="H6" s="1">
        <v>4.3999999999999997E-2</v>
      </c>
      <c r="I6" s="1">
        <v>7.4999999999999997E-2</v>
      </c>
      <c r="J6" s="9" t="s">
        <v>23</v>
      </c>
      <c r="K6" s="7">
        <v>2024</v>
      </c>
      <c r="L6" s="8" cm="1">
        <f t="array" ref="L6:N6">_xlfn.XLOOKUP(K6,$B$2:$B$49,$G$2:$I$49,,0)</f>
        <v>1.2E-2</v>
      </c>
      <c r="M6" s="8">
        <v>2.1999999999999999E-2</v>
      </c>
      <c r="N6" s="8">
        <v>5.3999999999999999E-2</v>
      </c>
    </row>
    <row r="7" spans="1:14" x14ac:dyDescent="0.25">
      <c r="A7">
        <v>5</v>
      </c>
      <c r="B7">
        <v>1985</v>
      </c>
      <c r="C7">
        <v>4339</v>
      </c>
      <c r="D7">
        <v>18199.3</v>
      </c>
      <c r="E7">
        <v>4339</v>
      </c>
      <c r="F7">
        <v>18199.3</v>
      </c>
      <c r="G7" s="1">
        <v>4.2000000000000003E-2</v>
      </c>
      <c r="H7" s="1">
        <v>3.5000000000000003E-2</v>
      </c>
      <c r="I7" s="1">
        <v>7.1999999999999995E-2</v>
      </c>
      <c r="J7" s="9" t="s">
        <v>23</v>
      </c>
    </row>
    <row r="8" spans="1:14" x14ac:dyDescent="0.25">
      <c r="A8">
        <v>6</v>
      </c>
      <c r="B8">
        <v>1986</v>
      </c>
      <c r="C8">
        <v>4579.6000000000004</v>
      </c>
      <c r="D8">
        <v>19034.8</v>
      </c>
      <c r="E8">
        <v>4579.6000000000004</v>
      </c>
      <c r="F8">
        <v>19034.8</v>
      </c>
      <c r="G8" s="1">
        <v>3.5000000000000003E-2</v>
      </c>
      <c r="H8" s="1">
        <v>1.9E-2</v>
      </c>
      <c r="I8" s="1">
        <v>7.0000000000000007E-2</v>
      </c>
      <c r="J8" s="9" t="s">
        <v>23</v>
      </c>
    </row>
    <row r="9" spans="1:14" x14ac:dyDescent="0.25">
      <c r="A9">
        <v>7</v>
      </c>
      <c r="B9">
        <v>1987</v>
      </c>
      <c r="C9">
        <v>4855.3</v>
      </c>
      <c r="D9">
        <v>20001</v>
      </c>
      <c r="E9">
        <v>4855.3</v>
      </c>
      <c r="F9">
        <v>20001</v>
      </c>
      <c r="G9" s="1">
        <v>3.5000000000000003E-2</v>
      </c>
      <c r="H9" s="1">
        <v>3.5999999999999997E-2</v>
      </c>
      <c r="I9" s="1">
        <v>6.2E-2</v>
      </c>
      <c r="J9" s="9" t="s">
        <v>23</v>
      </c>
    </row>
    <row r="10" spans="1:14" x14ac:dyDescent="0.25">
      <c r="A10">
        <v>8</v>
      </c>
      <c r="B10">
        <v>1988</v>
      </c>
      <c r="C10">
        <v>5236.3999999999996</v>
      </c>
      <c r="D10">
        <v>21376</v>
      </c>
      <c r="E10">
        <v>5236.3999999999996</v>
      </c>
      <c r="F10">
        <v>21376</v>
      </c>
      <c r="G10" s="1">
        <v>4.2000000000000003E-2</v>
      </c>
      <c r="H10" s="1">
        <v>4.1000000000000002E-2</v>
      </c>
      <c r="I10" s="1">
        <v>5.5E-2</v>
      </c>
      <c r="J10" s="9" t="s">
        <v>23</v>
      </c>
      <c r="K10" s="12"/>
      <c r="L10" s="12" t="s">
        <v>25</v>
      </c>
      <c r="M10" s="12" t="s">
        <v>26</v>
      </c>
      <c r="N10" s="12" t="s">
        <v>27</v>
      </c>
    </row>
    <row r="11" spans="1:14" x14ac:dyDescent="0.25">
      <c r="A11">
        <v>9</v>
      </c>
      <c r="B11">
        <v>1989</v>
      </c>
      <c r="C11">
        <v>5641.6</v>
      </c>
      <c r="D11">
        <v>22814.1</v>
      </c>
      <c r="E11">
        <v>5641.6</v>
      </c>
      <c r="F11">
        <v>22814.1</v>
      </c>
      <c r="G11" s="1">
        <v>3.6999999999999998E-2</v>
      </c>
      <c r="H11" s="1">
        <v>4.8000000000000001E-2</v>
      </c>
      <c r="I11" s="1">
        <v>5.2999999999999999E-2</v>
      </c>
      <c r="J11" s="9" t="s">
        <v>23</v>
      </c>
      <c r="K11" s="12" t="s">
        <v>28</v>
      </c>
      <c r="L11" s="12">
        <f>COUNTIF(Table2[Inflation rate (in Percent)],"&gt;"&amp;Table2[[#Totals],[Inflation rate (in Percent)]])</f>
        <v>16</v>
      </c>
      <c r="M11" s="12">
        <f>COUNTIF(Table2[Unemployment (in Percent)],"&gt;"&amp;Table2[[#Totals],[Unemployment (in Percent)]])</f>
        <v>19</v>
      </c>
      <c r="N11" s="12">
        <f>COUNTIF(Table2[Government debt (inÂ % of GDP)],"&gt;"&amp;Table2[[#Totals],[Government debt (inÂ % of GDP)]])</f>
        <v>17</v>
      </c>
    </row>
    <row r="12" spans="1:14" x14ac:dyDescent="0.25">
      <c r="A12">
        <v>10</v>
      </c>
      <c r="B12">
        <v>1990</v>
      </c>
      <c r="C12">
        <v>5963.1</v>
      </c>
      <c r="D12">
        <v>23848</v>
      </c>
      <c r="E12">
        <v>5963.1</v>
      </c>
      <c r="F12">
        <v>23848</v>
      </c>
      <c r="G12" s="1">
        <v>1.9E-2</v>
      </c>
      <c r="H12" s="1">
        <v>5.3999999999999999E-2</v>
      </c>
      <c r="I12" s="1">
        <v>5.6000000000000001E-2</v>
      </c>
      <c r="J12" s="9" t="s">
        <v>23</v>
      </c>
    </row>
    <row r="13" spans="1:14" x14ac:dyDescent="0.25">
      <c r="A13">
        <v>11</v>
      </c>
      <c r="B13">
        <v>1991</v>
      </c>
      <c r="C13">
        <v>6158.1</v>
      </c>
      <c r="D13">
        <v>24302.799999999999</v>
      </c>
      <c r="E13">
        <v>6158.1</v>
      </c>
      <c r="F13">
        <v>24302.799999999999</v>
      </c>
      <c r="G13" s="1">
        <v>-1E-3</v>
      </c>
      <c r="H13" s="1">
        <v>4.2000000000000003E-2</v>
      </c>
      <c r="I13" s="1">
        <v>6.9000000000000006E-2</v>
      </c>
      <c r="J13" s="9" t="s">
        <v>23</v>
      </c>
    </row>
    <row r="14" spans="1:14" x14ac:dyDescent="0.25">
      <c r="A14">
        <v>12</v>
      </c>
      <c r="B14">
        <v>1992</v>
      </c>
      <c r="C14">
        <v>6520.3</v>
      </c>
      <c r="D14">
        <v>25392.9</v>
      </c>
      <c r="E14">
        <v>6520.3</v>
      </c>
      <c r="F14">
        <v>25392.9</v>
      </c>
      <c r="G14" s="1">
        <v>3.5000000000000003E-2</v>
      </c>
      <c r="H14" s="1">
        <v>0.03</v>
      </c>
      <c r="I14" s="1">
        <v>7.4999999999999997E-2</v>
      </c>
      <c r="J14" s="9" t="s">
        <v>23</v>
      </c>
    </row>
    <row r="15" spans="1:14" x14ac:dyDescent="0.25">
      <c r="A15">
        <v>13</v>
      </c>
      <c r="B15">
        <v>1993</v>
      </c>
      <c r="C15">
        <v>6858.6</v>
      </c>
      <c r="D15">
        <v>26364.2</v>
      </c>
      <c r="E15">
        <v>6858.6</v>
      </c>
      <c r="F15">
        <v>26364.2</v>
      </c>
      <c r="G15" s="1">
        <v>2.8000000000000001E-2</v>
      </c>
      <c r="H15" s="1">
        <v>0.03</v>
      </c>
      <c r="I15" s="1">
        <v>6.9000000000000006E-2</v>
      </c>
      <c r="J15" s="9" t="s">
        <v>23</v>
      </c>
    </row>
    <row r="16" spans="1:14" x14ac:dyDescent="0.25">
      <c r="A16">
        <v>14</v>
      </c>
      <c r="B16">
        <v>1994</v>
      </c>
      <c r="C16">
        <v>7287.3</v>
      </c>
      <c r="D16">
        <v>27674</v>
      </c>
      <c r="E16">
        <v>7287.3</v>
      </c>
      <c r="F16">
        <v>27674</v>
      </c>
      <c r="G16" s="1">
        <v>0.04</v>
      </c>
      <c r="H16" s="1">
        <v>2.5999999999999999E-2</v>
      </c>
      <c r="I16" s="1">
        <v>6.0999999999999999E-2</v>
      </c>
      <c r="J16" s="9" t="s">
        <v>23</v>
      </c>
    </row>
    <row r="17" spans="1:10" x14ac:dyDescent="0.25">
      <c r="A17">
        <v>15</v>
      </c>
      <c r="B17">
        <v>1995</v>
      </c>
      <c r="C17">
        <v>7639.8</v>
      </c>
      <c r="D17">
        <v>28671.5</v>
      </c>
      <c r="E17">
        <v>7639.8</v>
      </c>
      <c r="F17">
        <v>28671.5</v>
      </c>
      <c r="G17" s="1">
        <v>2.7E-2</v>
      </c>
      <c r="H17" s="1">
        <v>2.8000000000000001E-2</v>
      </c>
      <c r="I17" s="1">
        <v>5.6000000000000001E-2</v>
      </c>
      <c r="J17" s="9" t="s">
        <v>23</v>
      </c>
    </row>
    <row r="18" spans="1:10" x14ac:dyDescent="0.25">
      <c r="A18">
        <v>16</v>
      </c>
      <c r="B18">
        <v>1996</v>
      </c>
      <c r="C18">
        <v>8073.1</v>
      </c>
      <c r="D18">
        <v>29947</v>
      </c>
      <c r="E18">
        <v>8073.1</v>
      </c>
      <c r="F18">
        <v>29947</v>
      </c>
      <c r="G18" s="1">
        <v>3.7999999999999999E-2</v>
      </c>
      <c r="H18" s="1">
        <v>2.9000000000000001E-2</v>
      </c>
      <c r="I18" s="1">
        <v>5.3999999999999999E-2</v>
      </c>
      <c r="J18" s="9" t="s">
        <v>23</v>
      </c>
    </row>
    <row r="19" spans="1:10" x14ac:dyDescent="0.25">
      <c r="A19">
        <v>17</v>
      </c>
      <c r="B19">
        <v>1997</v>
      </c>
      <c r="C19">
        <v>8577.6</v>
      </c>
      <c r="D19">
        <v>31440.1</v>
      </c>
      <c r="E19">
        <v>8577.6</v>
      </c>
      <c r="F19">
        <v>31440.1</v>
      </c>
      <c r="G19" s="1">
        <v>4.3999999999999997E-2</v>
      </c>
      <c r="H19" s="1">
        <v>2.3E-2</v>
      </c>
      <c r="I19" s="1">
        <v>4.9000000000000002E-2</v>
      </c>
      <c r="J19" s="9" t="s">
        <v>23</v>
      </c>
    </row>
    <row r="20" spans="1:10" x14ac:dyDescent="0.25">
      <c r="A20">
        <v>18</v>
      </c>
      <c r="B20">
        <v>1998</v>
      </c>
      <c r="C20">
        <v>9062.7999999999993</v>
      </c>
      <c r="D20">
        <v>32833.699999999997</v>
      </c>
      <c r="E20">
        <v>9062.7999999999993</v>
      </c>
      <c r="F20">
        <v>32833.699999999997</v>
      </c>
      <c r="G20" s="1">
        <v>4.4999999999999998E-2</v>
      </c>
      <c r="H20" s="1">
        <v>1.4999999999999999E-2</v>
      </c>
      <c r="I20" s="1">
        <v>4.4999999999999998E-2</v>
      </c>
      <c r="J20" s="9" t="s">
        <v>23</v>
      </c>
    </row>
    <row r="21" spans="1:10" x14ac:dyDescent="0.25">
      <c r="A21">
        <v>19</v>
      </c>
      <c r="B21">
        <v>1999</v>
      </c>
      <c r="C21">
        <v>9631.2000000000007</v>
      </c>
      <c r="D21">
        <v>34496.199999999997</v>
      </c>
      <c r="E21">
        <v>9631.2000000000007</v>
      </c>
      <c r="F21">
        <v>34496.199999999997</v>
      </c>
      <c r="G21" s="1">
        <v>4.8000000000000001E-2</v>
      </c>
      <c r="H21" s="1">
        <v>2.1999999999999999E-2</v>
      </c>
      <c r="I21" s="1">
        <v>4.2000000000000003E-2</v>
      </c>
      <c r="J21" s="9" t="s">
        <v>23</v>
      </c>
    </row>
    <row r="22" spans="1:10" x14ac:dyDescent="0.25">
      <c r="A22">
        <v>20</v>
      </c>
      <c r="B22">
        <v>2000</v>
      </c>
      <c r="C22">
        <v>10251</v>
      </c>
      <c r="D22">
        <v>36312.800000000003</v>
      </c>
      <c r="E22">
        <v>10251</v>
      </c>
      <c r="F22">
        <v>36312.800000000003</v>
      </c>
      <c r="G22" s="1">
        <v>4.1000000000000002E-2</v>
      </c>
      <c r="H22" s="1">
        <v>3.4000000000000002E-2</v>
      </c>
      <c r="I22" s="1">
        <v>0.04</v>
      </c>
      <c r="J22" s="9" t="s">
        <v>23</v>
      </c>
    </row>
    <row r="23" spans="1:10" x14ac:dyDescent="0.25">
      <c r="A23">
        <v>21</v>
      </c>
      <c r="B23">
        <v>2001</v>
      </c>
      <c r="C23">
        <v>10581.9</v>
      </c>
      <c r="D23">
        <v>37101.5</v>
      </c>
      <c r="E23">
        <v>10581.9</v>
      </c>
      <c r="F23">
        <v>37101.5</v>
      </c>
      <c r="G23" s="1">
        <v>0.01</v>
      </c>
      <c r="H23" s="1">
        <v>2.8000000000000001E-2</v>
      </c>
      <c r="I23" s="1">
        <v>4.7E-2</v>
      </c>
      <c r="J23" s="10">
        <v>0.53100000000000003</v>
      </c>
    </row>
    <row r="24" spans="1:10" x14ac:dyDescent="0.25">
      <c r="A24">
        <v>22</v>
      </c>
      <c r="B24">
        <v>2002</v>
      </c>
      <c r="C24">
        <v>10929.1</v>
      </c>
      <c r="D24">
        <v>37945.800000000003</v>
      </c>
      <c r="E24">
        <v>10929.1</v>
      </c>
      <c r="F24">
        <v>37945.800000000003</v>
      </c>
      <c r="G24" s="1">
        <v>1.7000000000000001E-2</v>
      </c>
      <c r="H24" s="1">
        <v>1.6E-2</v>
      </c>
      <c r="I24" s="1">
        <v>5.8000000000000003E-2</v>
      </c>
      <c r="J24" s="10">
        <v>0.55500000000000005</v>
      </c>
    </row>
    <row r="25" spans="1:10" x14ac:dyDescent="0.25">
      <c r="A25">
        <v>23</v>
      </c>
      <c r="B25">
        <v>2003</v>
      </c>
      <c r="C25">
        <v>11456.5</v>
      </c>
      <c r="D25">
        <v>39405.4</v>
      </c>
      <c r="E25">
        <v>11456.5</v>
      </c>
      <c r="F25">
        <v>39405.4</v>
      </c>
      <c r="G25" s="1">
        <v>2.8000000000000001E-2</v>
      </c>
      <c r="H25" s="1">
        <v>2.3E-2</v>
      </c>
      <c r="I25" s="1">
        <v>0.06</v>
      </c>
      <c r="J25" s="10">
        <v>0.58599999999999997</v>
      </c>
    </row>
    <row r="26" spans="1:10" x14ac:dyDescent="0.25">
      <c r="A26">
        <v>24</v>
      </c>
      <c r="B26">
        <v>2004</v>
      </c>
      <c r="C26">
        <v>12217.2</v>
      </c>
      <c r="D26">
        <v>41641.599999999999</v>
      </c>
      <c r="E26">
        <v>12217.2</v>
      </c>
      <c r="F26">
        <v>41641.599999999999</v>
      </c>
      <c r="G26" s="1">
        <v>3.9E-2</v>
      </c>
      <c r="H26" s="1">
        <v>2.7E-2</v>
      </c>
      <c r="I26" s="1">
        <v>5.5E-2</v>
      </c>
      <c r="J26" s="10">
        <v>0.66200000000000003</v>
      </c>
    </row>
    <row r="27" spans="1:10" x14ac:dyDescent="0.25">
      <c r="A27">
        <v>25</v>
      </c>
      <c r="B27">
        <v>2005</v>
      </c>
      <c r="C27">
        <v>13039.2</v>
      </c>
      <c r="D27">
        <v>44034.3</v>
      </c>
      <c r="E27">
        <v>13039.2</v>
      </c>
      <c r="F27">
        <v>44034.3</v>
      </c>
      <c r="G27" s="1">
        <v>3.5000000000000003E-2</v>
      </c>
      <c r="H27" s="1">
        <v>3.4000000000000002E-2</v>
      </c>
      <c r="I27" s="1">
        <v>5.0999999999999997E-2</v>
      </c>
      <c r="J27" s="10">
        <v>0.65500000000000003</v>
      </c>
    </row>
    <row r="28" spans="1:10" x14ac:dyDescent="0.25">
      <c r="A28">
        <v>26</v>
      </c>
      <c r="B28">
        <v>2006</v>
      </c>
      <c r="C28">
        <v>13815.6</v>
      </c>
      <c r="D28">
        <v>46216.9</v>
      </c>
      <c r="E28">
        <v>13815.6</v>
      </c>
      <c r="F28">
        <v>46216.9</v>
      </c>
      <c r="G28" s="1">
        <v>2.8000000000000001E-2</v>
      </c>
      <c r="H28" s="1">
        <v>3.2000000000000001E-2</v>
      </c>
      <c r="I28" s="1">
        <v>4.5999999999999999E-2</v>
      </c>
      <c r="J28" s="10">
        <v>0.64200000000000002</v>
      </c>
    </row>
    <row r="29" spans="1:10" x14ac:dyDescent="0.25">
      <c r="A29">
        <v>27</v>
      </c>
      <c r="B29">
        <v>2007</v>
      </c>
      <c r="C29">
        <v>14474.3</v>
      </c>
      <c r="D29">
        <v>47943.4</v>
      </c>
      <c r="E29">
        <v>14474.3</v>
      </c>
      <c r="F29">
        <v>47943.4</v>
      </c>
      <c r="G29" s="1">
        <v>0.02</v>
      </c>
      <c r="H29" s="1">
        <v>2.9000000000000001E-2</v>
      </c>
      <c r="I29" s="1">
        <v>4.5999999999999999E-2</v>
      </c>
      <c r="J29" s="10">
        <v>0.64600000000000002</v>
      </c>
    </row>
    <row r="30" spans="1:10" x14ac:dyDescent="0.25">
      <c r="A30">
        <v>28</v>
      </c>
      <c r="B30">
        <v>2008</v>
      </c>
      <c r="C30">
        <v>14769.9</v>
      </c>
      <c r="D30">
        <v>48470.6</v>
      </c>
      <c r="E30">
        <v>14769.9</v>
      </c>
      <c r="F30">
        <v>48470.6</v>
      </c>
      <c r="G30" s="1">
        <v>1E-3</v>
      </c>
      <c r="H30" s="1">
        <v>3.7999999999999999E-2</v>
      </c>
      <c r="I30" s="1">
        <v>5.8000000000000003E-2</v>
      </c>
      <c r="J30" s="10">
        <v>0.73499999999999999</v>
      </c>
    </row>
    <row r="31" spans="1:10" x14ac:dyDescent="0.25">
      <c r="A31">
        <v>29</v>
      </c>
      <c r="B31">
        <v>2009</v>
      </c>
      <c r="C31">
        <v>14478.1</v>
      </c>
      <c r="D31">
        <v>47102.400000000001</v>
      </c>
      <c r="E31">
        <v>14478.1</v>
      </c>
      <c r="F31">
        <v>47102.400000000001</v>
      </c>
      <c r="G31" s="1">
        <v>-2.5999999999999999E-2</v>
      </c>
      <c r="H31" s="1">
        <v>-3.0000000000000001E-3</v>
      </c>
      <c r="I31" s="1">
        <v>9.2999999999999999E-2</v>
      </c>
      <c r="J31" s="10">
        <v>0.86699999999999999</v>
      </c>
    </row>
    <row r="32" spans="1:10" x14ac:dyDescent="0.25">
      <c r="A32">
        <v>30</v>
      </c>
      <c r="B32">
        <v>2010</v>
      </c>
      <c r="C32">
        <v>15049</v>
      </c>
      <c r="D32">
        <v>48586.3</v>
      </c>
      <c r="E32">
        <v>15049</v>
      </c>
      <c r="F32">
        <v>48586.3</v>
      </c>
      <c r="G32" s="1">
        <v>2.7E-2</v>
      </c>
      <c r="H32" s="1">
        <v>1.6E-2</v>
      </c>
      <c r="I32" s="1">
        <v>9.6000000000000002E-2</v>
      </c>
      <c r="J32" s="10">
        <v>0.95199999999999996</v>
      </c>
    </row>
    <row r="33" spans="1:10" x14ac:dyDescent="0.25">
      <c r="A33">
        <v>31</v>
      </c>
      <c r="B33">
        <v>2011</v>
      </c>
      <c r="C33">
        <v>15599.7</v>
      </c>
      <c r="D33">
        <v>50008.1</v>
      </c>
      <c r="E33">
        <v>15599.7</v>
      </c>
      <c r="F33">
        <v>50008.1</v>
      </c>
      <c r="G33" s="1">
        <v>1.6E-2</v>
      </c>
      <c r="H33" s="1">
        <v>3.1E-2</v>
      </c>
      <c r="I33" s="1">
        <v>8.8999999999999996E-2</v>
      </c>
      <c r="J33" s="10">
        <v>0.995</v>
      </c>
    </row>
    <row r="34" spans="1:10" x14ac:dyDescent="0.25">
      <c r="A34">
        <v>32</v>
      </c>
      <c r="B34">
        <v>2012</v>
      </c>
      <c r="C34">
        <v>16254</v>
      </c>
      <c r="D34">
        <v>51736.7</v>
      </c>
      <c r="E34">
        <v>16254</v>
      </c>
      <c r="F34">
        <v>51736.7</v>
      </c>
      <c r="G34" s="1">
        <v>2.3E-2</v>
      </c>
      <c r="H34" s="1">
        <v>2.1000000000000001E-2</v>
      </c>
      <c r="I34" s="1">
        <v>8.1000000000000003E-2</v>
      </c>
      <c r="J34" s="10">
        <v>1.0309999999999999</v>
      </c>
    </row>
    <row r="35" spans="1:10" x14ac:dyDescent="0.25">
      <c r="A35">
        <v>33</v>
      </c>
      <c r="B35">
        <v>2013</v>
      </c>
      <c r="C35">
        <v>16843.2</v>
      </c>
      <c r="D35">
        <v>53245.5</v>
      </c>
      <c r="E35">
        <v>16843.2</v>
      </c>
      <c r="F35">
        <v>53245.5</v>
      </c>
      <c r="G35" s="1">
        <v>1.7999999999999999E-2</v>
      </c>
      <c r="H35" s="1">
        <v>1.4999999999999999E-2</v>
      </c>
      <c r="I35" s="1">
        <v>7.3999999999999996E-2</v>
      </c>
      <c r="J35" s="10">
        <v>1.046</v>
      </c>
    </row>
    <row r="36" spans="1:10" x14ac:dyDescent="0.25">
      <c r="A36">
        <v>34</v>
      </c>
      <c r="B36">
        <v>2014</v>
      </c>
      <c r="C36">
        <v>17550.7</v>
      </c>
      <c r="D36">
        <v>55083.5</v>
      </c>
      <c r="E36">
        <v>17550.7</v>
      </c>
      <c r="F36">
        <v>55083.5</v>
      </c>
      <c r="G36" s="1">
        <v>2.3E-2</v>
      </c>
      <c r="H36" s="1">
        <v>1.6E-2</v>
      </c>
      <c r="I36" s="1">
        <v>6.2E-2</v>
      </c>
      <c r="J36" s="10">
        <v>1.046</v>
      </c>
    </row>
    <row r="37" spans="1:10" x14ac:dyDescent="0.25">
      <c r="A37">
        <v>35</v>
      </c>
      <c r="B37">
        <v>2015</v>
      </c>
      <c r="C37">
        <v>18206</v>
      </c>
      <c r="D37">
        <v>56729.7</v>
      </c>
      <c r="E37">
        <v>18206</v>
      </c>
      <c r="F37">
        <v>56729.7</v>
      </c>
      <c r="G37" s="1">
        <v>2.7E-2</v>
      </c>
      <c r="H37" s="1">
        <v>1E-3</v>
      </c>
      <c r="I37" s="1">
        <v>5.2999999999999999E-2</v>
      </c>
      <c r="J37" s="10">
        <v>1.052</v>
      </c>
    </row>
    <row r="38" spans="1:10" x14ac:dyDescent="0.25">
      <c r="A38">
        <v>36</v>
      </c>
      <c r="B38">
        <v>2016</v>
      </c>
      <c r="C38">
        <v>18695.099999999999</v>
      </c>
      <c r="D38">
        <v>57840</v>
      </c>
      <c r="E38">
        <v>18695.099999999999</v>
      </c>
      <c r="F38">
        <v>57840</v>
      </c>
      <c r="G38" s="1">
        <v>1.7000000000000001E-2</v>
      </c>
      <c r="H38" s="1">
        <v>1.2999999999999999E-2</v>
      </c>
      <c r="I38" s="1">
        <v>4.9000000000000002E-2</v>
      </c>
      <c r="J38" s="10">
        <v>1.0720000000000001</v>
      </c>
    </row>
    <row r="39" spans="1:10" x14ac:dyDescent="0.25">
      <c r="A39">
        <v>37</v>
      </c>
      <c r="B39">
        <v>2017</v>
      </c>
      <c r="C39">
        <v>19479.599999999999</v>
      </c>
      <c r="D39">
        <v>59885.7</v>
      </c>
      <c r="E39">
        <v>19479.599999999999</v>
      </c>
      <c r="F39">
        <v>59885.7</v>
      </c>
      <c r="G39" s="1">
        <v>2.3E-2</v>
      </c>
      <c r="H39" s="1">
        <v>2.1000000000000001E-2</v>
      </c>
      <c r="I39" s="1">
        <v>4.3999999999999997E-2</v>
      </c>
      <c r="J39" s="10">
        <v>1.0620000000000001</v>
      </c>
    </row>
    <row r="40" spans="1:10" x14ac:dyDescent="0.25">
      <c r="A40">
        <v>38</v>
      </c>
      <c r="B40">
        <v>2018</v>
      </c>
      <c r="C40">
        <v>20527.2</v>
      </c>
      <c r="D40">
        <v>62769.7</v>
      </c>
      <c r="E40">
        <v>20527.2</v>
      </c>
      <c r="F40">
        <v>62769.7</v>
      </c>
      <c r="G40" s="1">
        <v>2.9000000000000001E-2</v>
      </c>
      <c r="H40" s="1">
        <v>2.4E-2</v>
      </c>
      <c r="I40" s="1">
        <v>3.9E-2</v>
      </c>
      <c r="J40" s="10">
        <v>1.075</v>
      </c>
    </row>
    <row r="41" spans="1:10" x14ac:dyDescent="0.25">
      <c r="A41">
        <v>39</v>
      </c>
      <c r="B41">
        <v>2019</v>
      </c>
      <c r="C41">
        <v>21372.6</v>
      </c>
      <c r="D41">
        <v>65051.9</v>
      </c>
      <c r="E41">
        <v>21372.6</v>
      </c>
      <c r="F41">
        <v>65051.9</v>
      </c>
      <c r="G41" s="1">
        <v>2.3E-2</v>
      </c>
      <c r="H41" s="1">
        <v>1.7999999999999999E-2</v>
      </c>
      <c r="I41" s="1">
        <v>3.6999999999999998E-2</v>
      </c>
      <c r="J41" s="10">
        <v>1.0880000000000001</v>
      </c>
    </row>
    <row r="42" spans="1:10" x14ac:dyDescent="0.25">
      <c r="A42">
        <v>40</v>
      </c>
      <c r="B42">
        <v>2020</v>
      </c>
      <c r="C42">
        <v>20893.8</v>
      </c>
      <c r="D42">
        <v>63078.5</v>
      </c>
      <c r="E42">
        <v>20893.8</v>
      </c>
      <c r="F42">
        <v>63078.5</v>
      </c>
      <c r="G42" s="1">
        <v>-3.4000000000000002E-2</v>
      </c>
      <c r="H42" s="1">
        <v>1.2E-2</v>
      </c>
      <c r="I42" s="1">
        <v>8.1000000000000003E-2</v>
      </c>
      <c r="J42" s="10">
        <v>1.345</v>
      </c>
    </row>
    <row r="43" spans="1:10" x14ac:dyDescent="0.25">
      <c r="A43">
        <v>41</v>
      </c>
      <c r="B43">
        <v>2021</v>
      </c>
      <c r="C43">
        <v>22996.1</v>
      </c>
      <c r="D43">
        <v>69227.100000000006</v>
      </c>
      <c r="E43">
        <v>22996.1</v>
      </c>
      <c r="F43">
        <v>69227.100000000006</v>
      </c>
      <c r="G43" s="1">
        <v>5.7000000000000002E-2</v>
      </c>
      <c r="H43" s="1">
        <v>4.7E-2</v>
      </c>
      <c r="I43" s="1">
        <v>5.3999999999999999E-2</v>
      </c>
      <c r="J43" s="10">
        <v>1.2809999999999999</v>
      </c>
    </row>
    <row r="44" spans="1:10" x14ac:dyDescent="0.25">
      <c r="A44">
        <v>42</v>
      </c>
      <c r="B44">
        <v>2022</v>
      </c>
      <c r="C44">
        <v>25035.200000000001</v>
      </c>
      <c r="D44">
        <v>75179.600000000006</v>
      </c>
      <c r="E44">
        <v>25035.200000000001</v>
      </c>
      <c r="F44">
        <v>75179.600000000006</v>
      </c>
      <c r="G44" s="1">
        <v>1.6E-2</v>
      </c>
      <c r="H44" s="1">
        <v>8.1000000000000003E-2</v>
      </c>
      <c r="I44" s="1">
        <v>3.6999999999999998E-2</v>
      </c>
      <c r="J44" s="10">
        <v>1.2210000000000001</v>
      </c>
    </row>
    <row r="45" spans="1:10" x14ac:dyDescent="0.25">
      <c r="A45">
        <v>43</v>
      </c>
      <c r="B45">
        <v>2023</v>
      </c>
      <c r="C45">
        <v>26185.200000000001</v>
      </c>
      <c r="D45">
        <v>78421.899999999994</v>
      </c>
      <c r="E45">
        <v>26185.200000000001</v>
      </c>
      <c r="F45">
        <v>78421.899999999994</v>
      </c>
      <c r="G45" s="1">
        <v>0.01</v>
      </c>
      <c r="H45" s="1">
        <v>3.5000000000000003E-2</v>
      </c>
      <c r="I45" s="1">
        <v>4.5999999999999999E-2</v>
      </c>
      <c r="J45" s="10">
        <v>1.2290000000000001</v>
      </c>
    </row>
    <row r="46" spans="1:10" x14ac:dyDescent="0.25">
      <c r="A46">
        <v>44</v>
      </c>
      <c r="B46">
        <v>2024</v>
      </c>
      <c r="C46">
        <v>27057.200000000001</v>
      </c>
      <c r="D46">
        <v>80779.3</v>
      </c>
      <c r="E46">
        <v>27057.200000000001</v>
      </c>
      <c r="F46">
        <v>80779.3</v>
      </c>
      <c r="G46" s="1">
        <v>1.2E-2</v>
      </c>
      <c r="H46" s="1">
        <v>2.1999999999999999E-2</v>
      </c>
      <c r="I46" s="1">
        <v>5.3999999999999999E-2</v>
      </c>
      <c r="J46" s="10">
        <v>1.26</v>
      </c>
    </row>
    <row r="47" spans="1:10" x14ac:dyDescent="0.25">
      <c r="A47">
        <v>45</v>
      </c>
      <c r="B47">
        <v>2025</v>
      </c>
      <c r="C47">
        <v>28045.3</v>
      </c>
      <c r="D47">
        <v>83463.199999999997</v>
      </c>
      <c r="E47">
        <v>28045.3</v>
      </c>
      <c r="F47">
        <v>83463.199999999997</v>
      </c>
      <c r="G47" s="1">
        <v>1.7999999999999999E-2</v>
      </c>
      <c r="H47" s="1">
        <v>0.02</v>
      </c>
      <c r="I47" s="1">
        <v>5.3999999999999999E-2</v>
      </c>
      <c r="J47" s="10">
        <v>1.294</v>
      </c>
    </row>
    <row r="48" spans="1:10" x14ac:dyDescent="0.25">
      <c r="A48">
        <v>46</v>
      </c>
      <c r="B48">
        <v>2026</v>
      </c>
      <c r="C48">
        <v>29165.5</v>
      </c>
      <c r="D48">
        <v>86521.2</v>
      </c>
      <c r="E48">
        <v>29165.5</v>
      </c>
      <c r="F48">
        <v>86521.2</v>
      </c>
      <c r="G48" s="1">
        <v>2.1000000000000001E-2</v>
      </c>
      <c r="H48" s="1">
        <v>0.02</v>
      </c>
      <c r="I48" s="1">
        <v>4.9000000000000002E-2</v>
      </c>
      <c r="J48" s="10">
        <v>1.3220000000000001</v>
      </c>
    </row>
    <row r="49" spans="1:10" x14ac:dyDescent="0.25">
      <c r="A49">
        <v>47</v>
      </c>
      <c r="B49">
        <v>2027</v>
      </c>
      <c r="C49">
        <v>30281.5</v>
      </c>
      <c r="D49">
        <v>89546.4</v>
      </c>
      <c r="E49">
        <v>30281.5</v>
      </c>
      <c r="F49">
        <v>89546.4</v>
      </c>
      <c r="G49" s="1">
        <v>1.9E-2</v>
      </c>
      <c r="H49" s="1">
        <v>0.02</v>
      </c>
      <c r="I49" s="1">
        <v>4.7E-2</v>
      </c>
      <c r="J49" s="10">
        <v>1.349</v>
      </c>
    </row>
    <row r="50" spans="1:10" x14ac:dyDescent="0.25">
      <c r="C50">
        <f>AVERAGE(Table2[GDP (in Bil. US$PPP)])</f>
        <v>13182.360416666668</v>
      </c>
      <c r="D50">
        <f>AVERAGE(Table2[GDP per capita (in US$ PPP)])</f>
        <v>43192.318749999999</v>
      </c>
      <c r="E50">
        <f>AVERAGE(Table2[GDP (in Bil. US$nominal)])</f>
        <v>13182.360416666668</v>
      </c>
      <c r="F50">
        <f>AVERAGE(Table2[GDP per capita (in US$ nominal)])</f>
        <v>43192.318749999999</v>
      </c>
      <c r="G50" s="11">
        <f>AVERAGE(Table2[GDP growth (real)])</f>
        <v>2.4458333333333332E-2</v>
      </c>
      <c r="H50" s="11">
        <f>AVERAGE(Table2[Inflation rate (in Percent)])</f>
        <v>3.2208333333333332E-2</v>
      </c>
      <c r="I50" s="11">
        <f>AVERAGE(Table2[Unemployment (in Percent)])</f>
        <v>6.0499999999999977E-2</v>
      </c>
      <c r="J50" s="11">
        <f>AVERAGE(Table2[Government debt (inÂ % of GDP)])</f>
        <v>0.985148148148148</v>
      </c>
    </row>
  </sheetData>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type="column" displayEmptyCellsAs="gap" low="1" xr2:uid="{9215D9E6-E9D7-4614-A42D-F9348FE0656D}">
          <x14:colorSeries rgb="FFFF0000"/>
          <x14:colorNegative rgb="FFD00000"/>
          <x14:colorAxis rgb="FF000000"/>
          <x14:colorMarkers rgb="FFD00000"/>
          <x14:colorFirst rgb="FFD00000"/>
          <x14:colorLast rgb="FFD00000"/>
          <x14:colorHigh rgb="FFD00000"/>
          <x14:colorLow rgb="FF00B050"/>
          <x14:sparklines>
            <x14:sparkline>
              <xm:f>'Economy of the United States'!N3:N6</xm:f>
              <xm:sqref>N7</xm:sqref>
            </x14:sparkline>
          </x14:sparklines>
        </x14:sparklineGroup>
        <x14:sparklineGroup type="stacked" displayEmptyCellsAs="gap" high="1" negative="1" xr2:uid="{D9ADE03E-F407-44D8-802A-366C037B98A2}">
          <x14:colorSeries rgb="FFFF0000"/>
          <x14:colorNegative rgb="FF00B050"/>
          <x14:colorAxis rgb="FF000000"/>
          <x14:colorMarkers rgb="FF0070C0"/>
          <x14:colorFirst rgb="FFFFC000"/>
          <x14:colorLast rgb="FFFFC000"/>
          <x14:colorHigh rgb="FFFF0000"/>
          <x14:colorLow rgb="FFFF0000"/>
          <x14:sparklines>
            <x14:sparkline>
              <xm:f>'Economy of the United States'!M3:M6</xm:f>
              <xm:sqref>M7</xm:sqref>
            </x14:sparkline>
          </x14:sparklines>
        </x14:sparklineGroup>
        <x14:sparklineGroup type="stacked" displayEmptyCellsAs="gap" low="1" negative="1" xr2:uid="{28722640-5EDD-46D8-B9D8-2B85D448E6D1}">
          <x14:colorSeries rgb="FF00B050"/>
          <x14:colorNegative rgb="FFFF0000"/>
          <x14:colorAxis rgb="FF000000"/>
          <x14:colorMarkers rgb="FF0070C0"/>
          <x14:colorFirst rgb="FFFFC000"/>
          <x14:colorLast rgb="FFFFC000"/>
          <x14:colorHigh rgb="FF00B050"/>
          <x14:colorLow rgb="FFFF0000"/>
          <x14:sparklines>
            <x14:sparkline>
              <xm:f>'Economy of the United States'!L3:L6</xm:f>
              <xm:sqref>L7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BCE8-A719-4236-87DC-4E8AFB24DF1A}">
  <dimension ref="A3:C52"/>
  <sheetViews>
    <sheetView workbookViewId="0">
      <selection activeCell="I28" sqref="I28"/>
    </sheetView>
  </sheetViews>
  <sheetFormatPr defaultRowHeight="15.75" x14ac:dyDescent="0.25"/>
  <cols>
    <col min="1" max="1" width="12.75" bestFit="1" customWidth="1"/>
    <col min="2" max="2" width="21.375" bestFit="1" customWidth="1"/>
    <col min="3" max="3" width="26" bestFit="1" customWidth="1"/>
    <col min="4" max="4" width="25.75" bestFit="1" customWidth="1"/>
    <col min="5" max="6" width="39.875" bestFit="1" customWidth="1"/>
    <col min="7" max="7" width="4.875" bestFit="1" customWidth="1"/>
    <col min="8" max="21" width="6.875" bestFit="1" customWidth="1"/>
    <col min="22" max="22" width="5.875" bestFit="1" customWidth="1"/>
    <col min="23" max="31" width="7.875" bestFit="1" customWidth="1"/>
    <col min="32" max="32" width="5.875" bestFit="1" customWidth="1"/>
    <col min="33" max="33" width="7.875" bestFit="1" customWidth="1"/>
    <col min="34" max="34" width="5.875" bestFit="1" customWidth="1"/>
    <col min="35" max="36" width="7.875" bestFit="1" customWidth="1"/>
    <col min="37" max="37" width="5.875" bestFit="1" customWidth="1"/>
    <col min="38" max="49" width="7.875" bestFit="1" customWidth="1"/>
    <col min="50" max="50" width="11" bestFit="1" customWidth="1"/>
  </cols>
  <sheetData>
    <row r="3" spans="1:3" x14ac:dyDescent="0.25">
      <c r="A3" s="2" t="s">
        <v>9</v>
      </c>
      <c r="B3" t="s">
        <v>14</v>
      </c>
      <c r="C3" t="s">
        <v>15</v>
      </c>
    </row>
    <row r="4" spans="1:3" x14ac:dyDescent="0.25">
      <c r="A4" s="3">
        <v>1980</v>
      </c>
      <c r="B4">
        <v>12552.9</v>
      </c>
      <c r="C4">
        <v>2857.3</v>
      </c>
    </row>
    <row r="5" spans="1:3" x14ac:dyDescent="0.25">
      <c r="A5" s="3">
        <v>1981</v>
      </c>
      <c r="B5">
        <v>13948.7</v>
      </c>
      <c r="C5">
        <v>3207</v>
      </c>
    </row>
    <row r="6" spans="1:3" x14ac:dyDescent="0.25">
      <c r="A6" s="3">
        <v>1982</v>
      </c>
      <c r="B6">
        <v>14405</v>
      </c>
      <c r="C6">
        <v>3343.8</v>
      </c>
    </row>
    <row r="7" spans="1:3" x14ac:dyDescent="0.25">
      <c r="A7" s="3">
        <v>1983</v>
      </c>
      <c r="B7">
        <v>15513.7</v>
      </c>
      <c r="C7">
        <v>3634</v>
      </c>
    </row>
    <row r="8" spans="1:3" x14ac:dyDescent="0.25">
      <c r="A8" s="3">
        <v>1984</v>
      </c>
      <c r="B8">
        <v>17086.400000000001</v>
      </c>
      <c r="C8">
        <v>4037.7</v>
      </c>
    </row>
    <row r="9" spans="1:3" x14ac:dyDescent="0.25">
      <c r="A9" s="3">
        <v>1985</v>
      </c>
      <c r="B9">
        <v>18199.3</v>
      </c>
      <c r="C9">
        <v>4339</v>
      </c>
    </row>
    <row r="10" spans="1:3" x14ac:dyDescent="0.25">
      <c r="A10" s="3">
        <v>1986</v>
      </c>
      <c r="B10">
        <v>19034.8</v>
      </c>
      <c r="C10">
        <v>4579.6000000000004</v>
      </c>
    </row>
    <row r="11" spans="1:3" x14ac:dyDescent="0.25">
      <c r="A11" s="3">
        <v>1987</v>
      </c>
      <c r="B11">
        <v>20001</v>
      </c>
      <c r="C11">
        <v>4855.3</v>
      </c>
    </row>
    <row r="12" spans="1:3" x14ac:dyDescent="0.25">
      <c r="A12" s="3">
        <v>1988</v>
      </c>
      <c r="B12">
        <v>21376</v>
      </c>
      <c r="C12">
        <v>5236.3999999999996</v>
      </c>
    </row>
    <row r="13" spans="1:3" x14ac:dyDescent="0.25">
      <c r="A13" s="3">
        <v>1989</v>
      </c>
      <c r="B13">
        <v>22814.1</v>
      </c>
      <c r="C13">
        <v>5641.6</v>
      </c>
    </row>
    <row r="14" spans="1:3" x14ac:dyDescent="0.25">
      <c r="A14" s="3">
        <v>1990</v>
      </c>
      <c r="B14">
        <v>23848</v>
      </c>
      <c r="C14">
        <v>5963.1</v>
      </c>
    </row>
    <row r="15" spans="1:3" x14ac:dyDescent="0.25">
      <c r="A15" s="3">
        <v>1991</v>
      </c>
      <c r="B15">
        <v>24302.799999999999</v>
      </c>
      <c r="C15">
        <v>6158.1</v>
      </c>
    </row>
    <row r="16" spans="1:3" x14ac:dyDescent="0.25">
      <c r="A16" s="3">
        <v>1992</v>
      </c>
      <c r="B16">
        <v>25392.9</v>
      </c>
      <c r="C16">
        <v>6520.3</v>
      </c>
    </row>
    <row r="17" spans="1:3" x14ac:dyDescent="0.25">
      <c r="A17" s="3">
        <v>1993</v>
      </c>
      <c r="B17">
        <v>26364.2</v>
      </c>
      <c r="C17">
        <v>6858.6</v>
      </c>
    </row>
    <row r="18" spans="1:3" x14ac:dyDescent="0.25">
      <c r="A18" s="3">
        <v>1994</v>
      </c>
      <c r="B18">
        <v>27674</v>
      </c>
      <c r="C18">
        <v>7287.3</v>
      </c>
    </row>
    <row r="19" spans="1:3" x14ac:dyDescent="0.25">
      <c r="A19" s="3">
        <v>1995</v>
      </c>
      <c r="B19">
        <v>28671.5</v>
      </c>
      <c r="C19">
        <v>7639.8</v>
      </c>
    </row>
    <row r="20" spans="1:3" x14ac:dyDescent="0.25">
      <c r="A20" s="3">
        <v>1996</v>
      </c>
      <c r="B20">
        <v>29947</v>
      </c>
      <c r="C20">
        <v>8073.1</v>
      </c>
    </row>
    <row r="21" spans="1:3" x14ac:dyDescent="0.25">
      <c r="A21" s="3">
        <v>1997</v>
      </c>
      <c r="B21">
        <v>31440.1</v>
      </c>
      <c r="C21">
        <v>8577.6</v>
      </c>
    </row>
    <row r="22" spans="1:3" x14ac:dyDescent="0.25">
      <c r="A22" s="3">
        <v>1998</v>
      </c>
      <c r="B22">
        <v>32833.699999999997</v>
      </c>
      <c r="C22">
        <v>9062.7999999999993</v>
      </c>
    </row>
    <row r="23" spans="1:3" x14ac:dyDescent="0.25">
      <c r="A23" s="3">
        <v>1999</v>
      </c>
      <c r="B23">
        <v>34496.199999999997</v>
      </c>
      <c r="C23">
        <v>9631.2000000000007</v>
      </c>
    </row>
    <row r="24" spans="1:3" x14ac:dyDescent="0.25">
      <c r="A24" s="3">
        <v>2000</v>
      </c>
      <c r="B24">
        <v>36312.800000000003</v>
      </c>
      <c r="C24">
        <v>10251</v>
      </c>
    </row>
    <row r="25" spans="1:3" x14ac:dyDescent="0.25">
      <c r="A25" s="3">
        <v>2001</v>
      </c>
      <c r="B25">
        <v>37101.5</v>
      </c>
      <c r="C25">
        <v>10581.9</v>
      </c>
    </row>
    <row r="26" spans="1:3" x14ac:dyDescent="0.25">
      <c r="A26" s="3">
        <v>2002</v>
      </c>
      <c r="B26">
        <v>37945.800000000003</v>
      </c>
      <c r="C26">
        <v>10929.1</v>
      </c>
    </row>
    <row r="27" spans="1:3" x14ac:dyDescent="0.25">
      <c r="A27" s="3">
        <v>2003</v>
      </c>
      <c r="B27">
        <v>39405.4</v>
      </c>
      <c r="C27">
        <v>11456.5</v>
      </c>
    </row>
    <row r="28" spans="1:3" x14ac:dyDescent="0.25">
      <c r="A28" s="3">
        <v>2004</v>
      </c>
      <c r="B28">
        <v>41641.599999999999</v>
      </c>
      <c r="C28">
        <v>12217.2</v>
      </c>
    </row>
    <row r="29" spans="1:3" x14ac:dyDescent="0.25">
      <c r="A29" s="3">
        <v>2005</v>
      </c>
      <c r="B29">
        <v>44034.3</v>
      </c>
      <c r="C29">
        <v>13039.2</v>
      </c>
    </row>
    <row r="30" spans="1:3" x14ac:dyDescent="0.25">
      <c r="A30" s="3">
        <v>2006</v>
      </c>
      <c r="B30">
        <v>46216.9</v>
      </c>
      <c r="C30">
        <v>13815.6</v>
      </c>
    </row>
    <row r="31" spans="1:3" x14ac:dyDescent="0.25">
      <c r="A31" s="3">
        <v>2007</v>
      </c>
      <c r="B31">
        <v>47943.4</v>
      </c>
      <c r="C31">
        <v>14474.3</v>
      </c>
    </row>
    <row r="32" spans="1:3" x14ac:dyDescent="0.25">
      <c r="A32" s="3">
        <v>2008</v>
      </c>
      <c r="B32">
        <v>48470.6</v>
      </c>
      <c r="C32">
        <v>14769.9</v>
      </c>
    </row>
    <row r="33" spans="1:3" x14ac:dyDescent="0.25">
      <c r="A33" s="3">
        <v>2009</v>
      </c>
      <c r="B33">
        <v>47102.400000000001</v>
      </c>
      <c r="C33">
        <v>14478.1</v>
      </c>
    </row>
    <row r="34" spans="1:3" x14ac:dyDescent="0.25">
      <c r="A34" s="3">
        <v>2010</v>
      </c>
      <c r="B34">
        <v>48586.3</v>
      </c>
      <c r="C34">
        <v>15049</v>
      </c>
    </row>
    <row r="35" spans="1:3" x14ac:dyDescent="0.25">
      <c r="A35" s="3">
        <v>2011</v>
      </c>
      <c r="B35">
        <v>50008.1</v>
      </c>
      <c r="C35">
        <v>15599.7</v>
      </c>
    </row>
    <row r="36" spans="1:3" x14ac:dyDescent="0.25">
      <c r="A36" s="3">
        <v>2012</v>
      </c>
      <c r="B36">
        <v>51736.7</v>
      </c>
      <c r="C36">
        <v>16254</v>
      </c>
    </row>
    <row r="37" spans="1:3" x14ac:dyDescent="0.25">
      <c r="A37" s="3">
        <v>2013</v>
      </c>
      <c r="B37">
        <v>53245.5</v>
      </c>
      <c r="C37">
        <v>16843.2</v>
      </c>
    </row>
    <row r="38" spans="1:3" x14ac:dyDescent="0.25">
      <c r="A38" s="3">
        <v>2014</v>
      </c>
      <c r="B38">
        <v>55083.5</v>
      </c>
      <c r="C38">
        <v>17550.7</v>
      </c>
    </row>
    <row r="39" spans="1:3" x14ac:dyDescent="0.25">
      <c r="A39" s="3">
        <v>2015</v>
      </c>
      <c r="B39">
        <v>56729.7</v>
      </c>
      <c r="C39">
        <v>18206</v>
      </c>
    </row>
    <row r="40" spans="1:3" x14ac:dyDescent="0.25">
      <c r="A40" s="3">
        <v>2016</v>
      </c>
      <c r="B40">
        <v>57840</v>
      </c>
      <c r="C40">
        <v>18695.099999999999</v>
      </c>
    </row>
    <row r="41" spans="1:3" x14ac:dyDescent="0.25">
      <c r="A41" s="3">
        <v>2017</v>
      </c>
      <c r="B41">
        <v>59885.7</v>
      </c>
      <c r="C41">
        <v>19479.599999999999</v>
      </c>
    </row>
    <row r="42" spans="1:3" x14ac:dyDescent="0.25">
      <c r="A42" s="3">
        <v>2018</v>
      </c>
      <c r="B42">
        <v>62769.7</v>
      </c>
      <c r="C42">
        <v>20527.2</v>
      </c>
    </row>
    <row r="43" spans="1:3" x14ac:dyDescent="0.25">
      <c r="A43" s="3">
        <v>2019</v>
      </c>
      <c r="B43">
        <v>65051.9</v>
      </c>
      <c r="C43">
        <v>21372.6</v>
      </c>
    </row>
    <row r="44" spans="1:3" x14ac:dyDescent="0.25">
      <c r="A44" s="3">
        <v>2020</v>
      </c>
      <c r="B44">
        <v>63078.5</v>
      </c>
      <c r="C44">
        <v>20893.8</v>
      </c>
    </row>
    <row r="45" spans="1:3" x14ac:dyDescent="0.25">
      <c r="A45" s="3">
        <v>2021</v>
      </c>
      <c r="B45">
        <v>69227.100000000006</v>
      </c>
      <c r="C45">
        <v>22996.1</v>
      </c>
    </row>
    <row r="46" spans="1:3" x14ac:dyDescent="0.25">
      <c r="A46" s="3">
        <v>2022</v>
      </c>
      <c r="B46">
        <v>75179.600000000006</v>
      </c>
      <c r="C46">
        <v>25035.200000000001</v>
      </c>
    </row>
    <row r="47" spans="1:3" x14ac:dyDescent="0.25">
      <c r="A47" s="3">
        <v>2023</v>
      </c>
      <c r="B47">
        <v>78421.899999999994</v>
      </c>
      <c r="C47">
        <v>26185.200000000001</v>
      </c>
    </row>
    <row r="48" spans="1:3" x14ac:dyDescent="0.25">
      <c r="A48" s="3">
        <v>2024</v>
      </c>
      <c r="B48">
        <v>80779.3</v>
      </c>
      <c r="C48">
        <v>27057.200000000001</v>
      </c>
    </row>
    <row r="49" spans="1:3" x14ac:dyDescent="0.25">
      <c r="A49" s="3">
        <v>2025</v>
      </c>
      <c r="B49">
        <v>83463.199999999997</v>
      </c>
      <c r="C49">
        <v>28045.3</v>
      </c>
    </row>
    <row r="50" spans="1:3" x14ac:dyDescent="0.25">
      <c r="A50" s="3">
        <v>2026</v>
      </c>
      <c r="B50">
        <v>86521.2</v>
      </c>
      <c r="C50">
        <v>29165.5</v>
      </c>
    </row>
    <row r="51" spans="1:3" x14ac:dyDescent="0.25">
      <c r="A51" s="3">
        <v>2027</v>
      </c>
      <c r="B51">
        <v>89546.4</v>
      </c>
      <c r="C51">
        <v>30281.5</v>
      </c>
    </row>
    <row r="52" spans="1:3" x14ac:dyDescent="0.25">
      <c r="A52" s="3" t="s">
        <v>10</v>
      </c>
      <c r="B52">
        <v>43192.318749999999</v>
      </c>
      <c r="C52">
        <v>13182.360416666668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EEBA5-30A5-488B-BE54-CDDBF410BEA5}">
  <dimension ref="A2:L52"/>
  <sheetViews>
    <sheetView workbookViewId="0">
      <selection activeCell="P20" sqref="P20"/>
    </sheetView>
  </sheetViews>
  <sheetFormatPr defaultRowHeight="15.75" x14ac:dyDescent="0.25"/>
  <cols>
    <col min="1" max="1" width="12.75" bestFit="1" customWidth="1"/>
    <col min="2" max="2" width="26.375" bestFit="1" customWidth="1"/>
    <col min="3" max="3" width="32.25" bestFit="1" customWidth="1"/>
    <col min="4" max="4" width="34" bestFit="1" customWidth="1"/>
    <col min="7" max="7" width="15.5" bestFit="1" customWidth="1"/>
    <col min="8" max="8" width="12.625" style="5" bestFit="1" customWidth="1"/>
    <col min="9" max="9" width="15.5" bestFit="1" customWidth="1"/>
    <col min="10" max="10" width="8" style="5" bestFit="1" customWidth="1"/>
    <col min="11" max="11" width="15.5" bestFit="1" customWidth="1"/>
    <col min="12" max="12" width="12.625" style="5" bestFit="1" customWidth="1"/>
  </cols>
  <sheetData>
    <row r="2" spans="1:12" ht="16.5" thickBot="1" x14ac:dyDescent="0.3"/>
    <row r="3" spans="1:12" x14ac:dyDescent="0.25">
      <c r="A3" s="2" t="s">
        <v>9</v>
      </c>
      <c r="B3" t="s">
        <v>11</v>
      </c>
      <c r="C3" t="s">
        <v>12</v>
      </c>
      <c r="D3" t="s">
        <v>13</v>
      </c>
      <c r="G3" s="20" t="s">
        <v>44</v>
      </c>
      <c r="H3" s="21"/>
      <c r="I3" s="20" t="s">
        <v>46</v>
      </c>
      <c r="J3" s="21"/>
      <c r="K3" s="20" t="s">
        <v>45</v>
      </c>
      <c r="L3" s="21"/>
    </row>
    <row r="4" spans="1:12" x14ac:dyDescent="0.25">
      <c r="A4" s="3">
        <v>1980</v>
      </c>
      <c r="B4" s="1">
        <v>-3.0000000000000001E-3</v>
      </c>
      <c r="C4" s="1">
        <v>0.13500000000000001</v>
      </c>
      <c r="D4" s="1">
        <v>7.1999999999999995E-2</v>
      </c>
      <c r="H4" s="22"/>
      <c r="J4" s="22"/>
      <c r="L4" s="22"/>
    </row>
    <row r="5" spans="1:12" x14ac:dyDescent="0.25">
      <c r="A5" s="3">
        <v>1981</v>
      </c>
      <c r="B5" s="1">
        <v>2.5000000000000001E-2</v>
      </c>
      <c r="C5" s="1">
        <v>0.104</v>
      </c>
      <c r="D5" s="1">
        <v>7.5999999999999998E-2</v>
      </c>
      <c r="G5" t="s">
        <v>29</v>
      </c>
      <c r="H5" s="22">
        <v>2.4458333333333332E-2</v>
      </c>
      <c r="I5" t="s">
        <v>29</v>
      </c>
      <c r="J5" s="22">
        <v>3.2208333333333332E-2</v>
      </c>
      <c r="K5" t="s">
        <v>29</v>
      </c>
      <c r="L5" s="22">
        <v>6.0499999999999977E-2</v>
      </c>
    </row>
    <row r="6" spans="1:12" x14ac:dyDescent="0.25">
      <c r="A6" s="3">
        <v>1982</v>
      </c>
      <c r="B6" s="1">
        <v>-1.7999999999999999E-2</v>
      </c>
      <c r="C6" s="1">
        <v>6.2E-2</v>
      </c>
      <c r="D6" s="1">
        <v>9.7000000000000003E-2</v>
      </c>
      <c r="G6" t="s">
        <v>30</v>
      </c>
      <c r="H6" s="22">
        <v>2.8306137866165098E-3</v>
      </c>
      <c r="I6" t="s">
        <v>30</v>
      </c>
      <c r="J6" s="22">
        <v>3.4168126158068204E-3</v>
      </c>
      <c r="K6" t="s">
        <v>30</v>
      </c>
      <c r="L6" s="22">
        <v>2.3659073799488731E-3</v>
      </c>
    </row>
    <row r="7" spans="1:12" x14ac:dyDescent="0.25">
      <c r="A7" s="3">
        <v>1983</v>
      </c>
      <c r="B7" s="1">
        <v>4.5999999999999999E-2</v>
      </c>
      <c r="C7" s="1">
        <v>3.2000000000000001E-2</v>
      </c>
      <c r="D7" s="1">
        <v>9.6000000000000002E-2</v>
      </c>
      <c r="G7" t="s">
        <v>31</v>
      </c>
      <c r="H7" s="22">
        <v>2.6000000000000002E-2</v>
      </c>
      <c r="I7" t="s">
        <v>31</v>
      </c>
      <c r="J7" s="22">
        <v>2.8000000000000001E-2</v>
      </c>
      <c r="K7" t="s">
        <v>31</v>
      </c>
      <c r="L7" s="22">
        <v>5.5500000000000001E-2</v>
      </c>
    </row>
    <row r="8" spans="1:12" x14ac:dyDescent="0.25">
      <c r="A8" s="3">
        <v>1984</v>
      </c>
      <c r="B8" s="1">
        <v>7.1999999999999995E-2</v>
      </c>
      <c r="C8" s="1">
        <v>4.3999999999999997E-2</v>
      </c>
      <c r="D8" s="1">
        <v>7.4999999999999997E-2</v>
      </c>
      <c r="G8" t="s">
        <v>32</v>
      </c>
      <c r="H8" s="22">
        <v>3.5000000000000003E-2</v>
      </c>
      <c r="I8" t="s">
        <v>32</v>
      </c>
      <c r="J8" s="22">
        <v>1.6E-2</v>
      </c>
      <c r="K8" t="s">
        <v>32</v>
      </c>
      <c r="L8" s="22">
        <v>5.3999999999999999E-2</v>
      </c>
    </row>
    <row r="9" spans="1:12" x14ac:dyDescent="0.25">
      <c r="A9" s="3">
        <v>1985</v>
      </c>
      <c r="B9" s="1">
        <v>4.2000000000000003E-2</v>
      </c>
      <c r="C9" s="1">
        <v>3.5000000000000003E-2</v>
      </c>
      <c r="D9" s="1">
        <v>7.1999999999999995E-2</v>
      </c>
      <c r="G9" t="s">
        <v>33</v>
      </c>
      <c r="H9" s="22">
        <v>1.9611067580098892E-2</v>
      </c>
      <c r="I9" t="s">
        <v>33</v>
      </c>
      <c r="J9" s="22">
        <v>2.3672372202078924E-2</v>
      </c>
      <c r="K9" t="s">
        <v>33</v>
      </c>
      <c r="L9" s="22">
        <v>1.6391487152294448E-2</v>
      </c>
    </row>
    <row r="10" spans="1:12" x14ac:dyDescent="0.25">
      <c r="A10" s="3">
        <v>1986</v>
      </c>
      <c r="B10" s="1">
        <v>3.5000000000000003E-2</v>
      </c>
      <c r="C10" s="1">
        <v>1.9E-2</v>
      </c>
      <c r="D10" s="1">
        <v>7.0000000000000007E-2</v>
      </c>
      <c r="G10" t="s">
        <v>34</v>
      </c>
      <c r="H10" s="22">
        <v>3.8459397163120585E-4</v>
      </c>
      <c r="I10" t="s">
        <v>34</v>
      </c>
      <c r="J10" s="22">
        <v>5.6038120567375894E-4</v>
      </c>
      <c r="K10" t="s">
        <v>34</v>
      </c>
      <c r="L10" s="22">
        <v>2.6868085106383392E-4</v>
      </c>
    </row>
    <row r="11" spans="1:12" x14ac:dyDescent="0.25">
      <c r="A11" s="3">
        <v>1987</v>
      </c>
      <c r="B11" s="1">
        <v>3.5000000000000003E-2</v>
      </c>
      <c r="C11" s="1">
        <v>3.5999999999999997E-2</v>
      </c>
      <c r="D11" s="1">
        <v>6.2E-2</v>
      </c>
      <c r="G11" t="s">
        <v>35</v>
      </c>
      <c r="H11" s="22">
        <v>1.76523786691636</v>
      </c>
      <c r="I11" t="s">
        <v>35</v>
      </c>
      <c r="J11" s="22">
        <v>8.2243718722299803</v>
      </c>
      <c r="K11" t="s">
        <v>35</v>
      </c>
      <c r="L11" s="22">
        <v>-0.24174141905305335</v>
      </c>
    </row>
    <row r="12" spans="1:12" x14ac:dyDescent="0.25">
      <c r="A12" s="3">
        <v>1988</v>
      </c>
      <c r="B12" s="1">
        <v>4.2000000000000003E-2</v>
      </c>
      <c r="C12" s="1">
        <v>4.1000000000000002E-2</v>
      </c>
      <c r="D12" s="1">
        <v>5.5E-2</v>
      </c>
      <c r="G12" t="s">
        <v>36</v>
      </c>
      <c r="H12" s="22">
        <v>-0.74551021372238424</v>
      </c>
      <c r="I12" t="s">
        <v>36</v>
      </c>
      <c r="J12" s="22">
        <v>2.4922944035624455</v>
      </c>
      <c r="K12" t="s">
        <v>36</v>
      </c>
      <c r="L12" s="22">
        <v>0.75212089561962114</v>
      </c>
    </row>
    <row r="13" spans="1:12" x14ac:dyDescent="0.25">
      <c r="A13" s="3">
        <v>1989</v>
      </c>
      <c r="B13" s="1">
        <v>3.6999999999999998E-2</v>
      </c>
      <c r="C13" s="1">
        <v>4.8000000000000001E-2</v>
      </c>
      <c r="D13" s="1">
        <v>5.2999999999999999E-2</v>
      </c>
      <c r="G13" t="s">
        <v>37</v>
      </c>
      <c r="H13" s="22">
        <v>0.106</v>
      </c>
      <c r="I13" t="s">
        <v>37</v>
      </c>
      <c r="J13" s="22">
        <v>0.13800000000000001</v>
      </c>
      <c r="K13" t="s">
        <v>37</v>
      </c>
      <c r="L13" s="22">
        <v>6.0000000000000005E-2</v>
      </c>
    </row>
    <row r="14" spans="1:12" x14ac:dyDescent="0.25">
      <c r="A14" s="3">
        <v>1990</v>
      </c>
      <c r="B14" s="1">
        <v>1.9E-2</v>
      </c>
      <c r="C14" s="1">
        <v>5.3999999999999999E-2</v>
      </c>
      <c r="D14" s="1">
        <v>5.6000000000000001E-2</v>
      </c>
      <c r="G14" t="s">
        <v>38</v>
      </c>
      <c r="H14" s="22">
        <v>-3.4000000000000002E-2</v>
      </c>
      <c r="I14" t="s">
        <v>38</v>
      </c>
      <c r="J14" s="22">
        <v>-3.0000000000000001E-3</v>
      </c>
      <c r="K14" t="s">
        <v>38</v>
      </c>
      <c r="L14" s="22">
        <v>3.6999999999999998E-2</v>
      </c>
    </row>
    <row r="15" spans="1:12" x14ac:dyDescent="0.25">
      <c r="A15" s="3">
        <v>1991</v>
      </c>
      <c r="B15" s="1">
        <v>-1E-3</v>
      </c>
      <c r="C15" s="1">
        <v>4.2000000000000003E-2</v>
      </c>
      <c r="D15" s="1">
        <v>6.9000000000000006E-2</v>
      </c>
      <c r="G15" t="s">
        <v>39</v>
      </c>
      <c r="H15" s="22">
        <v>7.1999999999999995E-2</v>
      </c>
      <c r="I15" t="s">
        <v>39</v>
      </c>
      <c r="J15" s="22">
        <v>0.13500000000000001</v>
      </c>
      <c r="K15" t="s">
        <v>39</v>
      </c>
      <c r="L15" s="22">
        <v>9.7000000000000003E-2</v>
      </c>
    </row>
    <row r="16" spans="1:12" x14ac:dyDescent="0.25">
      <c r="A16" s="3">
        <v>1992</v>
      </c>
      <c r="B16" s="1">
        <v>3.5000000000000003E-2</v>
      </c>
      <c r="C16" s="1">
        <v>0.03</v>
      </c>
      <c r="D16" s="1">
        <v>7.4999999999999997E-2</v>
      </c>
      <c r="G16" t="s">
        <v>40</v>
      </c>
      <c r="H16" s="22">
        <v>1.1739999999999999</v>
      </c>
      <c r="I16" t="s">
        <v>40</v>
      </c>
      <c r="J16" s="22">
        <v>1.5459999999999998</v>
      </c>
      <c r="K16" t="s">
        <v>40</v>
      </c>
      <c r="L16" s="22">
        <v>2.903999999999999</v>
      </c>
    </row>
    <row r="17" spans="1:12" x14ac:dyDescent="0.25">
      <c r="A17" s="3">
        <v>1993</v>
      </c>
      <c r="B17" s="1">
        <v>2.8000000000000001E-2</v>
      </c>
      <c r="C17" s="1">
        <v>0.03</v>
      </c>
      <c r="D17" s="1">
        <v>6.9000000000000006E-2</v>
      </c>
      <c r="G17" t="s">
        <v>41</v>
      </c>
      <c r="H17" s="24">
        <v>48</v>
      </c>
      <c r="I17" t="s">
        <v>41</v>
      </c>
      <c r="J17" s="24">
        <v>48</v>
      </c>
      <c r="K17" t="s">
        <v>41</v>
      </c>
      <c r="L17" s="24">
        <v>48</v>
      </c>
    </row>
    <row r="18" spans="1:12" x14ac:dyDescent="0.25">
      <c r="A18" s="3">
        <v>1994</v>
      </c>
      <c r="B18" s="1">
        <v>0.04</v>
      </c>
      <c r="C18" s="1">
        <v>2.5999999999999999E-2</v>
      </c>
      <c r="D18" s="1">
        <v>6.0999999999999999E-2</v>
      </c>
      <c r="G18" t="s">
        <v>42</v>
      </c>
      <c r="H18" s="22">
        <v>7.1999999999999995E-2</v>
      </c>
      <c r="I18" t="s">
        <v>42</v>
      </c>
      <c r="J18" s="22">
        <v>0.13500000000000001</v>
      </c>
      <c r="K18" t="s">
        <v>42</v>
      </c>
      <c r="L18" s="22">
        <v>9.7000000000000003E-2</v>
      </c>
    </row>
    <row r="19" spans="1:12" ht="16.5" thickBot="1" x14ac:dyDescent="0.3">
      <c r="A19" s="3">
        <v>1995</v>
      </c>
      <c r="B19" s="1">
        <v>2.7E-2</v>
      </c>
      <c r="C19" s="1">
        <v>2.8000000000000001E-2</v>
      </c>
      <c r="D19" s="1">
        <v>5.6000000000000001E-2</v>
      </c>
      <c r="G19" s="19" t="s">
        <v>43</v>
      </c>
      <c r="H19" s="23">
        <v>-3.4000000000000002E-2</v>
      </c>
      <c r="I19" s="19" t="s">
        <v>43</v>
      </c>
      <c r="J19" s="23">
        <v>-3.0000000000000001E-3</v>
      </c>
      <c r="K19" s="19" t="s">
        <v>43</v>
      </c>
      <c r="L19" s="23">
        <v>3.6999999999999998E-2</v>
      </c>
    </row>
    <row r="20" spans="1:12" x14ac:dyDescent="0.25">
      <c r="A20" s="3">
        <v>1996</v>
      </c>
      <c r="B20" s="1">
        <v>3.7999999999999999E-2</v>
      </c>
      <c r="C20" s="1">
        <v>2.9000000000000001E-2</v>
      </c>
      <c r="D20" s="1">
        <v>5.3999999999999999E-2</v>
      </c>
    </row>
    <row r="21" spans="1:12" x14ac:dyDescent="0.25">
      <c r="A21" s="3">
        <v>1997</v>
      </c>
      <c r="B21" s="1">
        <v>4.3999999999999997E-2</v>
      </c>
      <c r="C21" s="1">
        <v>2.3E-2</v>
      </c>
      <c r="D21" s="1">
        <v>4.9000000000000002E-2</v>
      </c>
    </row>
    <row r="22" spans="1:12" x14ac:dyDescent="0.25">
      <c r="A22" s="3">
        <v>1998</v>
      </c>
      <c r="B22" s="1">
        <v>4.4999999999999998E-2</v>
      </c>
      <c r="C22" s="1">
        <v>1.4999999999999999E-2</v>
      </c>
      <c r="D22" s="1">
        <v>4.4999999999999998E-2</v>
      </c>
    </row>
    <row r="23" spans="1:12" x14ac:dyDescent="0.25">
      <c r="A23" s="3">
        <v>1999</v>
      </c>
      <c r="B23" s="1">
        <v>4.8000000000000001E-2</v>
      </c>
      <c r="C23" s="1">
        <v>2.1999999999999999E-2</v>
      </c>
      <c r="D23" s="1">
        <v>4.2000000000000003E-2</v>
      </c>
    </row>
    <row r="24" spans="1:12" x14ac:dyDescent="0.25">
      <c r="A24" s="3">
        <v>2000</v>
      </c>
      <c r="B24" s="1">
        <v>4.1000000000000002E-2</v>
      </c>
      <c r="C24" s="1">
        <v>3.4000000000000002E-2</v>
      </c>
      <c r="D24" s="1">
        <v>0.04</v>
      </c>
    </row>
    <row r="25" spans="1:12" x14ac:dyDescent="0.25">
      <c r="A25" s="3">
        <v>2001</v>
      </c>
      <c r="B25" s="1">
        <v>0.01</v>
      </c>
      <c r="C25" s="1">
        <v>2.8000000000000001E-2</v>
      </c>
      <c r="D25" s="1">
        <v>4.7E-2</v>
      </c>
    </row>
    <row r="26" spans="1:12" x14ac:dyDescent="0.25">
      <c r="A26" s="3">
        <v>2002</v>
      </c>
      <c r="B26" s="1">
        <v>1.7000000000000001E-2</v>
      </c>
      <c r="C26" s="1">
        <v>1.6E-2</v>
      </c>
      <c r="D26" s="1">
        <v>5.8000000000000003E-2</v>
      </c>
    </row>
    <row r="27" spans="1:12" x14ac:dyDescent="0.25">
      <c r="A27" s="3">
        <v>2003</v>
      </c>
      <c r="B27" s="1">
        <v>2.8000000000000001E-2</v>
      </c>
      <c r="C27" s="1">
        <v>2.3E-2</v>
      </c>
      <c r="D27" s="1">
        <v>0.06</v>
      </c>
    </row>
    <row r="28" spans="1:12" x14ac:dyDescent="0.25">
      <c r="A28" s="3">
        <v>2004</v>
      </c>
      <c r="B28" s="1">
        <v>3.9E-2</v>
      </c>
      <c r="C28" s="1">
        <v>2.7E-2</v>
      </c>
      <c r="D28" s="1">
        <v>5.5E-2</v>
      </c>
    </row>
    <row r="29" spans="1:12" x14ac:dyDescent="0.25">
      <c r="A29" s="3">
        <v>2005</v>
      </c>
      <c r="B29" s="1">
        <v>3.5000000000000003E-2</v>
      </c>
      <c r="C29" s="1">
        <v>3.4000000000000002E-2</v>
      </c>
      <c r="D29" s="1">
        <v>5.0999999999999997E-2</v>
      </c>
    </row>
    <row r="30" spans="1:12" x14ac:dyDescent="0.25">
      <c r="A30" s="3">
        <v>2006</v>
      </c>
      <c r="B30" s="1">
        <v>2.8000000000000001E-2</v>
      </c>
      <c r="C30" s="1">
        <v>3.2000000000000001E-2</v>
      </c>
      <c r="D30" s="1">
        <v>4.5999999999999999E-2</v>
      </c>
    </row>
    <row r="31" spans="1:12" x14ac:dyDescent="0.25">
      <c r="A31" s="3">
        <v>2007</v>
      </c>
      <c r="B31" s="1">
        <v>0.02</v>
      </c>
      <c r="C31" s="1">
        <v>2.9000000000000001E-2</v>
      </c>
      <c r="D31" s="1">
        <v>4.5999999999999999E-2</v>
      </c>
    </row>
    <row r="32" spans="1:12" x14ac:dyDescent="0.25">
      <c r="A32" s="3">
        <v>2008</v>
      </c>
      <c r="B32" s="1">
        <v>1E-3</v>
      </c>
      <c r="C32" s="1">
        <v>3.7999999999999999E-2</v>
      </c>
      <c r="D32" s="1">
        <v>5.8000000000000003E-2</v>
      </c>
    </row>
    <row r="33" spans="1:4" x14ac:dyDescent="0.25">
      <c r="A33" s="3">
        <v>2009</v>
      </c>
      <c r="B33" s="1">
        <v>-2.5999999999999999E-2</v>
      </c>
      <c r="C33" s="1">
        <v>-3.0000000000000001E-3</v>
      </c>
      <c r="D33" s="1">
        <v>9.2999999999999999E-2</v>
      </c>
    </row>
    <row r="34" spans="1:4" x14ac:dyDescent="0.25">
      <c r="A34" s="3">
        <v>2010</v>
      </c>
      <c r="B34" s="1">
        <v>2.7E-2</v>
      </c>
      <c r="C34" s="1">
        <v>1.6E-2</v>
      </c>
      <c r="D34" s="1">
        <v>9.6000000000000002E-2</v>
      </c>
    </row>
    <row r="35" spans="1:4" x14ac:dyDescent="0.25">
      <c r="A35" s="3">
        <v>2011</v>
      </c>
      <c r="B35" s="1">
        <v>1.6E-2</v>
      </c>
      <c r="C35" s="1">
        <v>3.1E-2</v>
      </c>
      <c r="D35" s="1">
        <v>8.8999999999999996E-2</v>
      </c>
    </row>
    <row r="36" spans="1:4" x14ac:dyDescent="0.25">
      <c r="A36" s="3">
        <v>2012</v>
      </c>
      <c r="B36" s="1">
        <v>2.3E-2</v>
      </c>
      <c r="C36" s="1">
        <v>2.1000000000000001E-2</v>
      </c>
      <c r="D36" s="1">
        <v>8.1000000000000003E-2</v>
      </c>
    </row>
    <row r="37" spans="1:4" x14ac:dyDescent="0.25">
      <c r="A37" s="3">
        <v>2013</v>
      </c>
      <c r="B37" s="1">
        <v>1.7999999999999999E-2</v>
      </c>
      <c r="C37" s="1">
        <v>1.4999999999999999E-2</v>
      </c>
      <c r="D37" s="1">
        <v>7.3999999999999996E-2</v>
      </c>
    </row>
    <row r="38" spans="1:4" x14ac:dyDescent="0.25">
      <c r="A38" s="3">
        <v>2014</v>
      </c>
      <c r="B38" s="1">
        <v>2.3E-2</v>
      </c>
      <c r="C38" s="1">
        <v>1.6E-2</v>
      </c>
      <c r="D38" s="1">
        <v>6.2E-2</v>
      </c>
    </row>
    <row r="39" spans="1:4" x14ac:dyDescent="0.25">
      <c r="A39" s="3">
        <v>2015</v>
      </c>
      <c r="B39" s="1">
        <v>2.7E-2</v>
      </c>
      <c r="C39" s="1">
        <v>1E-3</v>
      </c>
      <c r="D39" s="1">
        <v>5.2999999999999999E-2</v>
      </c>
    </row>
    <row r="40" spans="1:4" x14ac:dyDescent="0.25">
      <c r="A40" s="3">
        <v>2016</v>
      </c>
      <c r="B40" s="1">
        <v>1.7000000000000001E-2</v>
      </c>
      <c r="C40" s="1">
        <v>1.2999999999999999E-2</v>
      </c>
      <c r="D40" s="1">
        <v>4.9000000000000002E-2</v>
      </c>
    </row>
    <row r="41" spans="1:4" x14ac:dyDescent="0.25">
      <c r="A41" s="3">
        <v>2017</v>
      </c>
      <c r="B41" s="1">
        <v>2.3E-2</v>
      </c>
      <c r="C41" s="1">
        <v>2.1000000000000001E-2</v>
      </c>
      <c r="D41" s="1">
        <v>4.3999999999999997E-2</v>
      </c>
    </row>
    <row r="42" spans="1:4" x14ac:dyDescent="0.25">
      <c r="A42" s="3">
        <v>2018</v>
      </c>
      <c r="B42" s="1">
        <v>2.9000000000000001E-2</v>
      </c>
      <c r="C42" s="1">
        <v>2.4E-2</v>
      </c>
      <c r="D42" s="1">
        <v>3.9E-2</v>
      </c>
    </row>
    <row r="43" spans="1:4" x14ac:dyDescent="0.25">
      <c r="A43" s="3">
        <v>2019</v>
      </c>
      <c r="B43" s="1">
        <v>2.3E-2</v>
      </c>
      <c r="C43" s="1">
        <v>1.7999999999999999E-2</v>
      </c>
      <c r="D43" s="1">
        <v>3.6999999999999998E-2</v>
      </c>
    </row>
    <row r="44" spans="1:4" x14ac:dyDescent="0.25">
      <c r="A44" s="3">
        <v>2020</v>
      </c>
      <c r="B44" s="1">
        <v>-3.4000000000000002E-2</v>
      </c>
      <c r="C44" s="1">
        <v>1.2E-2</v>
      </c>
      <c r="D44" s="1">
        <v>8.1000000000000003E-2</v>
      </c>
    </row>
    <row r="45" spans="1:4" x14ac:dyDescent="0.25">
      <c r="A45" s="3">
        <v>2021</v>
      </c>
      <c r="B45" s="1">
        <v>5.7000000000000002E-2</v>
      </c>
      <c r="C45" s="1">
        <v>4.7E-2</v>
      </c>
      <c r="D45" s="1">
        <v>5.3999999999999999E-2</v>
      </c>
    </row>
    <row r="46" spans="1:4" x14ac:dyDescent="0.25">
      <c r="A46" s="3">
        <v>2022</v>
      </c>
      <c r="B46" s="1">
        <v>1.6E-2</v>
      </c>
      <c r="C46" s="1">
        <v>8.1000000000000003E-2</v>
      </c>
      <c r="D46" s="1">
        <v>3.6999999999999998E-2</v>
      </c>
    </row>
    <row r="47" spans="1:4" x14ac:dyDescent="0.25">
      <c r="A47" s="3">
        <v>2023</v>
      </c>
      <c r="B47" s="1">
        <v>0.01</v>
      </c>
      <c r="C47" s="1">
        <v>3.5000000000000003E-2</v>
      </c>
      <c r="D47" s="1">
        <v>4.5999999999999999E-2</v>
      </c>
    </row>
    <row r="48" spans="1:4" x14ac:dyDescent="0.25">
      <c r="A48" s="3">
        <v>2024</v>
      </c>
      <c r="B48" s="1">
        <v>1.2E-2</v>
      </c>
      <c r="C48" s="1">
        <v>2.1999999999999999E-2</v>
      </c>
      <c r="D48" s="1">
        <v>5.3999999999999999E-2</v>
      </c>
    </row>
    <row r="49" spans="1:4" x14ac:dyDescent="0.25">
      <c r="A49" s="3">
        <v>2025</v>
      </c>
      <c r="B49" s="1">
        <v>1.7999999999999999E-2</v>
      </c>
      <c r="C49" s="1">
        <v>0.02</v>
      </c>
      <c r="D49" s="1">
        <v>5.3999999999999999E-2</v>
      </c>
    </row>
    <row r="50" spans="1:4" x14ac:dyDescent="0.25">
      <c r="A50" s="3">
        <v>2026</v>
      </c>
      <c r="B50" s="1">
        <v>2.1000000000000001E-2</v>
      </c>
      <c r="C50" s="1">
        <v>0.02</v>
      </c>
      <c r="D50" s="1">
        <v>4.9000000000000002E-2</v>
      </c>
    </row>
    <row r="51" spans="1:4" x14ac:dyDescent="0.25">
      <c r="A51" s="3">
        <v>2027</v>
      </c>
      <c r="B51" s="1">
        <v>1.9E-2</v>
      </c>
      <c r="C51" s="1">
        <v>0.02</v>
      </c>
      <c r="D51" s="1">
        <v>4.7E-2</v>
      </c>
    </row>
    <row r="52" spans="1:4" x14ac:dyDescent="0.25">
      <c r="A52" s="3" t="s">
        <v>10</v>
      </c>
      <c r="B52" s="1">
        <v>2.4458333333333332E-2</v>
      </c>
      <c r="C52" s="1">
        <v>3.2208333333333332E-2</v>
      </c>
      <c r="D52" s="1">
        <v>6.0499999999999977E-2</v>
      </c>
    </row>
  </sheetData>
  <conditionalFormatting sqref="B1:B3 B53:B1048576">
    <cfRule type="colorScale" priority="5">
      <colorScale>
        <cfvo type="min"/>
        <cfvo type="percentile" val="50"/>
        <cfvo type="max"/>
        <color rgb="FFFF0000"/>
        <color theme="0"/>
        <color rgb="FF92D050"/>
      </colorScale>
    </cfRule>
  </conditionalFormatting>
  <conditionalFormatting sqref="C1:C3 C53:C1048576">
    <cfRule type="colorScale" priority="4">
      <colorScale>
        <cfvo type="min"/>
        <cfvo type="percentile" val="50"/>
        <cfvo type="max"/>
        <color rgb="FF00B050"/>
        <color theme="0"/>
        <color rgb="FFFF0000"/>
      </colorScale>
    </cfRule>
  </conditionalFormatting>
  <conditionalFormatting pivot="1" sqref="B4:B51">
    <cfRule type="colorScale" priority="3">
      <colorScale>
        <cfvo type="min"/>
        <cfvo type="percentile" val="50"/>
        <cfvo type="max"/>
        <color rgb="FF00B050"/>
        <color theme="0"/>
        <color rgb="FFFF0000"/>
      </colorScale>
    </cfRule>
  </conditionalFormatting>
  <conditionalFormatting pivot="1" sqref="C4:C51">
    <cfRule type="colorScale" priority="2">
      <colorScale>
        <cfvo type="min"/>
        <cfvo type="percentile" val="50"/>
        <cfvo type="max"/>
        <color rgb="FF00B050"/>
        <color theme="0"/>
        <color rgb="FFFF0000"/>
      </colorScale>
    </cfRule>
  </conditionalFormatting>
  <conditionalFormatting pivot="1" sqref="D4:D51">
    <cfRule type="colorScale" priority="1">
      <colorScale>
        <cfvo type="min"/>
        <cfvo type="percentile" val="50"/>
        <cfvo type="max"/>
        <color rgb="FF00B050"/>
        <color theme="0"/>
        <color rgb="FFFF0000"/>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0C841-A86C-418E-961F-778CDCF6AA0C}">
  <dimension ref="A3:C31"/>
  <sheetViews>
    <sheetView workbookViewId="0">
      <selection activeCell="I14" sqref="I14"/>
    </sheetView>
  </sheetViews>
  <sheetFormatPr defaultRowHeight="15.75" x14ac:dyDescent="0.25"/>
  <cols>
    <col min="1" max="1" width="12.75" bestFit="1" customWidth="1"/>
    <col min="2" max="2" width="39.875" bestFit="1" customWidth="1"/>
    <col min="3" max="3" width="26.375" bestFit="1" customWidth="1"/>
    <col min="4" max="4" width="18.25" bestFit="1" customWidth="1"/>
  </cols>
  <sheetData>
    <row r="3" spans="1:3" x14ac:dyDescent="0.25">
      <c r="A3" s="2" t="s">
        <v>9</v>
      </c>
      <c r="B3" t="s">
        <v>24</v>
      </c>
      <c r="C3" t="s">
        <v>11</v>
      </c>
    </row>
    <row r="4" spans="1:3" x14ac:dyDescent="0.25">
      <c r="A4" s="3">
        <v>2001</v>
      </c>
      <c r="B4" s="1">
        <v>0.53100000000000003</v>
      </c>
      <c r="C4" s="1">
        <v>0.01</v>
      </c>
    </row>
    <row r="5" spans="1:3" x14ac:dyDescent="0.25">
      <c r="A5" s="3">
        <v>2002</v>
      </c>
      <c r="B5" s="1">
        <v>0.55500000000000005</v>
      </c>
      <c r="C5" s="1">
        <v>1.7000000000000001E-2</v>
      </c>
    </row>
    <row r="6" spans="1:3" x14ac:dyDescent="0.25">
      <c r="A6" s="3">
        <v>2003</v>
      </c>
      <c r="B6" s="1">
        <v>0.58599999999999997</v>
      </c>
      <c r="C6" s="1">
        <v>2.8000000000000001E-2</v>
      </c>
    </row>
    <row r="7" spans="1:3" x14ac:dyDescent="0.25">
      <c r="A7" s="3">
        <v>2004</v>
      </c>
      <c r="B7" s="1">
        <v>0.66200000000000003</v>
      </c>
      <c r="C7" s="1">
        <v>3.9E-2</v>
      </c>
    </row>
    <row r="8" spans="1:3" x14ac:dyDescent="0.25">
      <c r="A8" s="3">
        <v>2005</v>
      </c>
      <c r="B8" s="1">
        <v>0.65500000000000003</v>
      </c>
      <c r="C8" s="1">
        <v>3.5000000000000003E-2</v>
      </c>
    </row>
    <row r="9" spans="1:3" x14ac:dyDescent="0.25">
      <c r="A9" s="3">
        <v>2006</v>
      </c>
      <c r="B9" s="1">
        <v>0.64200000000000002</v>
      </c>
      <c r="C9" s="1">
        <v>2.8000000000000001E-2</v>
      </c>
    </row>
    <row r="10" spans="1:3" x14ac:dyDescent="0.25">
      <c r="A10" s="3">
        <v>2007</v>
      </c>
      <c r="B10" s="1">
        <v>0.64600000000000002</v>
      </c>
      <c r="C10" s="1">
        <v>0.02</v>
      </c>
    </row>
    <row r="11" spans="1:3" x14ac:dyDescent="0.25">
      <c r="A11" s="3">
        <v>2008</v>
      </c>
      <c r="B11" s="1">
        <v>0.73499999999999999</v>
      </c>
      <c r="C11" s="1">
        <v>1E-3</v>
      </c>
    </row>
    <row r="12" spans="1:3" x14ac:dyDescent="0.25">
      <c r="A12" s="3">
        <v>2009</v>
      </c>
      <c r="B12" s="1">
        <v>0.86699999999999999</v>
      </c>
      <c r="C12" s="1">
        <v>-2.5999999999999999E-2</v>
      </c>
    </row>
    <row r="13" spans="1:3" x14ac:dyDescent="0.25">
      <c r="A13" s="3">
        <v>2010</v>
      </c>
      <c r="B13" s="1">
        <v>0.95199999999999996</v>
      </c>
      <c r="C13" s="1">
        <v>2.7E-2</v>
      </c>
    </row>
    <row r="14" spans="1:3" x14ac:dyDescent="0.25">
      <c r="A14" s="3">
        <v>2011</v>
      </c>
      <c r="B14" s="1">
        <v>0.995</v>
      </c>
      <c r="C14" s="1">
        <v>1.6E-2</v>
      </c>
    </row>
    <row r="15" spans="1:3" x14ac:dyDescent="0.25">
      <c r="A15" s="3">
        <v>2012</v>
      </c>
      <c r="B15" s="1">
        <v>1.0309999999999999</v>
      </c>
      <c r="C15" s="1">
        <v>2.3E-2</v>
      </c>
    </row>
    <row r="16" spans="1:3" x14ac:dyDescent="0.25">
      <c r="A16" s="3">
        <v>2013</v>
      </c>
      <c r="B16" s="1">
        <v>1.046</v>
      </c>
      <c r="C16" s="1">
        <v>1.7999999999999999E-2</v>
      </c>
    </row>
    <row r="17" spans="1:3" x14ac:dyDescent="0.25">
      <c r="A17" s="3">
        <v>2014</v>
      </c>
      <c r="B17" s="1">
        <v>1.046</v>
      </c>
      <c r="C17" s="1">
        <v>2.3E-2</v>
      </c>
    </row>
    <row r="18" spans="1:3" x14ac:dyDescent="0.25">
      <c r="A18" s="3">
        <v>2015</v>
      </c>
      <c r="B18" s="1">
        <v>1.052</v>
      </c>
      <c r="C18" s="1">
        <v>2.7E-2</v>
      </c>
    </row>
    <row r="19" spans="1:3" x14ac:dyDescent="0.25">
      <c r="A19" s="3">
        <v>2016</v>
      </c>
      <c r="B19" s="1">
        <v>1.0720000000000001</v>
      </c>
      <c r="C19" s="1">
        <v>1.7000000000000001E-2</v>
      </c>
    </row>
    <row r="20" spans="1:3" x14ac:dyDescent="0.25">
      <c r="A20" s="3">
        <v>2017</v>
      </c>
      <c r="B20" s="1">
        <v>1.0620000000000001</v>
      </c>
      <c r="C20" s="1">
        <v>2.3E-2</v>
      </c>
    </row>
    <row r="21" spans="1:3" x14ac:dyDescent="0.25">
      <c r="A21" s="3">
        <v>2018</v>
      </c>
      <c r="B21" s="1">
        <v>1.075</v>
      </c>
      <c r="C21" s="1">
        <v>2.9000000000000001E-2</v>
      </c>
    </row>
    <row r="22" spans="1:3" x14ac:dyDescent="0.25">
      <c r="A22" s="3">
        <v>2019</v>
      </c>
      <c r="B22" s="1">
        <v>1.0880000000000001</v>
      </c>
      <c r="C22" s="1">
        <v>2.3E-2</v>
      </c>
    </row>
    <row r="23" spans="1:3" x14ac:dyDescent="0.25">
      <c r="A23" s="3">
        <v>2020</v>
      </c>
      <c r="B23" s="1">
        <v>1.345</v>
      </c>
      <c r="C23" s="1">
        <v>-3.4000000000000002E-2</v>
      </c>
    </row>
    <row r="24" spans="1:3" x14ac:dyDescent="0.25">
      <c r="A24" s="3">
        <v>2021</v>
      </c>
      <c r="B24" s="1">
        <v>1.2809999999999999</v>
      </c>
      <c r="C24" s="1">
        <v>5.7000000000000002E-2</v>
      </c>
    </row>
    <row r="25" spans="1:3" x14ac:dyDescent="0.25">
      <c r="A25" s="3">
        <v>2022</v>
      </c>
      <c r="B25" s="1">
        <v>1.2210000000000001</v>
      </c>
      <c r="C25" s="1">
        <v>1.6E-2</v>
      </c>
    </row>
    <row r="26" spans="1:3" x14ac:dyDescent="0.25">
      <c r="A26" s="3">
        <v>2023</v>
      </c>
      <c r="B26" s="1">
        <v>1.2290000000000001</v>
      </c>
      <c r="C26" s="1">
        <v>0.01</v>
      </c>
    </row>
    <row r="27" spans="1:3" x14ac:dyDescent="0.25">
      <c r="A27" s="3">
        <v>2024</v>
      </c>
      <c r="B27" s="1">
        <v>1.26</v>
      </c>
      <c r="C27" s="1">
        <v>1.2E-2</v>
      </c>
    </row>
    <row r="28" spans="1:3" x14ac:dyDescent="0.25">
      <c r="A28" s="3">
        <v>2025</v>
      </c>
      <c r="B28" s="1">
        <v>1.294</v>
      </c>
      <c r="C28" s="1">
        <v>1.7999999999999999E-2</v>
      </c>
    </row>
    <row r="29" spans="1:3" x14ac:dyDescent="0.25">
      <c r="A29" s="3">
        <v>2026</v>
      </c>
      <c r="B29" s="1">
        <v>1.3220000000000001</v>
      </c>
      <c r="C29" s="1">
        <v>2.1000000000000001E-2</v>
      </c>
    </row>
    <row r="30" spans="1:3" x14ac:dyDescent="0.25">
      <c r="A30" s="3">
        <v>2027</v>
      </c>
      <c r="B30" s="1">
        <v>1.349</v>
      </c>
      <c r="C30" s="1">
        <v>1.9E-2</v>
      </c>
    </row>
    <row r="31" spans="1:3" x14ac:dyDescent="0.25">
      <c r="A31" s="3" t="s">
        <v>10</v>
      </c>
      <c r="B31" s="1">
        <v>0.985148148148148</v>
      </c>
      <c r="C31" s="1">
        <v>1.8407407407407414E-2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2937-1A7F-4C20-B498-F7FCF228F818}">
  <dimension ref="A3:D52"/>
  <sheetViews>
    <sheetView workbookViewId="0">
      <selection activeCell="I27" sqref="I27"/>
    </sheetView>
  </sheetViews>
  <sheetFormatPr defaultRowHeight="15.75" x14ac:dyDescent="0.25"/>
  <cols>
    <col min="1" max="1" width="12.75" bestFit="1" customWidth="1"/>
    <col min="2" max="2" width="15.625" bestFit="1" customWidth="1"/>
    <col min="3" max="3" width="11.75" bestFit="1" customWidth="1"/>
    <col min="4" max="4" width="18.5" bestFit="1" customWidth="1"/>
  </cols>
  <sheetData>
    <row r="3" spans="1:4" x14ac:dyDescent="0.25">
      <c r="A3" s="2" t="s">
        <v>9</v>
      </c>
      <c r="B3" t="s">
        <v>16</v>
      </c>
      <c r="C3" t="s">
        <v>17</v>
      </c>
      <c r="D3" t="s">
        <v>18</v>
      </c>
    </row>
    <row r="4" spans="1:4" x14ac:dyDescent="0.25">
      <c r="A4" s="3">
        <v>1980</v>
      </c>
      <c r="B4" s="1">
        <v>-3.0000000000000001E-3</v>
      </c>
      <c r="C4" s="1">
        <v>0.13500000000000001</v>
      </c>
      <c r="D4" s="1">
        <v>7.1999999999999995E-2</v>
      </c>
    </row>
    <row r="5" spans="1:4" x14ac:dyDescent="0.25">
      <c r="A5" s="3">
        <v>1981</v>
      </c>
      <c r="B5" s="1">
        <v>2.5000000000000001E-2</v>
      </c>
      <c r="C5" s="1">
        <v>0.104</v>
      </c>
      <c r="D5" s="1">
        <v>7.5999999999999998E-2</v>
      </c>
    </row>
    <row r="6" spans="1:4" x14ac:dyDescent="0.25">
      <c r="A6" s="3">
        <v>1982</v>
      </c>
      <c r="B6" s="1">
        <v>-1.7999999999999999E-2</v>
      </c>
      <c r="C6" s="1">
        <v>6.2E-2</v>
      </c>
      <c r="D6" s="1">
        <v>9.7000000000000003E-2</v>
      </c>
    </row>
    <row r="7" spans="1:4" x14ac:dyDescent="0.25">
      <c r="A7" s="3">
        <v>1983</v>
      </c>
      <c r="B7" s="1">
        <v>4.5999999999999999E-2</v>
      </c>
      <c r="C7" s="1">
        <v>3.2000000000000001E-2</v>
      </c>
      <c r="D7" s="1">
        <v>9.6000000000000002E-2</v>
      </c>
    </row>
    <row r="8" spans="1:4" x14ac:dyDescent="0.25">
      <c r="A8" s="3">
        <v>1984</v>
      </c>
      <c r="B8" s="1">
        <v>7.1999999999999995E-2</v>
      </c>
      <c r="C8" s="1">
        <v>4.3999999999999997E-2</v>
      </c>
      <c r="D8" s="1">
        <v>7.4999999999999997E-2</v>
      </c>
    </row>
    <row r="9" spans="1:4" x14ac:dyDescent="0.25">
      <c r="A9" s="3">
        <v>1985</v>
      </c>
      <c r="B9" s="1">
        <v>4.2000000000000003E-2</v>
      </c>
      <c r="C9" s="1">
        <v>3.5000000000000003E-2</v>
      </c>
      <c r="D9" s="1">
        <v>7.1999999999999995E-2</v>
      </c>
    </row>
    <row r="10" spans="1:4" x14ac:dyDescent="0.25">
      <c r="A10" s="3">
        <v>1986</v>
      </c>
      <c r="B10" s="1">
        <v>3.5000000000000003E-2</v>
      </c>
      <c r="C10" s="1">
        <v>1.9E-2</v>
      </c>
      <c r="D10" s="1">
        <v>7.0000000000000007E-2</v>
      </c>
    </row>
    <row r="11" spans="1:4" x14ac:dyDescent="0.25">
      <c r="A11" s="3">
        <v>1987</v>
      </c>
      <c r="B11" s="1">
        <v>3.5000000000000003E-2</v>
      </c>
      <c r="C11" s="1">
        <v>3.5999999999999997E-2</v>
      </c>
      <c r="D11" s="1">
        <v>6.2E-2</v>
      </c>
    </row>
    <row r="12" spans="1:4" x14ac:dyDescent="0.25">
      <c r="A12" s="3">
        <v>1988</v>
      </c>
      <c r="B12" s="1">
        <v>4.2000000000000003E-2</v>
      </c>
      <c r="C12" s="1">
        <v>4.1000000000000002E-2</v>
      </c>
      <c r="D12" s="1">
        <v>5.5E-2</v>
      </c>
    </row>
    <row r="13" spans="1:4" x14ac:dyDescent="0.25">
      <c r="A13" s="3">
        <v>1989</v>
      </c>
      <c r="B13" s="1">
        <v>3.6999999999999998E-2</v>
      </c>
      <c r="C13" s="1">
        <v>4.8000000000000001E-2</v>
      </c>
      <c r="D13" s="1">
        <v>5.2999999999999999E-2</v>
      </c>
    </row>
    <row r="14" spans="1:4" x14ac:dyDescent="0.25">
      <c r="A14" s="3">
        <v>1990</v>
      </c>
      <c r="B14" s="1">
        <v>1.9E-2</v>
      </c>
      <c r="C14" s="1">
        <v>5.3999999999999999E-2</v>
      </c>
      <c r="D14" s="1">
        <v>5.6000000000000001E-2</v>
      </c>
    </row>
    <row r="15" spans="1:4" x14ac:dyDescent="0.25">
      <c r="A15" s="3">
        <v>1991</v>
      </c>
      <c r="B15" s="1">
        <v>-1E-3</v>
      </c>
      <c r="C15" s="1">
        <v>4.2000000000000003E-2</v>
      </c>
      <c r="D15" s="1">
        <v>6.9000000000000006E-2</v>
      </c>
    </row>
    <row r="16" spans="1:4" x14ac:dyDescent="0.25">
      <c r="A16" s="3">
        <v>1992</v>
      </c>
      <c r="B16" s="1">
        <v>3.5000000000000003E-2</v>
      </c>
      <c r="C16" s="1">
        <v>0.03</v>
      </c>
      <c r="D16" s="1">
        <v>7.4999999999999997E-2</v>
      </c>
    </row>
    <row r="17" spans="1:4" x14ac:dyDescent="0.25">
      <c r="A17" s="3">
        <v>1993</v>
      </c>
      <c r="B17" s="1">
        <v>2.8000000000000001E-2</v>
      </c>
      <c r="C17" s="1">
        <v>0.03</v>
      </c>
      <c r="D17" s="1">
        <v>6.9000000000000006E-2</v>
      </c>
    </row>
    <row r="18" spans="1:4" x14ac:dyDescent="0.25">
      <c r="A18" s="3">
        <v>1994</v>
      </c>
      <c r="B18" s="1">
        <v>0.04</v>
      </c>
      <c r="C18" s="1">
        <v>2.5999999999999999E-2</v>
      </c>
      <c r="D18" s="1">
        <v>6.0999999999999999E-2</v>
      </c>
    </row>
    <row r="19" spans="1:4" x14ac:dyDescent="0.25">
      <c r="A19" s="3">
        <v>1995</v>
      </c>
      <c r="B19" s="1">
        <v>2.7E-2</v>
      </c>
      <c r="C19" s="1">
        <v>2.8000000000000001E-2</v>
      </c>
      <c r="D19" s="1">
        <v>5.6000000000000001E-2</v>
      </c>
    </row>
    <row r="20" spans="1:4" x14ac:dyDescent="0.25">
      <c r="A20" s="3">
        <v>1996</v>
      </c>
      <c r="B20" s="1">
        <v>3.7999999999999999E-2</v>
      </c>
      <c r="C20" s="1">
        <v>2.9000000000000001E-2</v>
      </c>
      <c r="D20" s="1">
        <v>5.3999999999999999E-2</v>
      </c>
    </row>
    <row r="21" spans="1:4" x14ac:dyDescent="0.25">
      <c r="A21" s="3">
        <v>1997</v>
      </c>
      <c r="B21" s="1">
        <v>4.3999999999999997E-2</v>
      </c>
      <c r="C21" s="1">
        <v>2.3E-2</v>
      </c>
      <c r="D21" s="1">
        <v>4.9000000000000002E-2</v>
      </c>
    </row>
    <row r="22" spans="1:4" x14ac:dyDescent="0.25">
      <c r="A22" s="3">
        <v>1998</v>
      </c>
      <c r="B22" s="1">
        <v>4.4999999999999998E-2</v>
      </c>
      <c r="C22" s="1">
        <v>1.4999999999999999E-2</v>
      </c>
      <c r="D22" s="1">
        <v>4.4999999999999998E-2</v>
      </c>
    </row>
    <row r="23" spans="1:4" x14ac:dyDescent="0.25">
      <c r="A23" s="3">
        <v>1999</v>
      </c>
      <c r="B23" s="1">
        <v>4.8000000000000001E-2</v>
      </c>
      <c r="C23" s="1">
        <v>2.1999999999999999E-2</v>
      </c>
      <c r="D23" s="1">
        <v>4.2000000000000003E-2</v>
      </c>
    </row>
    <row r="24" spans="1:4" x14ac:dyDescent="0.25">
      <c r="A24" s="3">
        <v>2000</v>
      </c>
      <c r="B24" s="1">
        <v>4.1000000000000002E-2</v>
      </c>
      <c r="C24" s="1">
        <v>3.4000000000000002E-2</v>
      </c>
      <c r="D24" s="1">
        <v>0.04</v>
      </c>
    </row>
    <row r="25" spans="1:4" x14ac:dyDescent="0.25">
      <c r="A25" s="3">
        <v>2001</v>
      </c>
      <c r="B25" s="1">
        <v>0.01</v>
      </c>
      <c r="C25" s="1">
        <v>2.8000000000000001E-2</v>
      </c>
      <c r="D25" s="1">
        <v>4.7E-2</v>
      </c>
    </row>
    <row r="26" spans="1:4" x14ac:dyDescent="0.25">
      <c r="A26" s="3">
        <v>2002</v>
      </c>
      <c r="B26" s="1">
        <v>1.7000000000000001E-2</v>
      </c>
      <c r="C26" s="1">
        <v>1.6E-2</v>
      </c>
      <c r="D26" s="1">
        <v>5.8000000000000003E-2</v>
      </c>
    </row>
    <row r="27" spans="1:4" x14ac:dyDescent="0.25">
      <c r="A27" s="3">
        <v>2003</v>
      </c>
      <c r="B27" s="1">
        <v>2.8000000000000001E-2</v>
      </c>
      <c r="C27" s="1">
        <v>2.3E-2</v>
      </c>
      <c r="D27" s="1">
        <v>0.06</v>
      </c>
    </row>
    <row r="28" spans="1:4" x14ac:dyDescent="0.25">
      <c r="A28" s="3">
        <v>2004</v>
      </c>
      <c r="B28" s="1">
        <v>3.9E-2</v>
      </c>
      <c r="C28" s="1">
        <v>2.7E-2</v>
      </c>
      <c r="D28" s="1">
        <v>5.5E-2</v>
      </c>
    </row>
    <row r="29" spans="1:4" x14ac:dyDescent="0.25">
      <c r="A29" s="3">
        <v>2005</v>
      </c>
      <c r="B29" s="1">
        <v>3.5000000000000003E-2</v>
      </c>
      <c r="C29" s="1">
        <v>3.4000000000000002E-2</v>
      </c>
      <c r="D29" s="1">
        <v>5.0999999999999997E-2</v>
      </c>
    </row>
    <row r="30" spans="1:4" x14ac:dyDescent="0.25">
      <c r="A30" s="3">
        <v>2006</v>
      </c>
      <c r="B30" s="1">
        <v>2.8000000000000001E-2</v>
      </c>
      <c r="C30" s="1">
        <v>3.2000000000000001E-2</v>
      </c>
      <c r="D30" s="1">
        <v>4.5999999999999999E-2</v>
      </c>
    </row>
    <row r="31" spans="1:4" x14ac:dyDescent="0.25">
      <c r="A31" s="3">
        <v>2007</v>
      </c>
      <c r="B31" s="1">
        <v>0.02</v>
      </c>
      <c r="C31" s="1">
        <v>2.9000000000000001E-2</v>
      </c>
      <c r="D31" s="1">
        <v>4.5999999999999999E-2</v>
      </c>
    </row>
    <row r="32" spans="1:4" x14ac:dyDescent="0.25">
      <c r="A32" s="3">
        <v>2008</v>
      </c>
      <c r="B32" s="1">
        <v>1E-3</v>
      </c>
      <c r="C32" s="1">
        <v>3.7999999999999999E-2</v>
      </c>
      <c r="D32" s="1">
        <v>5.8000000000000003E-2</v>
      </c>
    </row>
    <row r="33" spans="1:4" x14ac:dyDescent="0.25">
      <c r="A33" s="3">
        <v>2009</v>
      </c>
      <c r="B33" s="1">
        <v>-2.5999999999999999E-2</v>
      </c>
      <c r="C33" s="1">
        <v>-3.0000000000000001E-3</v>
      </c>
      <c r="D33" s="1">
        <v>9.2999999999999999E-2</v>
      </c>
    </row>
    <row r="34" spans="1:4" x14ac:dyDescent="0.25">
      <c r="A34" s="3">
        <v>2010</v>
      </c>
      <c r="B34" s="1">
        <v>2.7E-2</v>
      </c>
      <c r="C34" s="1">
        <v>1.6E-2</v>
      </c>
      <c r="D34" s="1">
        <v>9.6000000000000002E-2</v>
      </c>
    </row>
    <row r="35" spans="1:4" x14ac:dyDescent="0.25">
      <c r="A35" s="3">
        <v>2011</v>
      </c>
      <c r="B35" s="1">
        <v>1.6E-2</v>
      </c>
      <c r="C35" s="1">
        <v>3.1E-2</v>
      </c>
      <c r="D35" s="1">
        <v>8.8999999999999996E-2</v>
      </c>
    </row>
    <row r="36" spans="1:4" x14ac:dyDescent="0.25">
      <c r="A36" s="3">
        <v>2012</v>
      </c>
      <c r="B36" s="1">
        <v>2.3E-2</v>
      </c>
      <c r="C36" s="1">
        <v>2.1000000000000001E-2</v>
      </c>
      <c r="D36" s="1">
        <v>8.1000000000000003E-2</v>
      </c>
    </row>
    <row r="37" spans="1:4" x14ac:dyDescent="0.25">
      <c r="A37" s="3">
        <v>2013</v>
      </c>
      <c r="B37" s="1">
        <v>1.7999999999999999E-2</v>
      </c>
      <c r="C37" s="1">
        <v>1.4999999999999999E-2</v>
      </c>
      <c r="D37" s="1">
        <v>7.3999999999999996E-2</v>
      </c>
    </row>
    <row r="38" spans="1:4" x14ac:dyDescent="0.25">
      <c r="A38" s="3">
        <v>2014</v>
      </c>
      <c r="B38" s="1">
        <v>2.3E-2</v>
      </c>
      <c r="C38" s="1">
        <v>1.6E-2</v>
      </c>
      <c r="D38" s="1">
        <v>6.2E-2</v>
      </c>
    </row>
    <row r="39" spans="1:4" x14ac:dyDescent="0.25">
      <c r="A39" s="3">
        <v>2015</v>
      </c>
      <c r="B39" s="1">
        <v>2.7E-2</v>
      </c>
      <c r="C39" s="1">
        <v>1E-3</v>
      </c>
      <c r="D39" s="1">
        <v>5.2999999999999999E-2</v>
      </c>
    </row>
    <row r="40" spans="1:4" x14ac:dyDescent="0.25">
      <c r="A40" s="3">
        <v>2016</v>
      </c>
      <c r="B40" s="1">
        <v>1.7000000000000001E-2</v>
      </c>
      <c r="C40" s="1">
        <v>1.2999999999999999E-2</v>
      </c>
      <c r="D40" s="1">
        <v>4.9000000000000002E-2</v>
      </c>
    </row>
    <row r="41" spans="1:4" x14ac:dyDescent="0.25">
      <c r="A41" s="3">
        <v>2017</v>
      </c>
      <c r="B41" s="1">
        <v>2.3E-2</v>
      </c>
      <c r="C41" s="1">
        <v>2.1000000000000001E-2</v>
      </c>
      <c r="D41" s="1">
        <v>4.3999999999999997E-2</v>
      </c>
    </row>
    <row r="42" spans="1:4" x14ac:dyDescent="0.25">
      <c r="A42" s="3">
        <v>2018</v>
      </c>
      <c r="B42" s="1">
        <v>2.9000000000000001E-2</v>
      </c>
      <c r="C42" s="1">
        <v>2.4E-2</v>
      </c>
      <c r="D42" s="1">
        <v>3.9E-2</v>
      </c>
    </row>
    <row r="43" spans="1:4" x14ac:dyDescent="0.25">
      <c r="A43" s="3">
        <v>2019</v>
      </c>
      <c r="B43" s="1">
        <v>2.3E-2</v>
      </c>
      <c r="C43" s="1">
        <v>1.7999999999999999E-2</v>
      </c>
      <c r="D43" s="1">
        <v>3.6999999999999998E-2</v>
      </c>
    </row>
    <row r="44" spans="1:4" x14ac:dyDescent="0.25">
      <c r="A44" s="3">
        <v>2020</v>
      </c>
      <c r="B44" s="1">
        <v>-3.4000000000000002E-2</v>
      </c>
      <c r="C44" s="1">
        <v>1.2E-2</v>
      </c>
      <c r="D44" s="1">
        <v>8.1000000000000003E-2</v>
      </c>
    </row>
    <row r="45" spans="1:4" x14ac:dyDescent="0.25">
      <c r="A45" s="3">
        <v>2021</v>
      </c>
      <c r="B45" s="1">
        <v>5.7000000000000002E-2</v>
      </c>
      <c r="C45" s="1">
        <v>4.7E-2</v>
      </c>
      <c r="D45" s="1">
        <v>5.3999999999999999E-2</v>
      </c>
    </row>
    <row r="46" spans="1:4" x14ac:dyDescent="0.25">
      <c r="A46" s="3">
        <v>2022</v>
      </c>
      <c r="B46" s="1">
        <v>1.6E-2</v>
      </c>
      <c r="C46" s="1">
        <v>8.1000000000000003E-2</v>
      </c>
      <c r="D46" s="1">
        <v>3.6999999999999998E-2</v>
      </c>
    </row>
    <row r="47" spans="1:4" x14ac:dyDescent="0.25">
      <c r="A47" s="3">
        <v>2023</v>
      </c>
      <c r="B47" s="1">
        <v>0.01</v>
      </c>
      <c r="C47" s="1">
        <v>3.5000000000000003E-2</v>
      </c>
      <c r="D47" s="1">
        <v>4.5999999999999999E-2</v>
      </c>
    </row>
    <row r="48" spans="1:4" x14ac:dyDescent="0.25">
      <c r="A48" s="3">
        <v>2024</v>
      </c>
      <c r="B48" s="1">
        <v>1.2E-2</v>
      </c>
      <c r="C48" s="1">
        <v>2.1999999999999999E-2</v>
      </c>
      <c r="D48" s="1">
        <v>5.3999999999999999E-2</v>
      </c>
    </row>
    <row r="49" spans="1:4" x14ac:dyDescent="0.25">
      <c r="A49" s="3">
        <v>2025</v>
      </c>
      <c r="B49" s="1">
        <v>1.7999999999999999E-2</v>
      </c>
      <c r="C49" s="1">
        <v>0.02</v>
      </c>
      <c r="D49" s="1">
        <v>5.3999999999999999E-2</v>
      </c>
    </row>
    <row r="50" spans="1:4" x14ac:dyDescent="0.25">
      <c r="A50" s="3">
        <v>2026</v>
      </c>
      <c r="B50" s="1">
        <v>2.1000000000000001E-2</v>
      </c>
      <c r="C50" s="1">
        <v>0.02</v>
      </c>
      <c r="D50" s="1">
        <v>4.9000000000000002E-2</v>
      </c>
    </row>
    <row r="51" spans="1:4" x14ac:dyDescent="0.25">
      <c r="A51" s="3">
        <v>2027</v>
      </c>
      <c r="B51" s="1">
        <v>1.9E-2</v>
      </c>
      <c r="C51" s="1">
        <v>0.02</v>
      </c>
      <c r="D51" s="1">
        <v>4.7E-2</v>
      </c>
    </row>
    <row r="52" spans="1:4" x14ac:dyDescent="0.25">
      <c r="A52" s="3" t="s">
        <v>10</v>
      </c>
      <c r="B52" s="1">
        <v>2.4458333333333332E-2</v>
      </c>
      <c r="C52" s="1">
        <v>3.2208333333333332E-2</v>
      </c>
      <c r="D52" s="1">
        <v>6.0499999999999977E-2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Economy of the United States</vt:lpstr>
      <vt:lpstr>Column Chart</vt:lpstr>
      <vt:lpstr>Conditional Formatting</vt:lpstr>
      <vt:lpstr>Line Chart</vt:lpstr>
      <vt:lpstr>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Kalsang Chhosphel</dc:creator>
  <cp:lastModifiedBy>KALSANG.CHHOSPHEL@baruchmail.cuny.edu</cp:lastModifiedBy>
  <dcterms:created xsi:type="dcterms:W3CDTF">2024-09-17T14:34:13Z</dcterms:created>
  <dcterms:modified xsi:type="dcterms:W3CDTF">2024-09-20T13:33:16Z</dcterms:modified>
</cp:coreProperties>
</file>