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s\Sites\My website\"/>
    </mc:Choice>
  </mc:AlternateContent>
  <xr:revisionPtr revIDLastSave="0" documentId="13_ncr:1_{25EC894E-E9D3-4F89-B73D-04D1E35E9912}" xr6:coauthVersionLast="46" xr6:coauthVersionMax="46" xr10:uidLastSave="{00000000-0000-0000-0000-000000000000}"/>
  <bookViews>
    <workbookView xWindow="-120" yWindow="-120" windowWidth="20730" windowHeight="11160" xr2:uid="{C74AB96D-10FF-45AE-9008-E2BEA1A9EEDA}"/>
  </bookViews>
  <sheets>
    <sheet name="Stats" sheetId="1" r:id="rId1"/>
    <sheet name="Kills" sheetId="2" r:id="rId2"/>
    <sheet name="Assists" sheetId="5" r:id="rId3"/>
    <sheet name="Deaths" sheetId="8" r:id="rId4"/>
    <sheet name="Wins" sheetId="6" r:id="rId5"/>
    <sheet name="Losses" sheetId="7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9" i="8" l="1"/>
  <c r="V19" i="8"/>
  <c r="U19" i="6"/>
  <c r="V19" i="6"/>
  <c r="U19" i="7"/>
  <c r="V19" i="7"/>
  <c r="U19" i="5"/>
  <c r="V19" i="5"/>
  <c r="U19" i="2"/>
  <c r="V19" i="2"/>
  <c r="T19" i="5"/>
  <c r="T19" i="8"/>
  <c r="T19" i="6"/>
  <c r="T19" i="7"/>
  <c r="T19" i="2"/>
  <c r="B19" i="5"/>
  <c r="G19" i="5"/>
  <c r="D3" i="1"/>
  <c r="G30" i="1"/>
  <c r="F30" i="1"/>
  <c r="E30" i="1"/>
  <c r="C30" i="1"/>
  <c r="G29" i="1"/>
  <c r="F29" i="1"/>
  <c r="E29" i="1"/>
  <c r="G28" i="1"/>
  <c r="F28" i="1"/>
  <c r="E28" i="1"/>
  <c r="C28" i="1"/>
  <c r="G27" i="1"/>
  <c r="F27" i="1"/>
  <c r="E27" i="1"/>
  <c r="G26" i="1"/>
  <c r="F26" i="1"/>
  <c r="E26" i="1"/>
  <c r="C26" i="1"/>
  <c r="G25" i="1"/>
  <c r="F25" i="1"/>
  <c r="E25" i="1"/>
  <c r="G24" i="1"/>
  <c r="F24" i="1"/>
  <c r="E24" i="1"/>
  <c r="G23" i="1"/>
  <c r="F23" i="1"/>
  <c r="E23" i="1"/>
  <c r="C23" i="1"/>
  <c r="G22" i="1"/>
  <c r="F22" i="1"/>
  <c r="E22" i="1"/>
  <c r="B29" i="1"/>
  <c r="B28" i="1"/>
  <c r="B27" i="1"/>
  <c r="B30" i="1"/>
  <c r="B26" i="1"/>
  <c r="B25" i="1"/>
  <c r="B24" i="1"/>
  <c r="B22" i="1"/>
  <c r="B23" i="1"/>
  <c r="D30" i="1"/>
  <c r="D29" i="1"/>
  <c r="D28" i="1"/>
  <c r="D27" i="1"/>
  <c r="D26" i="1"/>
  <c r="D25" i="1"/>
  <c r="D24" i="1"/>
  <c r="D23" i="1"/>
  <c r="D22" i="1"/>
  <c r="C29" i="1"/>
  <c r="C27" i="1"/>
  <c r="C25" i="1"/>
  <c r="C24" i="1"/>
  <c r="C22" i="1"/>
  <c r="B21" i="1"/>
  <c r="C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D21" i="1"/>
  <c r="E21" i="1"/>
  <c r="F21" i="1"/>
  <c r="G21" i="1"/>
  <c r="H21" i="1"/>
  <c r="I21" i="1"/>
  <c r="Q19" i="7"/>
  <c r="R19" i="7"/>
  <c r="S19" i="7"/>
  <c r="Q19" i="6"/>
  <c r="R19" i="6"/>
  <c r="S19" i="6"/>
  <c r="S19" i="8"/>
  <c r="Q19" i="8"/>
  <c r="R19" i="8"/>
  <c r="Q19" i="5"/>
  <c r="R19" i="5"/>
  <c r="S19" i="5"/>
  <c r="Q19" i="2"/>
  <c r="R19" i="2"/>
  <c r="S19" i="2"/>
  <c r="P19" i="7"/>
  <c r="P19" i="6"/>
  <c r="P19" i="8"/>
  <c r="P19" i="5"/>
  <c r="P19" i="2"/>
  <c r="O19" i="2"/>
  <c r="L19" i="7"/>
  <c r="M19" i="7"/>
  <c r="N19" i="7"/>
  <c r="O19" i="7"/>
  <c r="J19" i="6"/>
  <c r="K19" i="6"/>
  <c r="L19" i="6"/>
  <c r="M19" i="6"/>
  <c r="N19" i="6"/>
  <c r="O19" i="6"/>
  <c r="K19" i="8"/>
  <c r="L19" i="8"/>
  <c r="M19" i="8"/>
  <c r="N19" i="8"/>
  <c r="O19" i="8"/>
  <c r="O19" i="5"/>
  <c r="L19" i="5"/>
  <c r="M19" i="5"/>
  <c r="N19" i="5"/>
  <c r="L19" i="2"/>
  <c r="M19" i="2"/>
  <c r="N19" i="2"/>
  <c r="C19" i="6"/>
  <c r="F4" i="1"/>
  <c r="C19" i="7"/>
  <c r="G4" i="1"/>
  <c r="I4" i="1"/>
  <c r="D19" i="6"/>
  <c r="F5" i="1"/>
  <c r="D19" i="7"/>
  <c r="G5" i="1"/>
  <c r="I5" i="1"/>
  <c r="E19" i="6"/>
  <c r="F6" i="1"/>
  <c r="E19" i="7"/>
  <c r="G6" i="1"/>
  <c r="I6" i="1"/>
  <c r="F19" i="6"/>
  <c r="F7" i="1"/>
  <c r="F19" i="7"/>
  <c r="G7" i="1"/>
  <c r="I7" i="1"/>
  <c r="G19" i="6"/>
  <c r="F8" i="1"/>
  <c r="G19" i="7"/>
  <c r="G8" i="1"/>
  <c r="I8" i="1"/>
  <c r="H19" i="6"/>
  <c r="F9" i="1"/>
  <c r="H19" i="7"/>
  <c r="G9" i="1"/>
  <c r="I9" i="1"/>
  <c r="I19" i="6"/>
  <c r="F10" i="1"/>
  <c r="I19" i="7"/>
  <c r="G10" i="1"/>
  <c r="I10" i="1"/>
  <c r="F11" i="1"/>
  <c r="J19" i="7"/>
  <c r="G11" i="1"/>
  <c r="I11" i="1"/>
  <c r="F12" i="1"/>
  <c r="K19" i="7"/>
  <c r="G12" i="1"/>
  <c r="I12" i="1"/>
  <c r="F13" i="1"/>
  <c r="G13" i="1"/>
  <c r="I13" i="1"/>
  <c r="F14" i="1"/>
  <c r="G14" i="1"/>
  <c r="I14" i="1"/>
  <c r="F15" i="1"/>
  <c r="G15" i="1"/>
  <c r="I15" i="1"/>
  <c r="F16" i="1"/>
  <c r="G16" i="1"/>
  <c r="I16" i="1"/>
  <c r="F17" i="1"/>
  <c r="G17" i="1"/>
  <c r="I17" i="1"/>
  <c r="F18" i="1"/>
  <c r="G18" i="1"/>
  <c r="I18" i="1"/>
  <c r="F19" i="1"/>
  <c r="G19" i="1"/>
  <c r="I19" i="1"/>
  <c r="F20" i="1"/>
  <c r="G20" i="1"/>
  <c r="I20" i="1"/>
  <c r="B19" i="6"/>
  <c r="F3" i="1"/>
  <c r="B19" i="7"/>
  <c r="G3" i="1"/>
  <c r="I3" i="1"/>
  <c r="K4" i="8"/>
  <c r="J4" i="8"/>
  <c r="I4" i="8"/>
  <c r="H4" i="8"/>
  <c r="G4" i="8"/>
  <c r="F4" i="8"/>
  <c r="E4" i="8"/>
  <c r="D4" i="8"/>
  <c r="C4" i="8"/>
  <c r="B4" i="8"/>
  <c r="K4" i="5"/>
  <c r="J4" i="5"/>
  <c r="H4" i="5"/>
  <c r="G4" i="5"/>
  <c r="E4" i="5"/>
  <c r="D4" i="5"/>
  <c r="C4" i="5"/>
  <c r="B4" i="5"/>
  <c r="K4" i="2"/>
  <c r="J4" i="2"/>
  <c r="I4" i="2"/>
  <c r="H4" i="2"/>
  <c r="G4" i="2"/>
  <c r="F4" i="2"/>
  <c r="E4" i="2"/>
  <c r="C4" i="2"/>
  <c r="B4" i="2"/>
  <c r="D4" i="2"/>
  <c r="E13" i="1"/>
  <c r="D13" i="1"/>
  <c r="E12" i="1"/>
  <c r="J19" i="8"/>
  <c r="E11" i="1"/>
  <c r="I19" i="8"/>
  <c r="E10" i="1"/>
  <c r="H19" i="8"/>
  <c r="E9" i="1"/>
  <c r="G19" i="8"/>
  <c r="E8" i="1"/>
  <c r="F19" i="8"/>
  <c r="E7" i="1"/>
  <c r="K19" i="5"/>
  <c r="D12" i="1"/>
  <c r="J19" i="5"/>
  <c r="D11" i="1"/>
  <c r="I19" i="5"/>
  <c r="D10" i="1"/>
  <c r="H19" i="5"/>
  <c r="D9" i="1"/>
  <c r="D8" i="1"/>
  <c r="F19" i="5"/>
  <c r="D7" i="1"/>
  <c r="K19" i="2"/>
  <c r="C12" i="1"/>
  <c r="J19" i="2"/>
  <c r="C11" i="1"/>
  <c r="I19" i="2"/>
  <c r="C10" i="1"/>
  <c r="H19" i="2"/>
  <c r="C9" i="1"/>
  <c r="G19" i="2"/>
  <c r="C8" i="1"/>
  <c r="F19" i="2"/>
  <c r="C7" i="1"/>
  <c r="E19" i="5"/>
  <c r="D19" i="5"/>
  <c r="E20" i="1"/>
  <c r="E19" i="1"/>
  <c r="E18" i="1"/>
  <c r="E17" i="1"/>
  <c r="E16" i="1"/>
  <c r="E15" i="1"/>
  <c r="E14" i="1"/>
  <c r="E19" i="8"/>
  <c r="E6" i="1"/>
  <c r="D19" i="8"/>
  <c r="E5" i="1"/>
  <c r="C19" i="8"/>
  <c r="E4" i="1"/>
  <c r="B19" i="8"/>
  <c r="E3" i="1"/>
  <c r="D20" i="1"/>
  <c r="D19" i="1"/>
  <c r="D18" i="1"/>
  <c r="D17" i="1"/>
  <c r="D16" i="1"/>
  <c r="D15" i="1"/>
  <c r="D14" i="1"/>
  <c r="C19" i="5"/>
  <c r="D4" i="1"/>
  <c r="E19" i="2"/>
  <c r="C6" i="1"/>
  <c r="D19" i="2"/>
  <c r="C5" i="1"/>
  <c r="C19" i="2"/>
  <c r="C4" i="1"/>
  <c r="B19" i="2"/>
  <c r="C3" i="1"/>
  <c r="C20" i="1"/>
  <c r="C19" i="1"/>
  <c r="C18" i="1"/>
  <c r="C17" i="1"/>
  <c r="C16" i="1"/>
  <c r="C15" i="1"/>
  <c r="C14" i="1"/>
  <c r="C1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D5" i="1"/>
  <c r="D6" i="1"/>
</calcChain>
</file>

<file path=xl/sharedStrings.xml><?xml version="1.0" encoding="utf-8"?>
<sst xmlns="http://schemas.openxmlformats.org/spreadsheetml/2006/main" count="141" uniqueCount="35">
  <si>
    <t>Nome</t>
  </si>
  <si>
    <t>Kills</t>
  </si>
  <si>
    <t>Assists</t>
  </si>
  <si>
    <t>Deaths</t>
  </si>
  <si>
    <t>Wins</t>
  </si>
  <si>
    <t>Losses</t>
  </si>
  <si>
    <t>K/D</t>
  </si>
  <si>
    <t>raphael_kalaes</t>
  </si>
  <si>
    <t>Maranhao_007</t>
  </si>
  <si>
    <t>BrookingSkulls</t>
  </si>
  <si>
    <t>Rafa_Satriani</t>
  </si>
  <si>
    <t>Rmazaro</t>
  </si>
  <si>
    <t>FTK-Gago</t>
  </si>
  <si>
    <t>rfv-_-_-_-_-mw3</t>
  </si>
  <si>
    <t>calogamers2001</t>
  </si>
  <si>
    <t>registossu</t>
  </si>
  <si>
    <t>Partidas</t>
  </si>
  <si>
    <t>CAMARO-WRS</t>
  </si>
  <si>
    <t>raphael_Kalaes</t>
  </si>
  <si>
    <t>RAFA_SATRIANI</t>
  </si>
  <si>
    <t>rfv-_-_-_-_mw3</t>
  </si>
  <si>
    <t>total</t>
  </si>
  <si>
    <t>rmazaro</t>
  </si>
  <si>
    <t>Win/loss</t>
  </si>
  <si>
    <t>Im_The_New_Wat</t>
  </si>
  <si>
    <t>yPsYcho-CP</t>
  </si>
  <si>
    <t>I-LoboSolitario-</t>
  </si>
  <si>
    <t>ThiagoLC</t>
  </si>
  <si>
    <t>guigamaral</t>
  </si>
  <si>
    <t>yMrF1Vve-_-</t>
  </si>
  <si>
    <t>gui_tanakac</t>
  </si>
  <si>
    <t>Galo_Sniper</t>
  </si>
  <si>
    <t>Drusso843</t>
  </si>
  <si>
    <t>akrausert</t>
  </si>
  <si>
    <t>M1natel_VF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</si>
</sst>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3" fillId="0" borderId="0" xfId="0" applyFont="1"/>
    <xf numFmtId="2" fontId="0" fillId="0" borderId="0" xfId="0" applyNumberFormat="1"/>
    <xf numFmtId="0" fontId="0" fillId="0" borderId="0" xfId="0" applyFont="1"/>
    <xf numFmtId="0" fontId="4" fillId="2" borderId="0" xfId="0" applyFont="1" applyFill="1"/>
    <xf numFmtId="0" fontId="4" fillId="3" borderId="0" xfId="0" applyFont="1" applyFill="1"/>
    <xf numFmtId="2" fontId="4" fillId="3" borderId="0" xfId="0" applyNumberFormat="1" applyFont="1" applyFill="1"/>
    <xf numFmtId="2" fontId="4" fillId="2" borderId="0" xfId="0" applyNumberFormat="1" applyFont="1" applyFill="1"/>
    <xf numFmtId="0" fontId="4" fillId="0" borderId="0" xfId="0" applyFont="1" applyFill="1"/>
    <xf numFmtId="0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A3574-1413-4285-B2C1-B76DABC5D630}" name="Tabela1" displayName="Tabela1" ref="B2:I30" totalsRowShown="0">
  <autoFilter ref="B2:I30" xr:uid="{5F9ED8BF-C8D9-4178-8F68-41DB911BAE21}"/>
  <sortState xmlns:xlrd2="http://schemas.microsoft.com/office/spreadsheetml/2017/richdata2" ref="B3:I22">
    <sortCondition descending="1" ref="C2:C22"/>
  </sortState>
  <tableColumns count="8">
    <tableColumn id="1" xr3:uid="{6A00565B-015F-4A72-84FA-603D02627E52}" name="Nome"/>
    <tableColumn id="2" xr3:uid="{593DADD2-F4FF-4B3B-AF22-E45F31EBE384}" name="Kills">
      <calculatedColumnFormula>Kills!B19</calculatedColumnFormula>
    </tableColumn>
    <tableColumn id="3" xr3:uid="{0998F2A8-3DDC-4985-9329-9A2B3966018C}" name="Assists"/>
    <tableColumn id="4" xr3:uid="{5DBD864A-6A62-41FD-A676-D450FF8B7AC6}" name="Deaths"/>
    <tableColumn id="5" xr3:uid="{D2C63937-015B-4D0B-ACF2-DF583C6004B1}" name="Wins"/>
    <tableColumn id="6" xr3:uid="{68AF14C3-DE01-44EC-B2AB-3877A588592E}" name="Losses"/>
    <tableColumn id="7" xr3:uid="{ABA28C46-89F9-47F5-B256-46713E5B75B8}" name="K/D" dataDxfId="0">
      <calculatedColumnFormula>Tabela1[[#This Row],[Kills]]/Tabela1[[#This Row],[Deaths]]</calculatedColumnFormula>
    </tableColumn>
    <tableColumn id="8" xr3:uid="{5850892C-F769-464E-9A4A-DB2C31DAA936}" name="Win/loss">
      <calculatedColumnFormula>Tabela1[[#This Row],[Wins]]/Tabela1[[#This Row],[Losses]]</calculatedColumnFormula>
    </tableColumn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CC72-E39E-4559-9B26-8D163745C429}">
  <dimension ref="B2:I30"/>
  <sheetViews>
    <sheetView tabSelected="1" topLeftCell="B1" zoomScale="90" zoomScaleNormal="90" workbookViewId="0">
      <selection activeCell="B22" sqref="B22"/>
    </sheetView>
  </sheetViews>
  <sheetFormatPr defaultRowHeight="15" x14ac:dyDescent="0.25"/>
  <cols>
    <col min="2" max="2" width="18.7109375" customWidth="1"/>
    <col min="3" max="3" width="13.42578125" customWidth="1"/>
    <col min="4" max="8" width="10.28515625" customWidth="1"/>
    <col min="9" max="9" width="11.28515625" bestFit="1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23</v>
      </c>
    </row>
    <row r="3" spans="2:9" x14ac:dyDescent="0.25">
      <c r="B3" s="9" t="s">
        <v>7</v>
      </c>
      <c r="C3" s="9">
        <f>Kills!$B19</f>
        <v>86</v>
      </c>
      <c r="D3" s="9">
        <f>Assists!$B19</f>
        <v>34</v>
      </c>
      <c r="E3" s="9">
        <f>Deaths!$B19</f>
        <v>75</v>
      </c>
      <c r="F3" s="9">
        <f>Wins!$B19</f>
        <v>8</v>
      </c>
      <c r="G3" s="9">
        <f>Losses!$B19</f>
        <v>2</v>
      </c>
      <c r="H3" s="10">
        <f>Tabela1[[#This Row],[Kills]]/Tabela1[[#This Row],[Deaths]]</f>
        <v>1.1466666666666667</v>
      </c>
      <c r="I3" s="9">
        <f>Tabela1[[#This Row],[Wins]]/Tabela1[[#This Row],[Losses]]</f>
        <v>4</v>
      </c>
    </row>
    <row r="4" spans="2:9" x14ac:dyDescent="0.25">
      <c r="B4" t="s">
        <v>8</v>
      </c>
      <c r="C4">
        <f>Kills!$C19</f>
        <v>124</v>
      </c>
      <c r="D4">
        <f>Assists!$C19</f>
        <v>27</v>
      </c>
      <c r="E4">
        <f>Deaths!$C19</f>
        <v>92</v>
      </c>
      <c r="F4">
        <f>Wins!$C19</f>
        <v>5</v>
      </c>
      <c r="G4">
        <f>Losses!$C19</f>
        <v>5</v>
      </c>
      <c r="H4" s="6">
        <f>Tabela1[[#This Row],[Kills]]/Tabela1[[#This Row],[Deaths]]</f>
        <v>1.3478260869565217</v>
      </c>
      <c r="I4">
        <f>Tabela1[[#This Row],[Wins]]/Tabela1[[#This Row],[Losses]]</f>
        <v>1</v>
      </c>
    </row>
    <row r="5" spans="2:9" x14ac:dyDescent="0.25">
      <c r="B5" s="9" t="s">
        <v>9</v>
      </c>
      <c r="C5" s="9">
        <f>Kills!$D19</f>
        <v>74</v>
      </c>
      <c r="D5" s="9">
        <f>Assists!$D19</f>
        <v>23</v>
      </c>
      <c r="E5" s="9">
        <f>Deaths!$D19</f>
        <v>60</v>
      </c>
      <c r="F5" s="9">
        <f>Wins!$D19</f>
        <v>3</v>
      </c>
      <c r="G5" s="9">
        <f>Losses!$D19</f>
        <v>4</v>
      </c>
      <c r="H5" s="10">
        <f>Tabela1[[#This Row],[Kills]]/Tabela1[[#This Row],[Deaths]]</f>
        <v>1.2333333333333334</v>
      </c>
      <c r="I5" s="9">
        <f>Tabela1[[#This Row],[Wins]]/Tabela1[[#This Row],[Losses]]</f>
        <v>0.75</v>
      </c>
    </row>
    <row r="6" spans="2:9" x14ac:dyDescent="0.25">
      <c r="B6" s="8" t="s">
        <v>10</v>
      </c>
      <c r="C6" s="8">
        <f>Kills!$E19</f>
        <v>104</v>
      </c>
      <c r="D6" s="8">
        <f>Assists!$E19</f>
        <v>34</v>
      </c>
      <c r="E6" s="8">
        <f>Deaths!$E19</f>
        <v>93</v>
      </c>
      <c r="F6" s="8">
        <f>Wins!$E19</f>
        <v>4</v>
      </c>
      <c r="G6" s="8">
        <f>Losses!$E19</f>
        <v>6</v>
      </c>
      <c r="H6" s="11">
        <f>Tabela1[[#This Row],[Kills]]/Tabela1[[#This Row],[Deaths]]</f>
        <v>1.118279569892473</v>
      </c>
      <c r="I6" s="8">
        <f>Tabela1[[#This Row],[Wins]]/Tabela1[[#This Row],[Losses]]</f>
        <v>0.66666666666666663</v>
      </c>
    </row>
    <row r="7" spans="2:9" x14ac:dyDescent="0.25">
      <c r="B7" s="9" t="s">
        <v>11</v>
      </c>
      <c r="C7" s="9">
        <f>Kills!$F19</f>
        <v>35</v>
      </c>
      <c r="D7" s="9">
        <f>Assists!$F19</f>
        <v>20</v>
      </c>
      <c r="E7" s="9">
        <f>Deaths!$F19</f>
        <v>89</v>
      </c>
      <c r="F7" s="9">
        <f>Wins!$F19</f>
        <v>3</v>
      </c>
      <c r="G7" s="9">
        <f>Losses!$F19</f>
        <v>7</v>
      </c>
      <c r="H7" s="10">
        <f>Tabela1[[#This Row],[Kills]]/Tabela1[[#This Row],[Deaths]]</f>
        <v>0.39325842696629215</v>
      </c>
      <c r="I7" s="9">
        <f>Tabela1[[#This Row],[Wins]]/Tabela1[[#This Row],[Losses]]</f>
        <v>0.42857142857142855</v>
      </c>
    </row>
    <row r="8" spans="2:9" x14ac:dyDescent="0.25">
      <c r="B8" s="9" t="s">
        <v>12</v>
      </c>
      <c r="C8" s="9">
        <f>Kills!$G19</f>
        <v>98</v>
      </c>
      <c r="D8" s="9">
        <f>Assists!$G19</f>
        <v>34</v>
      </c>
      <c r="E8" s="9">
        <f>Deaths!$G19</f>
        <v>81</v>
      </c>
      <c r="F8" s="9">
        <f>Wins!$G19</f>
        <v>6</v>
      </c>
      <c r="G8" s="9">
        <f>Losses!$G19</f>
        <v>3</v>
      </c>
      <c r="H8" s="10">
        <f>Tabela1[[#This Row],[Kills]]/Tabela1[[#This Row],[Deaths]]</f>
        <v>1.2098765432098766</v>
      </c>
      <c r="I8" s="9">
        <f>Tabela1[[#This Row],[Wins]]/Tabela1[[#This Row],[Losses]]</f>
        <v>2</v>
      </c>
    </row>
    <row r="9" spans="2:9" x14ac:dyDescent="0.25">
      <c r="B9" s="8" t="s">
        <v>13</v>
      </c>
      <c r="C9" s="8">
        <f>Kills!$H19</f>
        <v>57</v>
      </c>
      <c r="D9" s="8">
        <f>Assists!$H19</f>
        <v>16</v>
      </c>
      <c r="E9" s="8">
        <f>Deaths!$H19</f>
        <v>46</v>
      </c>
      <c r="F9" s="8">
        <f>Wins!$H19</f>
        <v>1</v>
      </c>
      <c r="G9" s="8">
        <f>Losses!$H19</f>
        <v>4</v>
      </c>
      <c r="H9" s="11">
        <f>Tabela1[[#This Row],[Kills]]/Tabela1[[#This Row],[Deaths]]</f>
        <v>1.2391304347826086</v>
      </c>
      <c r="I9" s="8">
        <f>Tabela1[[#This Row],[Wins]]/Tabela1[[#This Row],[Losses]]</f>
        <v>0.25</v>
      </c>
    </row>
    <row r="10" spans="2:9" x14ac:dyDescent="0.25">
      <c r="B10" s="8" t="s">
        <v>14</v>
      </c>
      <c r="C10" s="8">
        <f>Kills!$I19</f>
        <v>8</v>
      </c>
      <c r="D10" s="8">
        <f>Assists!$I19</f>
        <v>0</v>
      </c>
      <c r="E10" s="8">
        <f>Deaths!$I19</f>
        <v>8</v>
      </c>
      <c r="F10" s="8">
        <f>Wins!$I19</f>
        <v>0</v>
      </c>
      <c r="G10" s="8">
        <f>Losses!$I19</f>
        <v>1</v>
      </c>
      <c r="H10" s="11">
        <f>Tabela1[[#This Row],[Kills]]/Tabela1[[#This Row],[Deaths]]</f>
        <v>1</v>
      </c>
      <c r="I10" s="8">
        <f>Tabela1[[#This Row],[Wins]]/Tabela1[[#This Row],[Losses]]</f>
        <v>0</v>
      </c>
    </row>
    <row r="11" spans="2:9" x14ac:dyDescent="0.25">
      <c r="B11" s="9" t="s">
        <v>15</v>
      </c>
      <c r="C11" s="9">
        <f>Kills!$J19</f>
        <v>63</v>
      </c>
      <c r="D11" s="9">
        <f>Assists!$J19</f>
        <v>22</v>
      </c>
      <c r="E11" s="9">
        <f>Deaths!$J19</f>
        <v>61</v>
      </c>
      <c r="F11" s="9">
        <f>Wins!$J19</f>
        <v>3</v>
      </c>
      <c r="G11" s="9">
        <f>Losses!$J19</f>
        <v>5</v>
      </c>
      <c r="H11" s="10">
        <f>Tabela1[[#This Row],[Kills]]/Tabela1[[#This Row],[Deaths]]</f>
        <v>1.0327868852459017</v>
      </c>
      <c r="I11" s="9">
        <f>Tabela1[[#This Row],[Wins]]/Tabela1[[#This Row],[Losses]]</f>
        <v>0.6</v>
      </c>
    </row>
    <row r="12" spans="2:9" x14ac:dyDescent="0.25">
      <c r="B12" s="8" t="s">
        <v>17</v>
      </c>
      <c r="C12" s="8">
        <f>Kills!$K19</f>
        <v>31</v>
      </c>
      <c r="D12" s="8">
        <f>Assists!K19</f>
        <v>11</v>
      </c>
      <c r="E12" s="8">
        <f>Deaths!K19</f>
        <v>34</v>
      </c>
      <c r="F12" s="8">
        <f>Wins!K19</f>
        <v>0</v>
      </c>
      <c r="G12" s="8">
        <f>Losses!K19</f>
        <v>3</v>
      </c>
      <c r="H12" s="11">
        <f>Tabela1[[#This Row],[Kills]]/Tabela1[[#This Row],[Deaths]]</f>
        <v>0.91176470588235292</v>
      </c>
      <c r="I12" s="8">
        <f>Tabela1[[#This Row],[Wins]]/Tabela1[[#This Row],[Losses]]</f>
        <v>0</v>
      </c>
    </row>
    <row r="13" spans="2:9" x14ac:dyDescent="0.25">
      <c r="B13" s="8" t="s">
        <v>24</v>
      </c>
      <c r="C13" s="8">
        <f>Kills!$L19</f>
        <v>94</v>
      </c>
      <c r="D13" s="8">
        <f>Assists!L19</f>
        <v>31</v>
      </c>
      <c r="E13" s="8">
        <f>Deaths!L19</f>
        <v>73</v>
      </c>
      <c r="F13" s="8">
        <f>Wins!L19</f>
        <v>5</v>
      </c>
      <c r="G13" s="8">
        <f>Losses!L19</f>
        <v>4</v>
      </c>
      <c r="H13" s="11">
        <f>Tabela1[[#This Row],[Kills]]/Tabela1[[#This Row],[Deaths]]</f>
        <v>1.2876712328767124</v>
      </c>
      <c r="I13" s="8">
        <f>Tabela1[[#This Row],[Wins]]/Tabela1[[#This Row],[Losses]]</f>
        <v>1.25</v>
      </c>
    </row>
    <row r="14" spans="2:9" x14ac:dyDescent="0.25">
      <c r="B14" t="s">
        <v>25</v>
      </c>
      <c r="C14">
        <f>Kills!$M19</f>
        <v>11</v>
      </c>
      <c r="D14">
        <f>Assists!$M19</f>
        <v>10</v>
      </c>
      <c r="E14">
        <f>Deaths!$M19</f>
        <v>17</v>
      </c>
      <c r="F14">
        <f>Wins!$M19</f>
        <v>1</v>
      </c>
      <c r="G14">
        <f>Losses!$M19</f>
        <v>1</v>
      </c>
      <c r="H14" s="6">
        <f>Tabela1[[#This Row],[Kills]]/Tabela1[[#This Row],[Deaths]]</f>
        <v>0.6470588235294118</v>
      </c>
      <c r="I14">
        <f>Tabela1[[#This Row],[Wins]]/Tabela1[[#This Row],[Losses]]</f>
        <v>1</v>
      </c>
    </row>
    <row r="15" spans="2:9" x14ac:dyDescent="0.25">
      <c r="B15" t="s">
        <v>26</v>
      </c>
      <c r="C15">
        <f>Kills!$N19</f>
        <v>3</v>
      </c>
      <c r="D15">
        <f>Assists!$N19</f>
        <v>2</v>
      </c>
      <c r="E15">
        <f>Deaths!$N19</f>
        <v>9</v>
      </c>
      <c r="F15">
        <f>Wins!$N19</f>
        <v>1</v>
      </c>
      <c r="G15">
        <f>Losses!$N19</f>
        <v>0</v>
      </c>
      <c r="H15" s="6">
        <f>Tabela1[[#This Row],[Kills]]/Tabela1[[#This Row],[Deaths]]</f>
        <v>0.33333333333333331</v>
      </c>
      <c r="I15" t="e">
        <f>Tabela1[[#This Row],[Wins]]/Tabela1[[#This Row],[Losses]]</f>
        <v>#DIV/0!</v>
      </c>
    </row>
    <row r="16" spans="2:9" x14ac:dyDescent="0.25">
      <c r="B16" s="8" t="s">
        <v>27</v>
      </c>
      <c r="C16" s="8">
        <f>Kills!$O19</f>
        <v>5</v>
      </c>
      <c r="D16" s="8">
        <f>Assists!$O19</f>
        <v>1</v>
      </c>
      <c r="E16" s="8">
        <f>Deaths!$O19</f>
        <v>9</v>
      </c>
      <c r="F16" s="8">
        <f>Wins!$O19</f>
        <v>1</v>
      </c>
      <c r="G16" s="8">
        <f>Losses!$O19</f>
        <v>0</v>
      </c>
      <c r="H16" s="11">
        <f>Tabela1[[#This Row],[Kills]]/Tabela1[[#This Row],[Deaths]]</f>
        <v>0.55555555555555558</v>
      </c>
      <c r="I16" s="8" t="e">
        <f>Tabela1[[#This Row],[Wins]]/Tabela1[[#This Row],[Losses]]</f>
        <v>#DIV/0!</v>
      </c>
    </row>
    <row r="17" spans="2:9" x14ac:dyDescent="0.25">
      <c r="B17" t="s">
        <v>28</v>
      </c>
      <c r="C17">
        <f>Kills!$P19</f>
        <v>19</v>
      </c>
      <c r="D17">
        <f>Assists!$P19</f>
        <v>12</v>
      </c>
      <c r="E17">
        <f>Deaths!$P19</f>
        <v>39</v>
      </c>
      <c r="F17">
        <f>Wins!$P19</f>
        <v>3</v>
      </c>
      <c r="G17">
        <f>Losses!$P19</f>
        <v>1</v>
      </c>
      <c r="H17" s="6">
        <f>Tabela1[[#This Row],[Kills]]/Tabela1[[#This Row],[Deaths]]</f>
        <v>0.48717948717948717</v>
      </c>
      <c r="I17">
        <f>Tabela1[[#This Row],[Wins]]/Tabela1[[#This Row],[Losses]]</f>
        <v>3</v>
      </c>
    </row>
    <row r="18" spans="2:9" x14ac:dyDescent="0.25">
      <c r="B18" s="12" t="s">
        <v>29</v>
      </c>
      <c r="C18">
        <f>Kills!$Q19</f>
        <v>14</v>
      </c>
      <c r="D18">
        <f>Assists!$Q19</f>
        <v>9</v>
      </c>
      <c r="E18">
        <f>Deaths!$Q19</f>
        <v>13</v>
      </c>
      <c r="F18">
        <f>Wins!$Q19</f>
        <v>2</v>
      </c>
      <c r="G18">
        <f>Losses!$Q19</f>
        <v>0</v>
      </c>
      <c r="H18" s="6">
        <f>Tabela1[[#This Row],[Kills]]/Tabela1[[#This Row],[Deaths]]</f>
        <v>1.0769230769230769</v>
      </c>
      <c r="I18" t="e">
        <f>Tabela1[[#This Row],[Wins]]/Tabela1[[#This Row],[Losses]]</f>
        <v>#DIV/0!</v>
      </c>
    </row>
    <row r="19" spans="2:9" x14ac:dyDescent="0.25">
      <c r="B19" s="12" t="s">
        <v>30</v>
      </c>
      <c r="C19">
        <f>Kills!$R19</f>
        <v>11</v>
      </c>
      <c r="D19">
        <f>Assists!$R19</f>
        <v>3</v>
      </c>
      <c r="E19">
        <f>Deaths!$R19</f>
        <v>7</v>
      </c>
      <c r="F19">
        <f>Wins!$R19</f>
        <v>1</v>
      </c>
      <c r="G19">
        <f>Losses!$R19</f>
        <v>0</v>
      </c>
      <c r="H19" s="6">
        <f>Tabela1[[#This Row],[Kills]]/Tabela1[[#This Row],[Deaths]]</f>
        <v>1.5714285714285714</v>
      </c>
      <c r="I19" t="e">
        <f>Tabela1[[#This Row],[Wins]]/Tabela1[[#This Row],[Losses]]</f>
        <v>#DIV/0!</v>
      </c>
    </row>
    <row r="20" spans="2:9" x14ac:dyDescent="0.25">
      <c r="B20" s="12" t="s">
        <v>31</v>
      </c>
      <c r="C20">
        <f>Kills!$S19</f>
        <v>16</v>
      </c>
      <c r="D20">
        <f>Assists!$S19</f>
        <v>5</v>
      </c>
      <c r="E20">
        <f>Deaths!$S19</f>
        <v>23</v>
      </c>
      <c r="F20">
        <f>Wins!$S19</f>
        <v>2</v>
      </c>
      <c r="G20">
        <f>Losses!$S19</f>
        <v>1</v>
      </c>
      <c r="H20" s="6">
        <f>Tabela1[[#This Row],[Kills]]/Tabela1[[#This Row],[Deaths]]</f>
        <v>0.69565217391304346</v>
      </c>
      <c r="I20">
        <f>Tabela1[[#This Row],[Wins]]/Tabela1[[#This Row],[Losses]]</f>
        <v>2</v>
      </c>
    </row>
    <row r="21" spans="2:9" x14ac:dyDescent="0.25">
      <c r="B21" s="13" t="str">
        <f>Kills!T3</f>
        <v>Drusso843</v>
      </c>
      <c r="C21">
        <f>Kills!$T19</f>
        <v>18</v>
      </c>
      <c r="D21">
        <f>Assists!$T19</f>
        <v>3</v>
      </c>
      <c r="E21">
        <f>Deaths!$T19</f>
        <v>15</v>
      </c>
      <c r="F21">
        <f>Wins!$T19</f>
        <v>1</v>
      </c>
      <c r="G21">
        <f>Losses!$T19</f>
        <v>1</v>
      </c>
      <c r="H21" s="6">
        <f>Tabela1[[#This Row],[Kills]]/Tabela1[[#This Row],[Deaths]]</f>
        <v>1.2</v>
      </c>
      <c r="I21">
        <f>Tabela1[[#This Row],[Wins]]/Tabela1[[#This Row],[Losses]]</f>
        <v>1</v>
      </c>
    </row>
    <row r="22" spans="2:9" x14ac:dyDescent="0.25">
      <c r="B22" s="13" t="str">
        <f>Kills!U3</f>
        <v>akrausert</v>
      </c>
      <c r="C22">
        <f>Kills!$U19</f>
        <v>4</v>
      </c>
      <c r="D22">
        <f>Assists!$U19</f>
        <v>2</v>
      </c>
      <c r="E22">
        <f>Deaths!$U19</f>
        <v>9</v>
      </c>
      <c r="F22">
        <f>Wins!$U19</f>
        <v>0</v>
      </c>
      <c r="G22">
        <f>Losses!$U19</f>
        <v>1</v>
      </c>
      <c r="H22" s="6">
        <f>Tabela1[[#This Row],[Kills]]/Tabela1[[#This Row],[Deaths]]</f>
        <v>0.44444444444444442</v>
      </c>
      <c r="I22">
        <f>Tabela1[[#This Row],[Wins]]/Tabela1[[#This Row],[Losses]]</f>
        <v>0</v>
      </c>
    </row>
    <row r="23" spans="2:9" x14ac:dyDescent="0.25">
      <c r="B23" s="13" t="str">
        <f>Kills!V3</f>
        <v>M1natel_VF</v>
      </c>
      <c r="C23">
        <f>Kills!$V19</f>
        <v>7</v>
      </c>
      <c r="D23">
        <f>Assists!$V19</f>
        <v>2</v>
      </c>
      <c r="E23">
        <f>Deaths!$V19</f>
        <v>9</v>
      </c>
      <c r="F23">
        <f>Wins!$V19</f>
        <v>0</v>
      </c>
      <c r="G23">
        <f>Losses!$V19</f>
        <v>1</v>
      </c>
      <c r="H23" s="6">
        <f>Tabela1[[#This Row],[Kills]]/Tabela1[[#This Row],[Deaths]]</f>
        <v>0.77777777777777779</v>
      </c>
      <c r="I23">
        <f>Tabela1[[#This Row],[Wins]]/Tabela1[[#This Row],[Losses]]</f>
        <v>0</v>
      </c>
    </row>
    <row r="24" spans="2:9" x14ac:dyDescent="0.25">
      <c r="B24" s="13">
        <f>Kills!W3</f>
        <v>0</v>
      </c>
      <c r="C24">
        <f>Kills!$W19</f>
        <v>0</v>
      </c>
      <c r="D24">
        <f>Assists!$W19</f>
        <v>0</v>
      </c>
      <c r="E24">
        <f>Deaths!$W19</f>
        <v>0</v>
      </c>
      <c r="F24">
        <f>Wins!$W19</f>
        <v>0</v>
      </c>
      <c r="G24">
        <f>Losses!$W19</f>
        <v>0</v>
      </c>
      <c r="H24" s="6" t="e">
        <f>Tabela1[[#This Row],[Kills]]/Tabela1[[#This Row],[Deaths]]</f>
        <v>#DIV/0!</v>
      </c>
      <c r="I24" t="e">
        <f>Tabela1[[#This Row],[Wins]]/Tabela1[[#This Row],[Losses]]</f>
        <v>#DIV/0!</v>
      </c>
    </row>
    <row r="25" spans="2:9" x14ac:dyDescent="0.25">
      <c r="B25" s="13">
        <f>Kills!X3</f>
        <v>0</v>
      </c>
      <c r="C25">
        <f>Kills!$X19</f>
        <v>0</v>
      </c>
      <c r="D25">
        <f>Assists!$X19</f>
        <v>0</v>
      </c>
      <c r="E25">
        <f>Deaths!$X19</f>
        <v>0</v>
      </c>
      <c r="F25">
        <f>Wins!$X19</f>
        <v>0</v>
      </c>
      <c r="G25">
        <f>Losses!$X19</f>
        <v>0</v>
      </c>
      <c r="H25" s="6" t="e">
        <f>Tabela1[[#This Row],[Kills]]/Tabela1[[#This Row],[Deaths]]</f>
        <v>#DIV/0!</v>
      </c>
      <c r="I25" t="e">
        <f>Tabela1[[#This Row],[Wins]]/Tabela1[[#This Row],[Losses]]</f>
        <v>#DIV/0!</v>
      </c>
    </row>
    <row r="26" spans="2:9" x14ac:dyDescent="0.25">
      <c r="B26" s="13">
        <f>Kills!Y3</f>
        <v>0</v>
      </c>
      <c r="C26">
        <f>Kills!$Y19</f>
        <v>0</v>
      </c>
      <c r="D26">
        <f>Assists!$Y19</f>
        <v>0</v>
      </c>
      <c r="E26">
        <f>Deaths!$Y19</f>
        <v>0</v>
      </c>
      <c r="F26">
        <f>Wins!$Y19</f>
        <v>0</v>
      </c>
      <c r="G26">
        <f>Losses!$Y19</f>
        <v>0</v>
      </c>
      <c r="H26" s="6" t="e">
        <f>Tabela1[[#This Row],[Kills]]/Tabela1[[#This Row],[Deaths]]</f>
        <v>#DIV/0!</v>
      </c>
      <c r="I26" t="e">
        <f>Tabela1[[#This Row],[Wins]]/Tabela1[[#This Row],[Losses]]</f>
        <v>#DIV/0!</v>
      </c>
    </row>
    <row r="27" spans="2:9" x14ac:dyDescent="0.25">
      <c r="B27" s="13">
        <f>Kills!Z3</f>
        <v>0</v>
      </c>
      <c r="C27">
        <f>Kills!$Z19</f>
        <v>0</v>
      </c>
      <c r="D27">
        <f>Assists!$Z19</f>
        <v>0</v>
      </c>
      <c r="E27">
        <f>Deaths!$Z19</f>
        <v>0</v>
      </c>
      <c r="F27">
        <f>Wins!$Z19</f>
        <v>0</v>
      </c>
      <c r="G27">
        <f>Losses!$Z19</f>
        <v>0</v>
      </c>
      <c r="H27" s="6" t="e">
        <f>Tabela1[[#This Row],[Kills]]/Tabela1[[#This Row],[Deaths]]</f>
        <v>#DIV/0!</v>
      </c>
      <c r="I27" t="e">
        <f>Tabela1[[#This Row],[Wins]]/Tabela1[[#This Row],[Losses]]</f>
        <v>#DIV/0!</v>
      </c>
    </row>
    <row r="28" spans="2:9" x14ac:dyDescent="0.25">
      <c r="B28" s="13">
        <f>Kills!AA3</f>
        <v>0</v>
      </c>
      <c r="C28">
        <f>Kills!$AA19</f>
        <v>0</v>
      </c>
      <c r="D28">
        <f>Assists!$AA19</f>
        <v>0</v>
      </c>
      <c r="E28">
        <f>Deaths!$AA19</f>
        <v>0</v>
      </c>
      <c r="F28">
        <f>Wins!$AA19</f>
        <v>0</v>
      </c>
      <c r="G28">
        <f>Losses!$AA19</f>
        <v>0</v>
      </c>
      <c r="H28" s="6" t="e">
        <f>Tabela1[[#This Row],[Kills]]/Tabela1[[#This Row],[Deaths]]</f>
        <v>#DIV/0!</v>
      </c>
      <c r="I28" t="e">
        <f>Tabela1[[#This Row],[Wins]]/Tabela1[[#This Row],[Losses]]</f>
        <v>#DIV/0!</v>
      </c>
    </row>
    <row r="29" spans="2:9" x14ac:dyDescent="0.25">
      <c r="B29" s="13">
        <f>Kills!AB3</f>
        <v>0</v>
      </c>
      <c r="C29">
        <f>Kills!$AB19</f>
        <v>0</v>
      </c>
      <c r="D29">
        <f>Assists!$AB19</f>
        <v>0</v>
      </c>
      <c r="E29">
        <f>Deaths!$AB19</f>
        <v>0</v>
      </c>
      <c r="F29">
        <f>Wins!$AB19</f>
        <v>0</v>
      </c>
      <c r="G29">
        <f>Losses!$AB19</f>
        <v>0</v>
      </c>
      <c r="H29" s="6" t="e">
        <f>Tabela1[[#This Row],[Kills]]/Tabela1[[#This Row],[Deaths]]</f>
        <v>#DIV/0!</v>
      </c>
      <c r="I29" t="e">
        <f>Tabela1[[#This Row],[Wins]]/Tabela1[[#This Row],[Losses]]</f>
        <v>#DIV/0!</v>
      </c>
    </row>
    <row r="30" spans="2:9" x14ac:dyDescent="0.25">
      <c r="B30" s="13">
        <f>Kills!AC3</f>
        <v>0</v>
      </c>
      <c r="C30">
        <f>Kills!$AC19</f>
        <v>0</v>
      </c>
      <c r="D30">
        <f>Assists!$AC19</f>
        <v>0</v>
      </c>
      <c r="E30">
        <f>Deaths!$AC19</f>
        <v>0</v>
      </c>
      <c r="F30">
        <f>Wins!$AC19</f>
        <v>0</v>
      </c>
      <c r="G30">
        <f>Losses!$AC19</f>
        <v>0</v>
      </c>
      <c r="H30" s="6" t="e">
        <f>Tabela1[[#This Row],[Kills]]/Tabela1[[#This Row],[Deaths]]</f>
        <v>#DIV/0!</v>
      </c>
      <c r="I30" t="e">
        <f>Tabela1[[#This Row],[Wins]]/Tabela1[[#This Row],[Losses]]</f>
        <v>#DIV/0!</v>
      </c>
    </row>
  </sheetData>
  <conditionalFormatting sqref="D3:D30">
    <cfRule type="colorScale" priority="6">
      <colorScale>
        <cfvo type="min"/>
        <cfvo type="max"/>
        <color rgb="FFFF0000"/>
        <color rgb="FF00B050"/>
      </colorScale>
    </cfRule>
  </conditionalFormatting>
  <conditionalFormatting sqref="C3:C30">
    <cfRule type="colorScale" priority="7">
      <colorScale>
        <cfvo type="min"/>
        <cfvo type="max"/>
        <color rgb="FFFF0000"/>
        <color rgb="FF00B050"/>
      </colorScale>
    </cfRule>
  </conditionalFormatting>
  <conditionalFormatting sqref="F3:F30">
    <cfRule type="colorScale" priority="4">
      <colorScale>
        <cfvo type="min"/>
        <cfvo type="max"/>
        <color rgb="FFFF0000"/>
        <color rgb="FF00B050"/>
      </colorScale>
    </cfRule>
  </conditionalFormatting>
  <conditionalFormatting sqref="G3:G30">
    <cfRule type="colorScale" priority="3">
      <colorScale>
        <cfvo type="min"/>
        <cfvo type="max"/>
        <color rgb="FFFF0000"/>
        <color rgb="FF00B050"/>
      </colorScale>
    </cfRule>
  </conditionalFormatting>
  <conditionalFormatting sqref="H3:H30">
    <cfRule type="colorScale" priority="2">
      <colorScale>
        <cfvo type="min"/>
        <cfvo type="max"/>
        <color rgb="FFFF0000"/>
        <color rgb="FF00B050"/>
      </colorScale>
    </cfRule>
  </conditionalFormatting>
  <conditionalFormatting sqref="I3:I30">
    <cfRule type="colorScale" priority="1">
      <colorScale>
        <cfvo type="min"/>
        <cfvo type="max"/>
        <color rgb="FFFF0000"/>
        <color rgb="FF00B050"/>
      </colorScale>
    </cfRule>
  </conditionalFormatting>
  <conditionalFormatting sqref="E3:E30">
    <cfRule type="colorScale" priority="5">
      <colorScale>
        <cfvo type="min"/>
        <cfvo type="max"/>
        <color rgb="FFFF0000"/>
        <color rgb="FF00B05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ED0C-06F9-4C79-A341-66BECD713C62}">
  <dimension ref="A1:X21"/>
  <sheetViews>
    <sheetView workbookViewId="0">
      <selection activeCell="A13" sqref="A13"/>
    </sheetView>
  </sheetViews>
  <sheetFormatPr defaultRowHeight="15" x14ac:dyDescent="0.25"/>
  <cols>
    <col min="1" max="1" width="17.28515625" bestFit="1" customWidth="1"/>
    <col min="2" max="2" width="14.5703125" bestFit="1" customWidth="1"/>
    <col min="3" max="3" width="14" bestFit="1" customWidth="1"/>
    <col min="4" max="4" width="14.140625" bestFit="1" customWidth="1"/>
    <col min="5" max="5" width="14.5703125" bestFit="1" customWidth="1"/>
    <col min="6" max="7" width="9.28515625" bestFit="1" customWidth="1"/>
    <col min="8" max="9" width="15.140625" bestFit="1" customWidth="1"/>
    <col min="10" max="10" width="10" bestFit="1" customWidth="1"/>
    <col min="11" max="11" width="13.85546875" bestFit="1" customWidth="1"/>
    <col min="12" max="12" width="17.5703125" bestFit="1" customWidth="1"/>
    <col min="13" max="13" width="11.140625" bestFit="1" customWidth="1"/>
    <col min="14" max="14" width="14.85546875" bestFit="1" customWidth="1"/>
    <col min="15" max="15" width="8.85546875" bestFit="1" customWidth="1"/>
    <col min="16" max="16" width="10.7109375" bestFit="1" customWidth="1"/>
    <col min="17" max="17" width="12.28515625" bestFit="1" customWidth="1"/>
    <col min="18" max="18" width="11.42578125" bestFit="1" customWidth="1"/>
    <col min="19" max="19" width="11.7109375" bestFit="1" customWidth="1"/>
    <col min="20" max="20" width="10" bestFit="1" customWidth="1"/>
    <col min="22" max="22" width="11.5703125" bestFit="1" customWidth="1"/>
  </cols>
  <sheetData>
    <row r="1" spans="1:24" x14ac:dyDescent="0.25">
      <c r="A1" s="1"/>
      <c r="B1" s="1"/>
      <c r="C1" s="1"/>
      <c r="D1" s="1"/>
      <c r="E1" s="1"/>
      <c r="F1" s="1"/>
    </row>
    <row r="2" spans="1:24" x14ac:dyDescent="0.25">
      <c r="A2" s="1"/>
      <c r="B2" s="1"/>
      <c r="C2" s="1"/>
      <c r="D2" s="1"/>
      <c r="E2" s="1"/>
      <c r="F2" s="1"/>
    </row>
    <row r="3" spans="1:24" x14ac:dyDescent="0.25">
      <c r="A3" s="2" t="s">
        <v>16</v>
      </c>
      <c r="B3" s="3" t="s">
        <v>18</v>
      </c>
      <c r="C3" s="3" t="s">
        <v>8</v>
      </c>
      <c r="D3" s="3" t="s">
        <v>9</v>
      </c>
      <c r="E3" s="3" t="s">
        <v>19</v>
      </c>
      <c r="F3" s="3" t="s">
        <v>22</v>
      </c>
      <c r="G3" s="3" t="s">
        <v>12</v>
      </c>
      <c r="H3" s="3" t="s">
        <v>20</v>
      </c>
      <c r="I3" s="4" t="s">
        <v>14</v>
      </c>
      <c r="J3" s="4" t="s">
        <v>15</v>
      </c>
      <c r="K3" s="4" t="s">
        <v>17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/>
      <c r="X3" s="7"/>
    </row>
    <row r="4" spans="1:24" x14ac:dyDescent="0.25">
      <c r="A4">
        <v>1</v>
      </c>
      <c r="B4">
        <f>5+6</f>
        <v>11</v>
      </c>
      <c r="C4">
        <f>7+4</f>
        <v>11</v>
      </c>
      <c r="D4">
        <f>2+9</f>
        <v>11</v>
      </c>
      <c r="E4">
        <f>3+7</f>
        <v>10</v>
      </c>
      <c r="F4">
        <f>2+6</f>
        <v>8</v>
      </c>
      <c r="G4">
        <f>4+7</f>
        <v>11</v>
      </c>
      <c r="H4">
        <f>5+2</f>
        <v>7</v>
      </c>
      <c r="I4">
        <f>2+6</f>
        <v>8</v>
      </c>
      <c r="J4">
        <f>2+3</f>
        <v>5</v>
      </c>
      <c r="K4">
        <f>9+8</f>
        <v>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4" x14ac:dyDescent="0.25">
      <c r="A5">
        <v>2</v>
      </c>
      <c r="B5">
        <v>10</v>
      </c>
      <c r="C5">
        <v>15</v>
      </c>
      <c r="D5">
        <v>0</v>
      </c>
      <c r="E5">
        <v>14</v>
      </c>
      <c r="F5">
        <v>1</v>
      </c>
      <c r="G5">
        <v>0</v>
      </c>
      <c r="H5">
        <v>13</v>
      </c>
      <c r="I5">
        <v>0</v>
      </c>
      <c r="J5">
        <v>10</v>
      </c>
      <c r="K5">
        <v>0</v>
      </c>
      <c r="L5">
        <v>8</v>
      </c>
      <c r="M5">
        <v>8</v>
      </c>
      <c r="N5">
        <v>3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4" x14ac:dyDescent="0.25">
      <c r="A6" s="4">
        <v>3</v>
      </c>
      <c r="B6">
        <v>6</v>
      </c>
      <c r="C6">
        <v>15</v>
      </c>
      <c r="D6">
        <v>9</v>
      </c>
      <c r="E6">
        <v>7</v>
      </c>
      <c r="F6">
        <v>4</v>
      </c>
      <c r="G6">
        <v>11</v>
      </c>
      <c r="H6">
        <v>0</v>
      </c>
      <c r="I6">
        <v>0</v>
      </c>
      <c r="J6">
        <v>12</v>
      </c>
      <c r="K6">
        <v>5</v>
      </c>
      <c r="L6">
        <v>13</v>
      </c>
      <c r="M6">
        <v>0</v>
      </c>
      <c r="N6">
        <v>0</v>
      </c>
      <c r="O6">
        <v>0</v>
      </c>
      <c r="P6">
        <v>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4" x14ac:dyDescent="0.25">
      <c r="A7" s="4">
        <v>4</v>
      </c>
      <c r="B7">
        <v>7</v>
      </c>
      <c r="C7">
        <v>16</v>
      </c>
      <c r="D7">
        <v>18</v>
      </c>
      <c r="E7">
        <v>16</v>
      </c>
      <c r="F7">
        <v>9</v>
      </c>
      <c r="G7">
        <v>10</v>
      </c>
      <c r="H7">
        <v>0</v>
      </c>
      <c r="I7">
        <v>0</v>
      </c>
      <c r="J7">
        <v>8</v>
      </c>
      <c r="K7">
        <v>9</v>
      </c>
      <c r="L7">
        <v>15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4" x14ac:dyDescent="0.25">
      <c r="A8" s="4">
        <v>5</v>
      </c>
      <c r="B8">
        <v>7</v>
      </c>
      <c r="C8">
        <v>13</v>
      </c>
      <c r="D8">
        <v>0</v>
      </c>
      <c r="E8">
        <v>4</v>
      </c>
      <c r="F8">
        <v>1</v>
      </c>
      <c r="G8">
        <v>15</v>
      </c>
      <c r="H8">
        <v>0</v>
      </c>
      <c r="I8">
        <v>0</v>
      </c>
      <c r="J8">
        <v>6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8</v>
      </c>
      <c r="R8">
        <v>11</v>
      </c>
      <c r="S8">
        <v>5</v>
      </c>
      <c r="T8">
        <v>0</v>
      </c>
      <c r="U8">
        <v>0</v>
      </c>
      <c r="V8">
        <v>0</v>
      </c>
    </row>
    <row r="9" spans="1:24" x14ac:dyDescent="0.25">
      <c r="A9" s="4">
        <v>6</v>
      </c>
      <c r="B9">
        <v>9</v>
      </c>
      <c r="C9">
        <v>4</v>
      </c>
      <c r="D9">
        <v>10</v>
      </c>
      <c r="E9">
        <v>10</v>
      </c>
      <c r="F9">
        <v>2</v>
      </c>
      <c r="G9">
        <v>12</v>
      </c>
      <c r="H9">
        <v>13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S9">
        <v>4</v>
      </c>
      <c r="T9">
        <v>0</v>
      </c>
      <c r="U9">
        <v>0</v>
      </c>
      <c r="V9">
        <v>0</v>
      </c>
    </row>
    <row r="10" spans="1:24" x14ac:dyDescent="0.25">
      <c r="A10" s="4">
        <v>7</v>
      </c>
      <c r="B10">
        <v>3</v>
      </c>
      <c r="C10">
        <v>14</v>
      </c>
      <c r="D10">
        <v>8</v>
      </c>
      <c r="E10">
        <v>12</v>
      </c>
      <c r="F10">
        <v>3</v>
      </c>
      <c r="G10">
        <v>5</v>
      </c>
      <c r="H10">
        <v>0</v>
      </c>
      <c r="I10">
        <v>0</v>
      </c>
      <c r="J10">
        <v>6</v>
      </c>
      <c r="K10">
        <v>0</v>
      </c>
      <c r="L10">
        <v>8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0</v>
      </c>
      <c r="V10">
        <v>0</v>
      </c>
    </row>
    <row r="11" spans="1:24" x14ac:dyDescent="0.25">
      <c r="A11" s="4">
        <v>8</v>
      </c>
      <c r="B11">
        <v>14</v>
      </c>
      <c r="C11">
        <v>11</v>
      </c>
      <c r="D11">
        <v>0</v>
      </c>
      <c r="E11">
        <v>10</v>
      </c>
      <c r="F11">
        <v>2</v>
      </c>
      <c r="G11">
        <v>12</v>
      </c>
      <c r="H11">
        <v>15</v>
      </c>
      <c r="I11">
        <v>0</v>
      </c>
      <c r="J11">
        <v>12</v>
      </c>
      <c r="K11">
        <v>0</v>
      </c>
      <c r="L11">
        <v>14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7</v>
      </c>
      <c r="U11">
        <v>0</v>
      </c>
      <c r="V11">
        <v>0</v>
      </c>
    </row>
    <row r="12" spans="1:24" x14ac:dyDescent="0.25">
      <c r="A12" s="4">
        <v>9</v>
      </c>
      <c r="B12">
        <v>7</v>
      </c>
      <c r="C12">
        <v>21</v>
      </c>
      <c r="D12">
        <v>11</v>
      </c>
      <c r="E12">
        <v>15</v>
      </c>
      <c r="F12">
        <v>1</v>
      </c>
      <c r="G12">
        <v>9</v>
      </c>
      <c r="H12">
        <v>9</v>
      </c>
      <c r="I12">
        <v>0</v>
      </c>
      <c r="J12">
        <v>4</v>
      </c>
      <c r="K12">
        <v>0</v>
      </c>
      <c r="L12">
        <v>12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4" x14ac:dyDescent="0.25">
      <c r="A13" s="4">
        <v>10</v>
      </c>
      <c r="B13">
        <v>12</v>
      </c>
      <c r="C13">
        <v>4</v>
      </c>
      <c r="D13">
        <v>7</v>
      </c>
      <c r="E13">
        <v>6</v>
      </c>
      <c r="F13">
        <v>4</v>
      </c>
      <c r="G13">
        <v>13</v>
      </c>
      <c r="H13">
        <v>0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4</v>
      </c>
      <c r="V13">
        <v>7</v>
      </c>
    </row>
    <row r="14" spans="1:24" x14ac:dyDescent="0.25">
      <c r="A14" s="4">
        <v>11</v>
      </c>
    </row>
    <row r="15" spans="1:24" x14ac:dyDescent="0.25">
      <c r="A15" s="4">
        <v>12</v>
      </c>
    </row>
    <row r="16" spans="1:24" x14ac:dyDescent="0.25">
      <c r="A16" s="5">
        <v>13</v>
      </c>
    </row>
    <row r="17" spans="1:22" x14ac:dyDescent="0.25">
      <c r="A17" s="5">
        <v>14</v>
      </c>
    </row>
    <row r="18" spans="1:22" x14ac:dyDescent="0.25">
      <c r="A18" s="5">
        <v>15</v>
      </c>
    </row>
    <row r="19" spans="1:22" x14ac:dyDescent="0.25">
      <c r="A19" s="5" t="s">
        <v>21</v>
      </c>
      <c r="B19">
        <f>SUM(B4:B18)</f>
        <v>86</v>
      </c>
      <c r="C19">
        <f t="shared" ref="C19:E19" si="0">SUM(C4:C18)</f>
        <v>124</v>
      </c>
      <c r="D19">
        <f t="shared" si="0"/>
        <v>74</v>
      </c>
      <c r="E19">
        <f t="shared" si="0"/>
        <v>104</v>
      </c>
      <c r="F19">
        <f t="shared" ref="F19:K19" si="1">SUM(F4:F18)</f>
        <v>35</v>
      </c>
      <c r="G19">
        <f t="shared" si="1"/>
        <v>98</v>
      </c>
      <c r="H19">
        <f t="shared" si="1"/>
        <v>57</v>
      </c>
      <c r="I19">
        <f t="shared" si="1"/>
        <v>8</v>
      </c>
      <c r="J19">
        <f t="shared" si="1"/>
        <v>63</v>
      </c>
      <c r="K19">
        <f t="shared" si="1"/>
        <v>31</v>
      </c>
      <c r="L19">
        <f>SUM(L5:L18)</f>
        <v>94</v>
      </c>
      <c r="M19">
        <f>SUM(M5:M18)</f>
        <v>11</v>
      </c>
      <c r="N19">
        <f>SUM(N5:N18)</f>
        <v>3</v>
      </c>
      <c r="O19">
        <f>SUM(O5:O18)</f>
        <v>5</v>
      </c>
      <c r="P19">
        <f>SUM(P5:P18)</f>
        <v>19</v>
      </c>
      <c r="Q19">
        <f t="shared" ref="Q19:V19" si="2">SUM(Q5:Q18)</f>
        <v>14</v>
      </c>
      <c r="R19">
        <f t="shared" si="2"/>
        <v>11</v>
      </c>
      <c r="S19">
        <f t="shared" si="2"/>
        <v>16</v>
      </c>
      <c r="T19">
        <f t="shared" si="2"/>
        <v>18</v>
      </c>
      <c r="U19">
        <f t="shared" si="2"/>
        <v>4</v>
      </c>
      <c r="V19">
        <f t="shared" si="2"/>
        <v>7</v>
      </c>
    </row>
    <row r="20" spans="1:22" x14ac:dyDescent="0.25">
      <c r="A20" s="5"/>
    </row>
    <row r="21" spans="1:22" x14ac:dyDescent="0.25">
      <c r="A21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870E-AE08-40E6-963E-90D5295698E8}">
  <dimension ref="A1:V21"/>
  <sheetViews>
    <sheetView topLeftCell="B1" zoomScale="90" zoomScaleNormal="90" workbookViewId="0">
      <selection activeCell="B14" sqref="B14"/>
    </sheetView>
  </sheetViews>
  <sheetFormatPr defaultRowHeight="15" x14ac:dyDescent="0.25"/>
  <cols>
    <col min="1" max="1" width="17.28515625" bestFit="1" customWidth="1"/>
    <col min="2" max="2" width="14.5703125" bestFit="1" customWidth="1"/>
    <col min="3" max="3" width="14" bestFit="1" customWidth="1"/>
    <col min="4" max="4" width="14.140625" bestFit="1" customWidth="1"/>
    <col min="5" max="5" width="14.5703125" bestFit="1" customWidth="1"/>
    <col min="6" max="7" width="9.28515625" bestFit="1" customWidth="1"/>
    <col min="8" max="8" width="15.140625" bestFit="1" customWidth="1"/>
    <col min="9" max="10" width="10" bestFit="1" customWidth="1"/>
    <col min="11" max="11" width="13.85546875" bestFit="1" customWidth="1"/>
    <col min="12" max="12" width="17.5703125" bestFit="1" customWidth="1"/>
    <col min="13" max="13" width="11.140625" bestFit="1" customWidth="1"/>
    <col min="14" max="14" width="14.85546875" bestFit="1" customWidth="1"/>
    <col min="16" max="16" width="10.7109375" bestFit="1" customWidth="1"/>
    <col min="17" max="17" width="12.28515625" bestFit="1" customWidth="1"/>
    <col min="18" max="18" width="11.42578125" bestFit="1" customWidth="1"/>
    <col min="19" max="19" width="11.7109375" bestFit="1" customWidth="1"/>
    <col min="20" max="20" width="10" bestFit="1" customWidth="1"/>
    <col min="22" max="22" width="11.5703125" bestFit="1" customWidth="1"/>
  </cols>
  <sheetData>
    <row r="1" spans="1:22" x14ac:dyDescent="0.25">
      <c r="A1" s="1"/>
      <c r="B1" s="1"/>
      <c r="C1" s="1"/>
      <c r="D1" s="1"/>
      <c r="E1" s="1"/>
      <c r="F1" s="1"/>
    </row>
    <row r="2" spans="1:22" x14ac:dyDescent="0.25">
      <c r="A2" s="1"/>
      <c r="B2" s="1"/>
      <c r="C2" s="1"/>
      <c r="D2" s="1"/>
      <c r="E2" s="1"/>
      <c r="F2" s="1"/>
    </row>
    <row r="3" spans="1:22" x14ac:dyDescent="0.25">
      <c r="A3" s="2" t="s">
        <v>16</v>
      </c>
      <c r="B3" s="3" t="s">
        <v>18</v>
      </c>
      <c r="C3" s="3" t="s">
        <v>8</v>
      </c>
      <c r="D3" s="3" t="s">
        <v>9</v>
      </c>
      <c r="E3" s="3" t="s">
        <v>19</v>
      </c>
      <c r="F3" s="3" t="s">
        <v>22</v>
      </c>
      <c r="G3" s="3" t="s">
        <v>12</v>
      </c>
      <c r="H3" s="3" t="s">
        <v>20</v>
      </c>
      <c r="I3" s="3" t="s">
        <v>14</v>
      </c>
      <c r="J3" s="3" t="s">
        <v>15</v>
      </c>
      <c r="K3" s="3" t="s">
        <v>17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</row>
    <row r="4" spans="1:22" x14ac:dyDescent="0.25">
      <c r="A4">
        <v>1</v>
      </c>
      <c r="B4">
        <f>1+1</f>
        <v>2</v>
      </c>
      <c r="C4">
        <f>2+2</f>
        <v>4</v>
      </c>
      <c r="D4">
        <f>2+1</f>
        <v>3</v>
      </c>
      <c r="E4">
        <f>2+2</f>
        <v>4</v>
      </c>
      <c r="F4">
        <v>4</v>
      </c>
      <c r="G4">
        <f>1+3</f>
        <v>4</v>
      </c>
      <c r="H4">
        <f>1+0</f>
        <v>1</v>
      </c>
      <c r="I4">
        <v>0</v>
      </c>
      <c r="J4">
        <f>3+2</f>
        <v>5</v>
      </c>
      <c r="K4">
        <f>2+1</f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</v>
      </c>
      <c r="B5">
        <v>1</v>
      </c>
      <c r="C5">
        <v>3</v>
      </c>
      <c r="D5">
        <v>0</v>
      </c>
      <c r="E5">
        <v>4</v>
      </c>
      <c r="F5">
        <v>0</v>
      </c>
      <c r="G5">
        <v>0</v>
      </c>
      <c r="H5">
        <v>3</v>
      </c>
      <c r="I5">
        <v>0</v>
      </c>
      <c r="J5">
        <v>1</v>
      </c>
      <c r="K5">
        <v>0</v>
      </c>
      <c r="L5">
        <v>2</v>
      </c>
      <c r="M5">
        <v>3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4">
        <v>3</v>
      </c>
      <c r="B6">
        <v>3</v>
      </c>
      <c r="C6">
        <v>3</v>
      </c>
      <c r="D6">
        <v>3</v>
      </c>
      <c r="E6">
        <v>4</v>
      </c>
      <c r="F6">
        <v>2</v>
      </c>
      <c r="G6">
        <v>1</v>
      </c>
      <c r="H6">
        <v>0</v>
      </c>
      <c r="I6">
        <v>0</v>
      </c>
      <c r="J6">
        <v>3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4">
        <v>4</v>
      </c>
      <c r="B7">
        <v>9</v>
      </c>
      <c r="C7">
        <v>2</v>
      </c>
      <c r="D7">
        <v>6</v>
      </c>
      <c r="E7">
        <v>7</v>
      </c>
      <c r="F7">
        <v>2</v>
      </c>
      <c r="G7">
        <v>7</v>
      </c>
      <c r="H7">
        <v>0</v>
      </c>
      <c r="I7">
        <v>0</v>
      </c>
      <c r="J7">
        <v>4</v>
      </c>
      <c r="K7">
        <v>6</v>
      </c>
      <c r="L7">
        <v>8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4">
        <v>5</v>
      </c>
      <c r="B8">
        <v>3</v>
      </c>
      <c r="C8">
        <v>1</v>
      </c>
      <c r="D8">
        <v>0</v>
      </c>
      <c r="E8">
        <v>3</v>
      </c>
      <c r="F8">
        <v>1</v>
      </c>
      <c r="G8">
        <v>6</v>
      </c>
      <c r="H8">
        <v>0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4</v>
      </c>
      <c r="R8">
        <v>3</v>
      </c>
      <c r="S8">
        <v>1</v>
      </c>
      <c r="T8">
        <v>0</v>
      </c>
      <c r="U8">
        <v>0</v>
      </c>
      <c r="V8">
        <v>0</v>
      </c>
    </row>
    <row r="9" spans="1:22" x14ac:dyDescent="0.25">
      <c r="A9" s="4">
        <v>6</v>
      </c>
      <c r="B9">
        <v>1</v>
      </c>
      <c r="C9">
        <v>2</v>
      </c>
      <c r="D9">
        <v>4</v>
      </c>
      <c r="E9">
        <v>2</v>
      </c>
      <c r="F9">
        <v>2</v>
      </c>
      <c r="G9">
        <v>3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5</v>
      </c>
      <c r="R9">
        <v>0</v>
      </c>
      <c r="S9">
        <v>2</v>
      </c>
      <c r="T9">
        <v>0</v>
      </c>
      <c r="U9">
        <v>0</v>
      </c>
      <c r="V9">
        <v>0</v>
      </c>
    </row>
    <row r="10" spans="1:22" x14ac:dyDescent="0.25">
      <c r="A10" s="4">
        <v>7</v>
      </c>
      <c r="B10">
        <v>3</v>
      </c>
      <c r="C10">
        <v>4</v>
      </c>
      <c r="D10">
        <v>0</v>
      </c>
      <c r="E10">
        <v>1</v>
      </c>
      <c r="F10">
        <v>2</v>
      </c>
      <c r="G10">
        <v>3</v>
      </c>
      <c r="H10">
        <v>0</v>
      </c>
      <c r="I10">
        <v>0</v>
      </c>
      <c r="J10">
        <v>2</v>
      </c>
      <c r="K10">
        <v>0</v>
      </c>
      <c r="L10">
        <v>3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25">
      <c r="A11" s="4">
        <v>8</v>
      </c>
      <c r="B11">
        <v>3</v>
      </c>
      <c r="C11">
        <v>1</v>
      </c>
      <c r="D11">
        <v>0</v>
      </c>
      <c r="E11">
        <v>4</v>
      </c>
      <c r="F11">
        <v>2</v>
      </c>
      <c r="G11">
        <v>9</v>
      </c>
      <c r="H11">
        <v>7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</row>
    <row r="12" spans="1:22" x14ac:dyDescent="0.25">
      <c r="A12" s="4">
        <v>9</v>
      </c>
      <c r="B12">
        <v>4</v>
      </c>
      <c r="C12">
        <v>2</v>
      </c>
      <c r="D12">
        <v>4</v>
      </c>
      <c r="E12">
        <v>4</v>
      </c>
      <c r="F12">
        <v>1</v>
      </c>
      <c r="G12">
        <v>1</v>
      </c>
      <c r="H12">
        <v>2</v>
      </c>
      <c r="I12">
        <v>0</v>
      </c>
      <c r="J12">
        <v>4</v>
      </c>
      <c r="K12">
        <v>0</v>
      </c>
      <c r="L12">
        <v>4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s="4">
        <v>10</v>
      </c>
      <c r="B13">
        <v>5</v>
      </c>
      <c r="C13">
        <v>5</v>
      </c>
      <c r="D13">
        <v>3</v>
      </c>
      <c r="E13">
        <v>1</v>
      </c>
      <c r="F13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2</v>
      </c>
    </row>
    <row r="14" spans="1:22" x14ac:dyDescent="0.25">
      <c r="A14" s="4">
        <v>11</v>
      </c>
    </row>
    <row r="15" spans="1:22" x14ac:dyDescent="0.25">
      <c r="A15" s="4">
        <v>12</v>
      </c>
    </row>
    <row r="16" spans="1:22" x14ac:dyDescent="0.25">
      <c r="A16" s="5">
        <v>13</v>
      </c>
    </row>
    <row r="17" spans="1:22" x14ac:dyDescent="0.25">
      <c r="A17" s="5">
        <v>14</v>
      </c>
    </row>
    <row r="18" spans="1:22" x14ac:dyDescent="0.25">
      <c r="A18" s="5">
        <v>15</v>
      </c>
    </row>
    <row r="19" spans="1:22" x14ac:dyDescent="0.25">
      <c r="A19" s="5" t="s">
        <v>21</v>
      </c>
      <c r="B19">
        <f>SUM(B4:B18)</f>
        <v>34</v>
      </c>
      <c r="C19">
        <f>SUM(C4:C18)</f>
        <v>27</v>
      </c>
      <c r="D19">
        <f>SUM(D4:D18)</f>
        <v>23</v>
      </c>
      <c r="E19">
        <f t="shared" ref="E19" si="0">SUM(E4:E18)</f>
        <v>34</v>
      </c>
      <c r="F19">
        <f t="shared" ref="F19:V19" si="1">SUM(F4:F18)</f>
        <v>20</v>
      </c>
      <c r="G19">
        <f t="shared" si="1"/>
        <v>34</v>
      </c>
      <c r="H19">
        <f t="shared" si="1"/>
        <v>16</v>
      </c>
      <c r="I19">
        <f t="shared" si="1"/>
        <v>0</v>
      </c>
      <c r="J19">
        <f t="shared" si="1"/>
        <v>22</v>
      </c>
      <c r="K19">
        <f t="shared" si="1"/>
        <v>11</v>
      </c>
      <c r="L19">
        <f t="shared" si="1"/>
        <v>31</v>
      </c>
      <c r="M19">
        <f t="shared" si="1"/>
        <v>10</v>
      </c>
      <c r="N19">
        <f t="shared" si="1"/>
        <v>2</v>
      </c>
      <c r="O19">
        <f t="shared" si="1"/>
        <v>1</v>
      </c>
      <c r="P19">
        <f t="shared" si="1"/>
        <v>12</v>
      </c>
      <c r="Q19">
        <f t="shared" si="1"/>
        <v>9</v>
      </c>
      <c r="R19">
        <f t="shared" si="1"/>
        <v>3</v>
      </c>
      <c r="S19">
        <f t="shared" si="1"/>
        <v>5</v>
      </c>
      <c r="T19">
        <f t="shared" si="1"/>
        <v>3</v>
      </c>
      <c r="U19">
        <f t="shared" si="1"/>
        <v>2</v>
      </c>
      <c r="V19">
        <f t="shared" si="1"/>
        <v>2</v>
      </c>
    </row>
    <row r="20" spans="1:22" x14ac:dyDescent="0.25">
      <c r="A20" s="5"/>
    </row>
    <row r="21" spans="1:22" x14ac:dyDescent="0.25">
      <c r="A21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2EEA-BF70-4DB5-A9B9-A2C12AD2F5E9}">
  <dimension ref="A1:V21"/>
  <sheetViews>
    <sheetView topLeftCell="I1" workbookViewId="0">
      <selection activeCell="W13" sqref="W13"/>
    </sheetView>
  </sheetViews>
  <sheetFormatPr defaultRowHeight="15" x14ac:dyDescent="0.25"/>
  <cols>
    <col min="1" max="1" width="17.28515625" bestFit="1" customWidth="1"/>
    <col min="2" max="2" width="14.5703125" bestFit="1" customWidth="1"/>
    <col min="3" max="3" width="14" bestFit="1" customWidth="1"/>
    <col min="4" max="4" width="14.140625" bestFit="1" customWidth="1"/>
    <col min="5" max="5" width="14.5703125" bestFit="1" customWidth="1"/>
    <col min="6" max="7" width="9.28515625" bestFit="1" customWidth="1"/>
    <col min="8" max="9" width="15.140625" bestFit="1" customWidth="1"/>
    <col min="10" max="10" width="10" bestFit="1" customWidth="1"/>
    <col min="11" max="11" width="13.85546875" bestFit="1" customWidth="1"/>
    <col min="12" max="12" width="17.5703125" bestFit="1" customWidth="1"/>
    <col min="13" max="13" width="11.140625" bestFit="1" customWidth="1"/>
    <col min="14" max="14" width="14.85546875" bestFit="1" customWidth="1"/>
    <col min="15" max="15" width="8.85546875" bestFit="1" customWidth="1"/>
    <col min="16" max="16" width="10.7109375" bestFit="1" customWidth="1"/>
    <col min="17" max="17" width="12.28515625" bestFit="1" customWidth="1"/>
    <col min="18" max="18" width="11.42578125" bestFit="1" customWidth="1"/>
    <col min="19" max="19" width="11.7109375" bestFit="1" customWidth="1"/>
    <col min="20" max="20" width="10" bestFit="1" customWidth="1"/>
  </cols>
  <sheetData>
    <row r="1" spans="1:22" x14ac:dyDescent="0.25">
      <c r="A1" s="1"/>
      <c r="B1" s="1"/>
      <c r="C1" s="1"/>
      <c r="D1" s="1"/>
      <c r="E1" s="1"/>
      <c r="F1" s="1"/>
    </row>
    <row r="2" spans="1:22" x14ac:dyDescent="0.25">
      <c r="A2" s="1"/>
      <c r="B2" s="1"/>
      <c r="C2" s="1"/>
      <c r="D2" s="1"/>
      <c r="E2" s="1"/>
      <c r="F2" s="1"/>
    </row>
    <row r="3" spans="1:22" x14ac:dyDescent="0.25">
      <c r="A3" s="2" t="s">
        <v>16</v>
      </c>
      <c r="B3" s="3" t="s">
        <v>18</v>
      </c>
      <c r="C3" s="3" t="s">
        <v>8</v>
      </c>
      <c r="D3" s="3" t="s">
        <v>9</v>
      </c>
      <c r="E3" s="3" t="s">
        <v>19</v>
      </c>
      <c r="F3" s="3" t="s">
        <v>22</v>
      </c>
      <c r="G3" s="3" t="s">
        <v>12</v>
      </c>
      <c r="H3" s="3" t="s">
        <v>20</v>
      </c>
      <c r="I3" s="3" t="s">
        <v>14</v>
      </c>
      <c r="J3" s="3" t="s">
        <v>15</v>
      </c>
      <c r="K3" s="4" t="s">
        <v>17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</row>
    <row r="4" spans="1:22" x14ac:dyDescent="0.25">
      <c r="A4">
        <v>1</v>
      </c>
      <c r="B4">
        <f>5+3</f>
        <v>8</v>
      </c>
      <c r="C4">
        <f>4+8</f>
        <v>12</v>
      </c>
      <c r="D4">
        <f>5+3</f>
        <v>8</v>
      </c>
      <c r="E4">
        <f>6+2</f>
        <v>8</v>
      </c>
      <c r="F4">
        <f>4+4</f>
        <v>8</v>
      </c>
      <c r="G4">
        <f>5+6</f>
        <v>11</v>
      </c>
      <c r="H4">
        <f>3+7</f>
        <v>10</v>
      </c>
      <c r="I4">
        <f>2+6</f>
        <v>8</v>
      </c>
      <c r="J4">
        <f>2+7</f>
        <v>9</v>
      </c>
      <c r="K4">
        <f>4+7</f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</v>
      </c>
      <c r="B5">
        <v>6</v>
      </c>
      <c r="C5">
        <v>9</v>
      </c>
      <c r="D5">
        <v>0</v>
      </c>
      <c r="E5">
        <v>9</v>
      </c>
      <c r="F5">
        <v>10</v>
      </c>
      <c r="G5">
        <v>0</v>
      </c>
      <c r="H5">
        <v>9</v>
      </c>
      <c r="I5">
        <v>0</v>
      </c>
      <c r="J5">
        <v>9</v>
      </c>
      <c r="K5">
        <v>0</v>
      </c>
      <c r="L5">
        <v>9</v>
      </c>
      <c r="M5">
        <v>8</v>
      </c>
      <c r="N5">
        <v>9</v>
      </c>
      <c r="O5">
        <v>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4">
        <v>3</v>
      </c>
      <c r="B6">
        <v>6</v>
      </c>
      <c r="C6">
        <v>8</v>
      </c>
      <c r="D6">
        <v>10</v>
      </c>
      <c r="E6">
        <v>10</v>
      </c>
      <c r="F6">
        <v>10</v>
      </c>
      <c r="G6">
        <v>9</v>
      </c>
      <c r="H6">
        <v>0</v>
      </c>
      <c r="I6">
        <v>0</v>
      </c>
      <c r="J6">
        <v>7</v>
      </c>
      <c r="K6">
        <v>10</v>
      </c>
      <c r="L6">
        <v>8</v>
      </c>
      <c r="M6">
        <v>0</v>
      </c>
      <c r="N6">
        <v>0</v>
      </c>
      <c r="O6">
        <v>0</v>
      </c>
      <c r="P6">
        <v>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4">
        <v>4</v>
      </c>
      <c r="B7">
        <v>11</v>
      </c>
      <c r="C7">
        <v>11</v>
      </c>
      <c r="D7">
        <v>10</v>
      </c>
      <c r="E7">
        <v>10</v>
      </c>
      <c r="F7">
        <v>11</v>
      </c>
      <c r="G7">
        <v>14</v>
      </c>
      <c r="H7">
        <v>0</v>
      </c>
      <c r="I7">
        <v>0</v>
      </c>
      <c r="J7">
        <v>11</v>
      </c>
      <c r="K7">
        <v>13</v>
      </c>
      <c r="L7">
        <v>12</v>
      </c>
      <c r="M7">
        <v>0</v>
      </c>
      <c r="N7">
        <v>0</v>
      </c>
      <c r="O7">
        <v>0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4">
        <v>5</v>
      </c>
      <c r="B8">
        <v>5</v>
      </c>
      <c r="C8">
        <v>9</v>
      </c>
      <c r="D8">
        <v>0</v>
      </c>
      <c r="E8">
        <v>11</v>
      </c>
      <c r="F8">
        <v>9</v>
      </c>
      <c r="G8">
        <v>6</v>
      </c>
      <c r="H8">
        <v>0</v>
      </c>
      <c r="I8">
        <v>0</v>
      </c>
      <c r="J8">
        <v>7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6</v>
      </c>
      <c r="R8">
        <v>7</v>
      </c>
      <c r="S8">
        <v>5</v>
      </c>
      <c r="T8">
        <v>0</v>
      </c>
      <c r="U8">
        <v>0</v>
      </c>
      <c r="V8">
        <v>0</v>
      </c>
    </row>
    <row r="9" spans="1:22" x14ac:dyDescent="0.25">
      <c r="A9" s="4">
        <v>6</v>
      </c>
      <c r="B9">
        <v>7</v>
      </c>
      <c r="C9">
        <v>10</v>
      </c>
      <c r="D9">
        <v>6</v>
      </c>
      <c r="E9">
        <v>7</v>
      </c>
      <c r="F9">
        <v>7</v>
      </c>
      <c r="G9">
        <v>6</v>
      </c>
      <c r="H9">
        <v>7</v>
      </c>
      <c r="I9">
        <v>0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7</v>
      </c>
      <c r="R9">
        <v>0</v>
      </c>
      <c r="S9">
        <v>9</v>
      </c>
      <c r="T9">
        <v>0</v>
      </c>
      <c r="U9">
        <v>0</v>
      </c>
      <c r="V9">
        <v>0</v>
      </c>
    </row>
    <row r="10" spans="1:22" x14ac:dyDescent="0.25">
      <c r="A10" s="4">
        <v>7</v>
      </c>
      <c r="B10">
        <v>9</v>
      </c>
      <c r="C10">
        <v>6</v>
      </c>
      <c r="D10">
        <v>8</v>
      </c>
      <c r="E10">
        <v>8</v>
      </c>
      <c r="F10">
        <v>8</v>
      </c>
      <c r="G10">
        <v>9</v>
      </c>
      <c r="H10">
        <v>0</v>
      </c>
      <c r="I10">
        <v>0</v>
      </c>
      <c r="J10">
        <v>5</v>
      </c>
      <c r="K10">
        <v>0</v>
      </c>
      <c r="L10">
        <v>6</v>
      </c>
      <c r="M10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</row>
    <row r="11" spans="1:22" x14ac:dyDescent="0.25">
      <c r="A11" s="4">
        <v>8</v>
      </c>
      <c r="B11">
        <v>8</v>
      </c>
      <c r="C11">
        <v>11</v>
      </c>
      <c r="D11">
        <v>0</v>
      </c>
      <c r="E11">
        <v>11</v>
      </c>
      <c r="F11">
        <v>12</v>
      </c>
      <c r="G11">
        <v>11</v>
      </c>
      <c r="H11">
        <v>10</v>
      </c>
      <c r="I11">
        <v>0</v>
      </c>
      <c r="J11">
        <v>7</v>
      </c>
      <c r="K11">
        <v>0</v>
      </c>
      <c r="L11">
        <v>8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</row>
    <row r="12" spans="1:22" x14ac:dyDescent="0.25">
      <c r="A12" s="4">
        <v>9</v>
      </c>
      <c r="B12">
        <v>10</v>
      </c>
      <c r="C12">
        <v>9</v>
      </c>
      <c r="D12">
        <v>10</v>
      </c>
      <c r="E12">
        <v>11</v>
      </c>
      <c r="F12">
        <v>8</v>
      </c>
      <c r="G12">
        <v>8</v>
      </c>
      <c r="H12">
        <v>10</v>
      </c>
      <c r="I12">
        <v>0</v>
      </c>
      <c r="J12">
        <v>6</v>
      </c>
      <c r="K12">
        <v>0</v>
      </c>
      <c r="L12">
        <v>9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s="4">
        <v>10</v>
      </c>
      <c r="B13">
        <v>5</v>
      </c>
      <c r="C13">
        <v>7</v>
      </c>
      <c r="D13">
        <v>8</v>
      </c>
      <c r="E13">
        <v>8</v>
      </c>
      <c r="F13">
        <v>6</v>
      </c>
      <c r="G13">
        <v>7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9</v>
      </c>
      <c r="V13">
        <v>9</v>
      </c>
    </row>
    <row r="14" spans="1:22" x14ac:dyDescent="0.25">
      <c r="A14" s="4">
        <v>11</v>
      </c>
    </row>
    <row r="15" spans="1:22" x14ac:dyDescent="0.25">
      <c r="A15" s="4">
        <v>12</v>
      </c>
    </row>
    <row r="16" spans="1:22" x14ac:dyDescent="0.25">
      <c r="A16" s="5">
        <v>13</v>
      </c>
    </row>
    <row r="17" spans="1:22" x14ac:dyDescent="0.25">
      <c r="A17" s="5">
        <v>14</v>
      </c>
    </row>
    <row r="18" spans="1:22" x14ac:dyDescent="0.25">
      <c r="A18" s="5">
        <v>15</v>
      </c>
    </row>
    <row r="19" spans="1:22" x14ac:dyDescent="0.25">
      <c r="A19" s="5" t="s">
        <v>21</v>
      </c>
      <c r="B19">
        <f>SUM(B4:B18)</f>
        <v>75</v>
      </c>
      <c r="C19">
        <f t="shared" ref="C19:E19" si="0">SUM(C4:C18)</f>
        <v>92</v>
      </c>
      <c r="D19">
        <f t="shared" si="0"/>
        <v>60</v>
      </c>
      <c r="E19">
        <f t="shared" si="0"/>
        <v>93</v>
      </c>
      <c r="F19">
        <f t="shared" ref="F19:V19" si="1">SUM(F4:F18)</f>
        <v>89</v>
      </c>
      <c r="G19">
        <f t="shared" si="1"/>
        <v>81</v>
      </c>
      <c r="H19">
        <f t="shared" si="1"/>
        <v>46</v>
      </c>
      <c r="I19">
        <f t="shared" si="1"/>
        <v>8</v>
      </c>
      <c r="J19">
        <f t="shared" si="1"/>
        <v>61</v>
      </c>
      <c r="K19">
        <f t="shared" si="1"/>
        <v>34</v>
      </c>
      <c r="L19">
        <f t="shared" si="1"/>
        <v>73</v>
      </c>
      <c r="M19">
        <f t="shared" si="1"/>
        <v>17</v>
      </c>
      <c r="N19">
        <f t="shared" si="1"/>
        <v>9</v>
      </c>
      <c r="O19">
        <f t="shared" si="1"/>
        <v>9</v>
      </c>
      <c r="P19">
        <f t="shared" si="1"/>
        <v>39</v>
      </c>
      <c r="Q19">
        <f t="shared" si="1"/>
        <v>13</v>
      </c>
      <c r="R19">
        <f t="shared" si="1"/>
        <v>7</v>
      </c>
      <c r="S19">
        <f t="shared" si="1"/>
        <v>23</v>
      </c>
      <c r="T19">
        <f t="shared" si="1"/>
        <v>15</v>
      </c>
      <c r="U19">
        <f t="shared" si="1"/>
        <v>9</v>
      </c>
      <c r="V19">
        <f t="shared" si="1"/>
        <v>9</v>
      </c>
    </row>
    <row r="20" spans="1:22" x14ac:dyDescent="0.25">
      <c r="A20" s="5"/>
    </row>
    <row r="21" spans="1:22" x14ac:dyDescent="0.25">
      <c r="A21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CC1B-7D04-44DC-9128-E10024B18C5F}">
  <dimension ref="A1:V21"/>
  <sheetViews>
    <sheetView topLeftCell="B1" workbookViewId="0">
      <selection activeCell="B14" sqref="B14"/>
    </sheetView>
  </sheetViews>
  <sheetFormatPr defaultRowHeight="15" x14ac:dyDescent="0.25"/>
  <cols>
    <col min="1" max="1" width="17.28515625" bestFit="1" customWidth="1"/>
    <col min="2" max="2" width="14.5703125" bestFit="1" customWidth="1"/>
    <col min="3" max="3" width="14" bestFit="1" customWidth="1"/>
    <col min="4" max="4" width="14.140625" bestFit="1" customWidth="1"/>
    <col min="5" max="5" width="14.5703125" bestFit="1" customWidth="1"/>
    <col min="6" max="7" width="9.28515625" bestFit="1" customWidth="1"/>
    <col min="8" max="9" width="15.140625" bestFit="1" customWidth="1"/>
    <col min="10" max="10" width="10" bestFit="1" customWidth="1"/>
    <col min="11" max="11" width="13.85546875" bestFit="1" customWidth="1"/>
    <col min="12" max="12" width="20.85546875" bestFit="1" customWidth="1"/>
    <col min="13" max="13" width="11.140625" bestFit="1" customWidth="1"/>
    <col min="14" max="14" width="14.85546875" bestFit="1" customWidth="1"/>
    <col min="16" max="16" width="10.7109375" bestFit="1" customWidth="1"/>
    <col min="17" max="17" width="12.28515625" bestFit="1" customWidth="1"/>
    <col min="18" max="18" width="11.42578125" bestFit="1" customWidth="1"/>
    <col min="19" max="19" width="11.7109375" bestFit="1" customWidth="1"/>
  </cols>
  <sheetData>
    <row r="1" spans="1:22" x14ac:dyDescent="0.25">
      <c r="A1" s="1"/>
      <c r="B1" s="1"/>
      <c r="C1" s="1"/>
      <c r="D1" s="1"/>
      <c r="E1" s="1"/>
      <c r="F1" s="1"/>
    </row>
    <row r="2" spans="1:22" x14ac:dyDescent="0.25">
      <c r="A2" s="1"/>
      <c r="B2" s="1"/>
      <c r="C2" s="1"/>
      <c r="D2" s="1"/>
      <c r="E2" s="1"/>
      <c r="F2" s="1"/>
    </row>
    <row r="3" spans="1:22" x14ac:dyDescent="0.25">
      <c r="A3" s="2" t="s">
        <v>16</v>
      </c>
      <c r="B3" s="3" t="s">
        <v>18</v>
      </c>
      <c r="C3" s="3" t="s">
        <v>8</v>
      </c>
      <c r="D3" s="3" t="s">
        <v>9</v>
      </c>
      <c r="E3" s="3" t="s">
        <v>19</v>
      </c>
      <c r="F3" s="3" t="s">
        <v>22</v>
      </c>
      <c r="G3" s="3" t="s">
        <v>12</v>
      </c>
      <c r="H3" s="3" t="s">
        <v>20</v>
      </c>
      <c r="I3" s="3" t="s">
        <v>14</v>
      </c>
      <c r="J3" s="3" t="s">
        <v>15</v>
      </c>
      <c r="K3" s="3" t="s">
        <v>17</v>
      </c>
      <c r="L3" s="4" t="s">
        <v>24</v>
      </c>
      <c r="M3" s="4" t="s">
        <v>25</v>
      </c>
      <c r="N3" s="4" t="s">
        <v>26</v>
      </c>
      <c r="O3" s="3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</row>
    <row r="4" spans="1:22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4">
        <v>3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4">
        <v>4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4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</row>
    <row r="9" spans="1:22" x14ac:dyDescent="0.25">
      <c r="A9" s="4">
        <v>6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</row>
    <row r="10" spans="1:22" x14ac:dyDescent="0.25">
      <c r="A10" s="4">
        <v>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25">
      <c r="A11" s="4">
        <v>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4">
        <v>9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s="4">
        <v>10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s="4">
        <v>11</v>
      </c>
    </row>
    <row r="15" spans="1:22" x14ac:dyDescent="0.25">
      <c r="A15" s="4">
        <v>12</v>
      </c>
    </row>
    <row r="16" spans="1:22" x14ac:dyDescent="0.25">
      <c r="A16" s="5">
        <v>13</v>
      </c>
    </row>
    <row r="17" spans="1:22" x14ac:dyDescent="0.25">
      <c r="A17" s="5">
        <v>14</v>
      </c>
    </row>
    <row r="18" spans="1:22" x14ac:dyDescent="0.25">
      <c r="A18" s="5">
        <v>15</v>
      </c>
    </row>
    <row r="19" spans="1:22" x14ac:dyDescent="0.25">
      <c r="A19" s="5" t="s">
        <v>21</v>
      </c>
      <c r="B19">
        <f>SUM(B4:B18)</f>
        <v>8</v>
      </c>
      <c r="C19">
        <f t="shared" ref="C19:E19" si="0">SUM(C4:C18)</f>
        <v>5</v>
      </c>
      <c r="D19">
        <f t="shared" si="0"/>
        <v>3</v>
      </c>
      <c r="E19">
        <f t="shared" si="0"/>
        <v>4</v>
      </c>
      <c r="F19">
        <f t="shared" ref="F19:V19" si="1">SUM(F4:F18)</f>
        <v>3</v>
      </c>
      <c r="G19">
        <f t="shared" si="1"/>
        <v>6</v>
      </c>
      <c r="H19">
        <f t="shared" si="1"/>
        <v>1</v>
      </c>
      <c r="I19">
        <f t="shared" si="1"/>
        <v>0</v>
      </c>
      <c r="J19">
        <f t="shared" si="1"/>
        <v>3</v>
      </c>
      <c r="K19">
        <f t="shared" si="1"/>
        <v>0</v>
      </c>
      <c r="L19">
        <f t="shared" si="1"/>
        <v>5</v>
      </c>
      <c r="M19">
        <f t="shared" si="1"/>
        <v>1</v>
      </c>
      <c r="N19">
        <f t="shared" si="1"/>
        <v>1</v>
      </c>
      <c r="O19">
        <f t="shared" si="1"/>
        <v>1</v>
      </c>
      <c r="P19">
        <f t="shared" si="1"/>
        <v>3</v>
      </c>
      <c r="Q19">
        <f t="shared" si="1"/>
        <v>2</v>
      </c>
      <c r="R19">
        <f t="shared" si="1"/>
        <v>1</v>
      </c>
      <c r="S19">
        <f t="shared" si="1"/>
        <v>2</v>
      </c>
      <c r="T19">
        <f t="shared" si="1"/>
        <v>1</v>
      </c>
      <c r="U19">
        <f t="shared" si="1"/>
        <v>0</v>
      </c>
      <c r="V19">
        <f t="shared" si="1"/>
        <v>0</v>
      </c>
    </row>
    <row r="20" spans="1:22" x14ac:dyDescent="0.25">
      <c r="A20" s="5"/>
    </row>
    <row r="21" spans="1:22" x14ac:dyDescent="0.25">
      <c r="A21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7355-8F46-4572-9843-1ABDA013522B}">
  <dimension ref="A1:V21"/>
  <sheetViews>
    <sheetView workbookViewId="0">
      <selection activeCell="W13" sqref="W13"/>
    </sheetView>
  </sheetViews>
  <sheetFormatPr defaultRowHeight="15" x14ac:dyDescent="0.25"/>
  <cols>
    <col min="1" max="1" width="17.28515625" bestFit="1" customWidth="1"/>
    <col min="2" max="2" width="14.5703125" bestFit="1" customWidth="1"/>
    <col min="3" max="3" width="14" bestFit="1" customWidth="1"/>
    <col min="4" max="4" width="14.140625" bestFit="1" customWidth="1"/>
    <col min="5" max="5" width="14.5703125" bestFit="1" customWidth="1"/>
    <col min="6" max="7" width="9.28515625" bestFit="1" customWidth="1"/>
    <col min="8" max="8" width="15.140625" bestFit="1" customWidth="1"/>
    <col min="9" max="10" width="10" bestFit="1" customWidth="1"/>
    <col min="11" max="11" width="13.85546875" bestFit="1" customWidth="1"/>
    <col min="12" max="12" width="17.5703125" bestFit="1" customWidth="1"/>
    <col min="13" max="13" width="11.140625" bestFit="1" customWidth="1"/>
    <col min="14" max="14" width="14.85546875" bestFit="1" customWidth="1"/>
    <col min="15" max="15" width="8.85546875" bestFit="1" customWidth="1"/>
    <col min="17" max="17" width="12.28515625" bestFit="1" customWidth="1"/>
    <col min="18" max="18" width="11.42578125" bestFit="1" customWidth="1"/>
    <col min="19" max="19" width="11.7109375" bestFit="1" customWidth="1"/>
  </cols>
  <sheetData>
    <row r="1" spans="1:22" x14ac:dyDescent="0.25">
      <c r="A1" s="1"/>
      <c r="B1" s="1"/>
      <c r="C1" s="1"/>
      <c r="D1" s="1"/>
      <c r="E1" s="1"/>
      <c r="F1" s="1"/>
    </row>
    <row r="2" spans="1:22" x14ac:dyDescent="0.25">
      <c r="A2" s="1"/>
      <c r="B2" s="1"/>
      <c r="C2" s="1"/>
      <c r="D2" s="1"/>
      <c r="E2" s="1"/>
      <c r="F2" s="1"/>
    </row>
    <row r="3" spans="1:22" x14ac:dyDescent="0.25">
      <c r="A3" s="2" t="s">
        <v>16</v>
      </c>
      <c r="B3" s="3" t="s">
        <v>18</v>
      </c>
      <c r="C3" s="3" t="s">
        <v>8</v>
      </c>
      <c r="D3" s="3" t="s">
        <v>9</v>
      </c>
      <c r="E3" s="3" t="s">
        <v>19</v>
      </c>
      <c r="F3" s="3" t="s">
        <v>22</v>
      </c>
      <c r="G3" s="3" t="s">
        <v>12</v>
      </c>
      <c r="H3" s="3" t="s">
        <v>20</v>
      </c>
      <c r="I3" s="3" t="s">
        <v>14</v>
      </c>
      <c r="J3" s="3" t="s">
        <v>15</v>
      </c>
      <c r="K3" s="3" t="s">
        <v>17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</row>
    <row r="4" spans="1:22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4">
        <v>3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4">
        <v>4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4">
        <v>5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s="4">
        <v>6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4">
        <v>7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s="4">
        <v>8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s="4">
        <v>9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s="4">
        <v>10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</row>
    <row r="14" spans="1:22" x14ac:dyDescent="0.25">
      <c r="A14" s="4">
        <v>11</v>
      </c>
    </row>
    <row r="15" spans="1:22" x14ac:dyDescent="0.25">
      <c r="A15" s="4">
        <v>12</v>
      </c>
    </row>
    <row r="16" spans="1:22" x14ac:dyDescent="0.25">
      <c r="A16" s="5">
        <v>13</v>
      </c>
    </row>
    <row r="17" spans="1:22" x14ac:dyDescent="0.25">
      <c r="A17" s="5">
        <v>14</v>
      </c>
    </row>
    <row r="18" spans="1:22" x14ac:dyDescent="0.25">
      <c r="A18" s="5">
        <v>15</v>
      </c>
    </row>
    <row r="19" spans="1:22" x14ac:dyDescent="0.25">
      <c r="A19" s="5" t="s">
        <v>21</v>
      </c>
      <c r="B19">
        <f>SUM(B4:B18)</f>
        <v>2</v>
      </c>
      <c r="C19">
        <f t="shared" ref="C19:E19" si="0">SUM(C4:C18)</f>
        <v>5</v>
      </c>
      <c r="D19">
        <f t="shared" si="0"/>
        <v>4</v>
      </c>
      <c r="E19">
        <f t="shared" si="0"/>
        <v>6</v>
      </c>
      <c r="F19">
        <f t="shared" ref="F19:V19" si="1">SUM(F4:F18)</f>
        <v>7</v>
      </c>
      <c r="G19">
        <f t="shared" si="1"/>
        <v>3</v>
      </c>
      <c r="H19">
        <f t="shared" si="1"/>
        <v>4</v>
      </c>
      <c r="I19">
        <f t="shared" si="1"/>
        <v>1</v>
      </c>
      <c r="J19">
        <f t="shared" si="1"/>
        <v>5</v>
      </c>
      <c r="K19">
        <f t="shared" si="1"/>
        <v>3</v>
      </c>
      <c r="L19">
        <f t="shared" si="1"/>
        <v>4</v>
      </c>
      <c r="M19">
        <f t="shared" si="1"/>
        <v>1</v>
      </c>
      <c r="N19">
        <f t="shared" si="1"/>
        <v>0</v>
      </c>
      <c r="O19">
        <f t="shared" si="1"/>
        <v>0</v>
      </c>
      <c r="P19">
        <f t="shared" si="1"/>
        <v>1</v>
      </c>
      <c r="Q19">
        <f t="shared" si="1"/>
        <v>0</v>
      </c>
      <c r="R19">
        <f t="shared" si="1"/>
        <v>0</v>
      </c>
      <c r="S19">
        <f t="shared" si="1"/>
        <v>1</v>
      </c>
      <c r="T19">
        <f t="shared" si="1"/>
        <v>1</v>
      </c>
      <c r="U19">
        <f t="shared" si="1"/>
        <v>1</v>
      </c>
      <c r="V19">
        <f t="shared" si="1"/>
        <v>1</v>
      </c>
    </row>
    <row r="20" spans="1:22" x14ac:dyDescent="0.25">
      <c r="A20" s="5"/>
    </row>
    <row r="21" spans="1:22" x14ac:dyDescent="0.25">
      <c r="A21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Stats</vt:lpstr>
      <vt:lpstr>Kills</vt:lpstr>
      <vt:lpstr>Assists</vt:lpstr>
      <vt:lpstr>Deaths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Kalaes</dc:creator>
  <cp:lastModifiedBy>Raphael Kalaes</cp:lastModifiedBy>
  <dcterms:created xsi:type="dcterms:W3CDTF">2021-02-04T01:20:12Z</dcterms:created>
  <dcterms:modified xsi:type="dcterms:W3CDTF">2021-04-10T03:31:56Z</dcterms:modified>
</cp:coreProperties>
</file>