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C:\Users\kalai\Downloads\DA06\Study Materials\Handouts\Excel\"/>
    </mc:Choice>
  </mc:AlternateContent>
  <xr:revisionPtr revIDLastSave="0" documentId="13_ncr:1_{96A1AE4E-E1E5-4208-A5E3-5637993799C9}" xr6:coauthVersionLast="47" xr6:coauthVersionMax="47" xr10:uidLastSave="{00000000-0000-0000-0000-000000000000}"/>
  <bookViews>
    <workbookView xWindow="-110" yWindow="-110" windowWidth="19420" windowHeight="10300" activeTab="1" xr2:uid="{00000000-000D-0000-FFFF-FFFF00000000}"/>
  </bookViews>
  <sheets>
    <sheet name="Pivot Summary" sheetId="4" r:id="rId1"/>
    <sheet name="Dashboard" sheetId="5" r:id="rId2"/>
    <sheet name="Employee Data" sheetId="1" r:id="rId3"/>
    <sheet name="Summary" sheetId="3" r:id="rId4"/>
    <sheet name="Training Programme Data" sheetId="2" r:id="rId5"/>
  </sheets>
  <definedNames>
    <definedName name="_xlnm._FilterDatabase" localSheetId="2" hidden="1">'Employee Data'!$A$1:$M$81</definedName>
    <definedName name="Slicer_Department">#N/A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2" i="3"/>
  <c r="C3" i="3"/>
  <c r="C4" i="3"/>
  <c r="C5" i="3"/>
  <c r="C6" i="3"/>
  <c r="C2" i="3"/>
  <c r="B3" i="3"/>
  <c r="B4" i="3"/>
  <c r="B5" i="3"/>
  <c r="B6" i="3"/>
  <c r="B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2" i="1"/>
  <c r="K9" i="1"/>
  <c r="K10" i="1"/>
  <c r="K11" i="1"/>
  <c r="K12" i="1"/>
  <c r="K13" i="1"/>
  <c r="K14" i="1"/>
  <c r="K21" i="1"/>
  <c r="K22" i="1"/>
  <c r="K23" i="1"/>
  <c r="K24" i="1"/>
  <c r="K25" i="1"/>
  <c r="K26" i="1"/>
  <c r="K33" i="1"/>
  <c r="K34" i="1"/>
  <c r="K35" i="1"/>
  <c r="K36" i="1"/>
  <c r="K37" i="1"/>
  <c r="K38" i="1"/>
  <c r="K45" i="1"/>
  <c r="K46" i="1"/>
  <c r="K47" i="1"/>
  <c r="K48" i="1"/>
  <c r="K49" i="1"/>
  <c r="K50" i="1"/>
  <c r="K57" i="1"/>
  <c r="K58" i="1"/>
  <c r="K59" i="1"/>
  <c r="K60" i="1"/>
  <c r="K61" i="1"/>
  <c r="K62" i="1"/>
  <c r="K69" i="1"/>
  <c r="K70" i="1"/>
  <c r="K71" i="1"/>
  <c r="K72" i="1"/>
  <c r="K73" i="1"/>
  <c r="K7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2" i="1"/>
  <c r="I3" i="1"/>
  <c r="K3" i="1" s="1"/>
  <c r="I4" i="1"/>
  <c r="K4" i="1" s="1"/>
  <c r="I5" i="1"/>
  <c r="K5" i="1" s="1"/>
  <c r="I6" i="1"/>
  <c r="K6" i="1" s="1"/>
  <c r="I7" i="1"/>
  <c r="K7" i="1" s="1"/>
  <c r="I8" i="1"/>
  <c r="K8" i="1" s="1"/>
  <c r="I9" i="1"/>
  <c r="I10" i="1"/>
  <c r="I11" i="1"/>
  <c r="I12" i="1"/>
  <c r="I13" i="1"/>
  <c r="I14" i="1"/>
  <c r="I15" i="1"/>
  <c r="K15" i="1" s="1"/>
  <c r="I16" i="1"/>
  <c r="K16" i="1" s="1"/>
  <c r="I17" i="1"/>
  <c r="K17" i="1" s="1"/>
  <c r="I18" i="1"/>
  <c r="K18" i="1" s="1"/>
  <c r="I19" i="1"/>
  <c r="K19" i="1" s="1"/>
  <c r="I20" i="1"/>
  <c r="K20" i="1" s="1"/>
  <c r="I21" i="1"/>
  <c r="I22" i="1"/>
  <c r="I23" i="1"/>
  <c r="I24" i="1"/>
  <c r="I25" i="1"/>
  <c r="I26" i="1"/>
  <c r="I27" i="1"/>
  <c r="K27" i="1" s="1"/>
  <c r="I28" i="1"/>
  <c r="K28" i="1" s="1"/>
  <c r="I29" i="1"/>
  <c r="K29" i="1" s="1"/>
  <c r="I30" i="1"/>
  <c r="K30" i="1" s="1"/>
  <c r="I31" i="1"/>
  <c r="K31" i="1" s="1"/>
  <c r="I32" i="1"/>
  <c r="K32" i="1" s="1"/>
  <c r="I33" i="1"/>
  <c r="I34" i="1"/>
  <c r="I35" i="1"/>
  <c r="I36" i="1"/>
  <c r="I37" i="1"/>
  <c r="I38" i="1"/>
  <c r="I39" i="1"/>
  <c r="K39" i="1" s="1"/>
  <c r="I40" i="1"/>
  <c r="K40" i="1" s="1"/>
  <c r="I41" i="1"/>
  <c r="K41" i="1" s="1"/>
  <c r="I42" i="1"/>
  <c r="K42" i="1" s="1"/>
  <c r="I43" i="1"/>
  <c r="K43" i="1" s="1"/>
  <c r="I44" i="1"/>
  <c r="K44" i="1" s="1"/>
  <c r="I45" i="1"/>
  <c r="I46" i="1"/>
  <c r="I47" i="1"/>
  <c r="I48" i="1"/>
  <c r="I49" i="1"/>
  <c r="I50" i="1"/>
  <c r="I51" i="1"/>
  <c r="K51" i="1" s="1"/>
  <c r="I52" i="1"/>
  <c r="K52" i="1" s="1"/>
  <c r="I53" i="1"/>
  <c r="K53" i="1" s="1"/>
  <c r="I54" i="1"/>
  <c r="K54" i="1" s="1"/>
  <c r="I55" i="1"/>
  <c r="K55" i="1" s="1"/>
  <c r="I56" i="1"/>
  <c r="K56" i="1" s="1"/>
  <c r="I57" i="1"/>
  <c r="I58" i="1"/>
  <c r="I59" i="1"/>
  <c r="I60" i="1"/>
  <c r="I61" i="1"/>
  <c r="I62" i="1"/>
  <c r="I63" i="1"/>
  <c r="K63" i="1" s="1"/>
  <c r="I64" i="1"/>
  <c r="K64" i="1" s="1"/>
  <c r="I65" i="1"/>
  <c r="K65" i="1" s="1"/>
  <c r="I66" i="1"/>
  <c r="K66" i="1" s="1"/>
  <c r="I67" i="1"/>
  <c r="K67" i="1" s="1"/>
  <c r="I68" i="1"/>
  <c r="K68" i="1" s="1"/>
  <c r="I69" i="1"/>
  <c r="I70" i="1"/>
  <c r="I71" i="1"/>
  <c r="I72" i="1"/>
  <c r="I73" i="1"/>
  <c r="I74" i="1"/>
  <c r="I75" i="1"/>
  <c r="K75" i="1" s="1"/>
  <c r="I76" i="1"/>
  <c r="K76" i="1" s="1"/>
  <c r="I2" i="1"/>
  <c r="K2" i="1" s="1"/>
  <c r="N4" i="1"/>
</calcChain>
</file>

<file path=xl/sharedStrings.xml><?xml version="1.0" encoding="utf-8"?>
<sst xmlns="http://schemas.openxmlformats.org/spreadsheetml/2006/main" count="460" uniqueCount="204">
  <si>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</si>
  <si>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</si>
  <si>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</si>
  <si>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</si>
  <si>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</si>
  <si>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</si>
  <si>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</si>
  <si>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</si>
  <si>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</si>
  <si>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</si>
  <si>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</si>
  <si>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</si>
  <si>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</si>
  <si>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</si>
  <si>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</si>
  <si>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</si>
  <si>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</si>
  <si>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</si>
  <si>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</si>
  <si>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</si>
  <si>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</si>
  <si>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</si>
  <si>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</si>
  <si>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</si>
  <si>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</si>
  <si>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</si>
  <si>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</si>
  <si>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</si>
  <si>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</si>
  <si>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</si>
  <si>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</si>
  <si>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</si>
  <si>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</si>
  <si>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</si>
  <si>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</si>
  <si>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</si>
  <si>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</si>
  <si>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</si>
  <si>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</si>
  <si>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</si>
  <si>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</si>
  <si>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</si>
  <si>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</si>
  <si>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</si>
  <si>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</si>
  <si>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</si>
  <si>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</si>
  <si>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</si>
  <si>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</si>
  <si>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</si>
  <si>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</si>
  <si>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</si>
  <si>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</si>
  <si>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</si>
  <si>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</si>
  <si>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</si>
  <si>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</si>
  <si>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</si>
  <si>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</si>
  <si>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</si>
  <si>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</si>
  <si>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</si>
  <si>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</si>
  <si>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</si>
  <si>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</si>
  <si>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</si>
  <si>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</si>
  <si>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</si>
  <si>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</si>
  <si>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</si>
  <si>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</si>
  <si>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</si>
  <si>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</si>
  <si>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</si>
  <si>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</si>
  <si>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</si>
  <si>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</si>
  <si>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</si>
  <si>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</si>
  <si>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</si>
  <si>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</si>
  <si>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</si>
  <si>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</si>
  <si>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</si>
  <si>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</si>
  <si>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</si>
  <si>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</si>
  <si>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</si>
  <si>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</si>
  <si>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</si>
  <si>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</si>
  <si>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</si>
  <si>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</si>
  <si>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</si>
  <si>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</si>
  <si>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</si>
  <si>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</si>
  <si>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</si>
  <si>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</si>
  <si>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</si>
  <si>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</si>
  <si>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</si>
  <si>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</si>
  <si>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</si>
  <si>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</si>
  <si>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</si>
  <si>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</si>
  <si>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</si>
  <si>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</si>
  <si>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</si>
  <si>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</si>
  <si>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</si>
  <si>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</si>
  <si>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</si>
  <si>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</si>
  <si>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</si>
  <si>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</si>
  <si>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</si>
  <si>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</si>
  <si>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</si>
  <si>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</si>
  <si>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</si>
  <si>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</si>
  <si>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</si>
  <si>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</si>
  <si>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</si>
  <si>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</si>
  <si>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</si>
  <si>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</si>
  <si>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</si>
  <si>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</si>
  <si>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</si>
  <si>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</si>
  <si>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</si>
  <si>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</si>
  <si>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</si>
  <si>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</si>
  <si>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</si>
  <si>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</si>
  <si>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</si>
  <si>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</si>
  <si>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</si>
  <si>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</si>
  <si>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</si>
  <si>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</si>
  <si>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</si>
  <si>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</si>
  <si>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</si>
  <si>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</si>
  <si>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</si>
  <si>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</si>
  <si>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</si>
  <si>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</si>
  <si>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</si>
  <si>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</si>
  <si>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</si>
  <si>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</si>
  <si>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</si>
  <si>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</si>
  <si>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</si>
  <si>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</si>
  <si>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</si>
  <si>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</si>
  <si>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</si>
  <si>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</si>
  <si>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</si>
  <si>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</si>
  <si>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</si>
  <si>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</si>
  <si>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</si>
  <si>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</si>
  <si>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</si>
  <si>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</si>
  <si>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</si>
  <si>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</si>
  <si>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</si>
  <si>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</si>
  <si>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</si>
  <si>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</si>
  <si>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</si>
  <si>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</si>
  <si>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DEVELOPMENT</t>
  </si>
  <si>
    <t>FINANCE</t>
  </si>
  <si>
    <t>IT SUPPORT</t>
  </si>
  <si>
    <t>MARKETING</t>
  </si>
  <si>
    <t>Employee 50</t>
  </si>
  <si>
    <t>Employee 52</t>
  </si>
  <si>
    <t>Employee 61</t>
  </si>
  <si>
    <t>Employee 64</t>
  </si>
  <si>
    <t>Employee 67</t>
  </si>
  <si>
    <t>Average(performance rating)</t>
  </si>
  <si>
    <t>Training Cost (£)</t>
  </si>
  <si>
    <t>Training Category</t>
  </si>
  <si>
    <t>Total Compensation (£)</t>
  </si>
  <si>
    <t>Performance Category</t>
  </si>
  <si>
    <t>Total Employees</t>
  </si>
  <si>
    <t>Average Performance Rating</t>
  </si>
  <si>
    <t>Average Salary (£)</t>
  </si>
  <si>
    <t>Row Labels</t>
  </si>
  <si>
    <t>Grand Total</t>
  </si>
  <si>
    <t>Count of Employee ID</t>
  </si>
  <si>
    <t>GenTech HR Dashboard</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</si>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</sst>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BP]\ #,##0"/>
  </numFmts>
  <fonts count="3" x14ac:knownFonts="1">
    <font>
      <sz val="11"/>
      <color theme="1"/>
      <name val="Calibri"/>
      <family val="2"/>
      <scheme val="minor"/>
    </font>
    <font>
      <b/>
      <sz val="11"/>
      <color theme="1"/>
      <name val="Calibri"/>
      <family val="2"/>
      <scheme val="minor"/>
    </font>
    <font>
      <b/>
      <sz val="18"/>
      <color theme="1" tint="0.499984740745262"/>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3" xfId="0" applyFont="1" applyBorder="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 fillId="2" borderId="0" xfId="0" applyFont="1" applyFill="1" applyAlignment="1">
      <alignment horizontal="center"/>
    </xf>
  </cellXfs>
  <cellStyles count="1">
    <cellStyle name="Normal" xfId="0" builtinId="0"/>
  </cellStyles>
  <dxfs count="1">
    <dxf>
      <font>
        <color theme="3"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Number of Employees per Training 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Summary'!$B$19</c:f>
              <c:strCache>
                <c:ptCount val="1"/>
                <c:pt idx="0">
                  <c:v>Total</c:v>
                </c:pt>
              </c:strCache>
            </c:strRef>
          </c:tx>
          <c:spPr>
            <a:solidFill>
              <a:schemeClr val="accent1"/>
            </a:solidFill>
            <a:ln>
              <a:noFill/>
            </a:ln>
            <a:effectLst/>
          </c:spPr>
          <c:invertIfNegative val="0"/>
          <c:cat>
            <c:strRef>
              <c:f>'Pivot Summary'!$A$20:$A$25</c:f>
              <c:strCache>
                <c:ptCount val="5"/>
                <c:pt idx="0">
                  <c:v>Leadership</c:v>
                </c:pt>
                <c:pt idx="1">
                  <c:v>Project Management</c:v>
                </c:pt>
                <c:pt idx="2">
                  <c:v>Teamwork</c:v>
                </c:pt>
                <c:pt idx="3">
                  <c:v>Technical</c:v>
                </c:pt>
                <c:pt idx="4">
                  <c:v>Technical Tools</c:v>
                </c:pt>
              </c:strCache>
            </c:strRef>
          </c:cat>
          <c:val>
            <c:numRef>
              <c:f>'Pivot Summary'!$B$20:$B$25</c:f>
              <c:numCache>
                <c:formatCode>General</c:formatCode>
                <c:ptCount val="5"/>
                <c:pt idx="0">
                  <c:v>17</c:v>
                </c:pt>
                <c:pt idx="1">
                  <c:v>19</c:v>
                </c:pt>
                <c:pt idx="2">
                  <c:v>2</c:v>
                </c:pt>
                <c:pt idx="3">
                  <c:v>17</c:v>
                </c:pt>
                <c:pt idx="4">
                  <c:v>20</c:v>
                </c:pt>
              </c:numCache>
            </c:numRef>
          </c:val>
          <c:extLst>
            <c:ext xmlns:c16="http://schemas.microsoft.com/office/drawing/2014/chart" uri="{C3380CC4-5D6E-409C-BE32-E72D297353CC}">
              <c16:uniqueId val="{00000000-28C8-4227-AFED-662078871D23}"/>
            </c:ext>
          </c:extLst>
        </c:ser>
        <c:dLbls>
          <c:showLegendKey val="0"/>
          <c:showVal val="0"/>
          <c:showCatName val="0"/>
          <c:showSerName val="0"/>
          <c:showPercent val="0"/>
          <c:showBubbleSize val="0"/>
        </c:dLbls>
        <c:gapWidth val="219"/>
        <c:overlap val="-27"/>
        <c:axId val="89144015"/>
        <c:axId val="89151695"/>
      </c:barChart>
      <c:catAx>
        <c:axId val="8914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Training</a:t>
                </a:r>
                <a:r>
                  <a:rPr lang="en-AU" baseline="0"/>
                  <a:t> Category</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1695"/>
        <c:crosses val="autoZero"/>
        <c:auto val="1"/>
        <c:lblAlgn val="ctr"/>
        <c:lblOffset val="100"/>
        <c:noMultiLvlLbl val="0"/>
      </c:catAx>
      <c:valAx>
        <c:axId val="8915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a:t>
                </a:r>
                <a:r>
                  <a:rPr lang="en-AU" baseline="0"/>
                  <a:t> of Employees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a:t>Average</a:t>
            </a:r>
            <a:r>
              <a:rPr lang="en-AU" sz="1050" baseline="0"/>
              <a:t> Salary Across Each Role</a:t>
            </a:r>
            <a:endParaRPr lang="en-AU"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Summary'!$B$36</c:f>
              <c:strCache>
                <c:ptCount val="1"/>
                <c:pt idx="0">
                  <c:v>Total</c:v>
                </c:pt>
              </c:strCache>
            </c:strRef>
          </c:tx>
          <c:spPr>
            <a:solidFill>
              <a:schemeClr val="accent1"/>
            </a:solidFill>
            <a:ln>
              <a:noFill/>
            </a:ln>
            <a:effectLst/>
          </c:spPr>
          <c:invertIfNegative val="0"/>
          <c:cat>
            <c:strRef>
              <c:f>'Pivot Summary'!$A$37:$A$47</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Summary'!$B$37:$B$47</c:f>
              <c:numCache>
                <c:formatCode>0.00</c:formatCode>
                <c:ptCount val="10"/>
                <c:pt idx="0">
                  <c:v>45000</c:v>
                </c:pt>
                <c:pt idx="1">
                  <c:v>51111.111111111109</c:v>
                </c:pt>
                <c:pt idx="2">
                  <c:v>56666.666666666664</c:v>
                </c:pt>
                <c:pt idx="3">
                  <c:v>40000</c:v>
                </c:pt>
                <c:pt idx="4">
                  <c:v>40833.333333333336</c:v>
                </c:pt>
                <c:pt idx="5">
                  <c:v>44000</c:v>
                </c:pt>
                <c:pt idx="6">
                  <c:v>51666.666666666664</c:v>
                </c:pt>
                <c:pt idx="7">
                  <c:v>43636.36363636364</c:v>
                </c:pt>
                <c:pt idx="8">
                  <c:v>40000</c:v>
                </c:pt>
                <c:pt idx="9">
                  <c:v>42857.142857142855</c:v>
                </c:pt>
              </c:numCache>
            </c:numRef>
          </c:val>
          <c:extLst>
            <c:ext xmlns:c16="http://schemas.microsoft.com/office/drawing/2014/chart" uri="{C3380CC4-5D6E-409C-BE32-E72D297353CC}">
              <c16:uniqueId val="{00000000-1CB6-4082-97DE-A0267E01CB9D}"/>
            </c:ext>
          </c:extLst>
        </c:ser>
        <c:dLbls>
          <c:showLegendKey val="0"/>
          <c:showVal val="0"/>
          <c:showCatName val="0"/>
          <c:showSerName val="0"/>
          <c:showPercent val="0"/>
          <c:showBubbleSize val="0"/>
        </c:dLbls>
        <c:gapWidth val="219"/>
        <c:overlap val="-27"/>
        <c:axId val="89155055"/>
        <c:axId val="89145455"/>
      </c:barChart>
      <c:catAx>
        <c:axId val="8915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45455"/>
        <c:crosses val="autoZero"/>
        <c:auto val="1"/>
        <c:lblAlgn val="ctr"/>
        <c:lblOffset val="100"/>
        <c:noMultiLvlLbl val="0"/>
      </c:catAx>
      <c:valAx>
        <c:axId val="8914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a:t>
                </a:r>
                <a:r>
                  <a:rPr lang="en-AU" baseline="0"/>
                  <a:t> Salary</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b="0" i="0" u="none" strike="noStrike" baseline="0"/>
              <a:t>Average Company Experience by Role</a:t>
            </a:r>
            <a:endParaRPr lang="en-AU"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Summary'!$B$52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EF-4275-8A8A-132C26A6D6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EF-4275-8A8A-132C26A6D6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EF-4275-8A8A-132C26A6D6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EF-4275-8A8A-132C26A6D6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F-4275-8A8A-132C26A6D6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EF-4275-8A8A-132C26A6D6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EF-4275-8A8A-132C26A6D6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FEF-4275-8A8A-132C26A6D68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FEF-4275-8A8A-132C26A6D68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FEF-4275-8A8A-132C26A6D6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Summary'!$A$53:$A$63</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Summary'!$B$53:$B$63</c:f>
              <c:numCache>
                <c:formatCode>0.00</c:formatCode>
                <c:ptCount val="10"/>
                <c:pt idx="0">
                  <c:v>4.7777777777777777</c:v>
                </c:pt>
                <c:pt idx="1">
                  <c:v>4.2222222222222223</c:v>
                </c:pt>
                <c:pt idx="2">
                  <c:v>3</c:v>
                </c:pt>
                <c:pt idx="3">
                  <c:v>3.625</c:v>
                </c:pt>
                <c:pt idx="4">
                  <c:v>4.833333333333333</c:v>
                </c:pt>
                <c:pt idx="5">
                  <c:v>5</c:v>
                </c:pt>
                <c:pt idx="6">
                  <c:v>4.4444444444444446</c:v>
                </c:pt>
                <c:pt idx="7">
                  <c:v>3.0909090909090908</c:v>
                </c:pt>
                <c:pt idx="8">
                  <c:v>4.625</c:v>
                </c:pt>
                <c:pt idx="9">
                  <c:v>5.4285714285714288</c:v>
                </c:pt>
              </c:numCache>
            </c:numRef>
          </c:val>
          <c:extLst>
            <c:ext xmlns:c16="http://schemas.microsoft.com/office/drawing/2014/chart" uri="{C3380CC4-5D6E-409C-BE32-E72D297353CC}">
              <c16:uniqueId val="{00000000-BB4C-48DD-B799-0A04A1E0CC1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Salaries Across Department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DEVELOPMENT</c:v>
                </c:pt>
                <c:pt idx="1">
                  <c:v>FINANCE</c:v>
                </c:pt>
                <c:pt idx="2">
                  <c:v>HR</c:v>
                </c:pt>
                <c:pt idx="3">
                  <c:v>IT SUPPORT</c:v>
                </c:pt>
                <c:pt idx="4">
                  <c:v>MARKETING</c:v>
                </c:pt>
              </c:strCache>
            </c:strRef>
          </c:cat>
          <c:val>
            <c:numRef>
              <c:f>'Pivot Summary'!$B$2:$B$7</c:f>
              <c:numCache>
                <c:formatCode>General</c:formatCode>
                <c:ptCount val="5"/>
                <c:pt idx="0">
                  <c:v>40789.473684210527</c:v>
                </c:pt>
                <c:pt idx="1">
                  <c:v>47500</c:v>
                </c:pt>
                <c:pt idx="2">
                  <c:v>45833.333333333336</c:v>
                </c:pt>
                <c:pt idx="3">
                  <c:v>43181.818181818184</c:v>
                </c:pt>
                <c:pt idx="4">
                  <c:v>47941.176470588238</c:v>
                </c:pt>
              </c:numCache>
            </c:numRef>
          </c:val>
          <c:extLst>
            <c:ext xmlns:c16="http://schemas.microsoft.com/office/drawing/2014/chart" uri="{C3380CC4-5D6E-409C-BE32-E72D297353CC}">
              <c16:uniqueId val="{00000000-13B5-45E5-A0B4-AE48EDD2A975}"/>
            </c:ext>
          </c:extLst>
        </c:ser>
        <c:dLbls>
          <c:showLegendKey val="0"/>
          <c:showVal val="0"/>
          <c:showCatName val="0"/>
          <c:showSerName val="0"/>
          <c:showPercent val="0"/>
          <c:showBubbleSize val="0"/>
        </c:dLbls>
        <c:gapWidth val="182"/>
        <c:axId val="698276416"/>
        <c:axId val="698276896"/>
      </c:barChart>
      <c:catAx>
        <c:axId val="698276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76896"/>
        <c:crosses val="autoZero"/>
        <c:auto val="1"/>
        <c:lblAlgn val="ctr"/>
        <c:lblOffset val="100"/>
        <c:noMultiLvlLbl val="0"/>
      </c:catAx>
      <c:valAx>
        <c:axId val="698276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a:t>
                </a:r>
                <a:r>
                  <a:rPr lang="en-AU" baseline="0"/>
                  <a:t> Salaris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000" i="1" u="sng"/>
              <a:t>Number of Employees per Training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Summary'!$A$20:$A$25</c:f>
              <c:strCache>
                <c:ptCount val="5"/>
                <c:pt idx="0">
                  <c:v>Leadership</c:v>
                </c:pt>
                <c:pt idx="1">
                  <c:v>Project Management</c:v>
                </c:pt>
                <c:pt idx="2">
                  <c:v>Teamwork</c:v>
                </c:pt>
                <c:pt idx="3">
                  <c:v>Technical</c:v>
                </c:pt>
                <c:pt idx="4">
                  <c:v>Technical Tools</c:v>
                </c:pt>
              </c:strCache>
            </c:strRef>
          </c:cat>
          <c:val>
            <c:numRef>
              <c:f>'Pivot Summary'!$B$20:$B$25</c:f>
              <c:numCache>
                <c:formatCode>General</c:formatCode>
                <c:ptCount val="5"/>
                <c:pt idx="0">
                  <c:v>17</c:v>
                </c:pt>
                <c:pt idx="1">
                  <c:v>19</c:v>
                </c:pt>
                <c:pt idx="2">
                  <c:v>2</c:v>
                </c:pt>
                <c:pt idx="3">
                  <c:v>17</c:v>
                </c:pt>
                <c:pt idx="4">
                  <c:v>20</c:v>
                </c:pt>
              </c:numCache>
            </c:numRef>
          </c:val>
          <c:extLst>
            <c:ext xmlns:c16="http://schemas.microsoft.com/office/drawing/2014/chart" uri="{C3380CC4-5D6E-409C-BE32-E72D297353CC}">
              <c16:uniqueId val="{00000000-B001-4D76-9427-0744F7D8CEBD}"/>
            </c:ext>
          </c:extLst>
        </c:ser>
        <c:dLbls>
          <c:dLblPos val="inEnd"/>
          <c:showLegendKey val="0"/>
          <c:showVal val="1"/>
          <c:showCatName val="0"/>
          <c:showSerName val="0"/>
          <c:showPercent val="0"/>
          <c:showBubbleSize val="0"/>
        </c:dLbls>
        <c:gapWidth val="65"/>
        <c:axId val="89144015"/>
        <c:axId val="89151695"/>
      </c:barChart>
      <c:catAx>
        <c:axId val="89144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Training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151695"/>
        <c:crosses val="autoZero"/>
        <c:auto val="1"/>
        <c:lblAlgn val="ctr"/>
        <c:lblOffset val="100"/>
        <c:noMultiLvlLbl val="0"/>
      </c:catAx>
      <c:valAx>
        <c:axId val="891516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Number of Employees</a:t>
                </a:r>
              </a:p>
            </c:rich>
          </c:tx>
          <c:layout>
            <c:manualLayout>
              <c:xMode val="edge"/>
              <c:yMode val="edge"/>
              <c:x val="2.7692307692307693E-2"/>
              <c:y val="0.192058631132646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91440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000" i="1" u="sng"/>
              <a:t>Number of Employees per Training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Summary'!$A$20:$A$25</c:f>
              <c:strCache>
                <c:ptCount val="5"/>
                <c:pt idx="0">
                  <c:v>Leadership</c:v>
                </c:pt>
                <c:pt idx="1">
                  <c:v>Project Management</c:v>
                </c:pt>
                <c:pt idx="2">
                  <c:v>Teamwork</c:v>
                </c:pt>
                <c:pt idx="3">
                  <c:v>Technical</c:v>
                </c:pt>
                <c:pt idx="4">
                  <c:v>Technical Tools</c:v>
                </c:pt>
              </c:strCache>
            </c:strRef>
          </c:cat>
          <c:val>
            <c:numRef>
              <c:f>'Pivot Summary'!$B$20:$B$25</c:f>
              <c:numCache>
                <c:formatCode>General</c:formatCode>
                <c:ptCount val="5"/>
                <c:pt idx="0">
                  <c:v>17</c:v>
                </c:pt>
                <c:pt idx="1">
                  <c:v>19</c:v>
                </c:pt>
                <c:pt idx="2">
                  <c:v>2</c:v>
                </c:pt>
                <c:pt idx="3">
                  <c:v>17</c:v>
                </c:pt>
                <c:pt idx="4">
                  <c:v>20</c:v>
                </c:pt>
              </c:numCache>
            </c:numRef>
          </c:val>
          <c:extLst>
            <c:ext xmlns:c16="http://schemas.microsoft.com/office/drawing/2014/chart" uri="{C3380CC4-5D6E-409C-BE32-E72D297353CC}">
              <c16:uniqueId val="{00000000-FFB9-4AAC-9FE7-CD2D8A2D6B07}"/>
            </c:ext>
          </c:extLst>
        </c:ser>
        <c:dLbls>
          <c:dLblPos val="inEnd"/>
          <c:showLegendKey val="0"/>
          <c:showVal val="1"/>
          <c:showCatName val="0"/>
          <c:showSerName val="0"/>
          <c:showPercent val="0"/>
          <c:showBubbleSize val="0"/>
        </c:dLbls>
        <c:gapWidth val="65"/>
        <c:axId val="89144015"/>
        <c:axId val="89151695"/>
      </c:barChart>
      <c:catAx>
        <c:axId val="89144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Training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151695"/>
        <c:crosses val="autoZero"/>
        <c:auto val="1"/>
        <c:lblAlgn val="ctr"/>
        <c:lblOffset val="100"/>
        <c:noMultiLvlLbl val="0"/>
      </c:catAx>
      <c:valAx>
        <c:axId val="891516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Number of Employees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91440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[Kalai_Yuvaraj_Excel_Assessment_Project.xlsx]Pivot Summary!PivotTable4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00" b="1" i="1" u="sng" strike="noStrike" baseline="0">
                <a:latin typeface="+mn-lt"/>
              </a:rPr>
              <a:t>Average Company Experience by Role</a:t>
            </a:r>
            <a:endParaRPr lang="en-AU" sz="1000" b="1" i="1" u="sng">
              <a:latin typeface="+mn-lt"/>
            </a:endParaRPr>
          </a:p>
        </c:rich>
      </c:tx>
      <c:layout>
        <c:manualLayout>
          <c:xMode val="edge"/>
          <c:yMode val="edge"/>
          <c:x val="0.36428465726496673"/>
          <c:y val="6.6567765985773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B4FB8E1-BC18-4A0F-BD52-8255A41DB5E0}" type="CATEGORYNAME">
                  <a:rPr lang="en-US"/>
                  <a:pPr>
                    <a:defRPr/>
                  </a:pPr>
                  <a:t>[CATEGORY NAME]</a:t>
                </a:fld>
                <a:r>
                  <a:rPr lang="en-US" baseline="0"/>
                  <a:t>
</a:t>
                </a:r>
                <a:fld id="{EE215DF2-75D2-4806-92EC-EB572E9C21DC}" type="PERCENTAGE">
                  <a:rPr lang="en-US" sz="800" baseline="0"/>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'Pivot Summary'!$B$52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D6-44C6-B851-0D5703AE7A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D6-44C6-B851-0D5703AE7A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D6-44C6-B851-0D5703AE7A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D6-44C6-B851-0D5703AE7A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D6-44C6-B851-0D5703AE7A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4D6-44C6-B851-0D5703AE7A6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4D6-44C6-B851-0D5703AE7A6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4D6-44C6-B851-0D5703AE7A6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4D6-44C6-B851-0D5703AE7A6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4D6-44C6-B851-0D5703AE7A69}"/>
              </c:ext>
            </c:extLst>
          </c:dPt>
          <c:dLbls>
            <c:dLbl>
              <c:idx val="9"/>
              <c:tx>
                <c:rich>
                  <a:bodyPr/>
                  <a:lstStyle/>
                  <a:p>
                    <a:fld id="{EB4FB8E1-BC18-4A0F-BD52-8255A41DB5E0}" type="CATEGORYNAME">
                      <a:rPr lang="en-US"/>
                      <a:pPr/>
                      <a:t>[CATEGORY NAME]</a:t>
                    </a:fld>
                    <a:r>
                      <a:rPr lang="en-US" baseline="0"/>
                      <a:t>
</a:t>
                    </a:r>
                    <a:fld id="{EE215DF2-75D2-4806-92EC-EB572E9C21DC}" type="PERCENTAGE">
                      <a:rPr lang="en-US" sz="800"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54D6-44C6-B851-0D5703AE7A6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Summary'!$A$53:$A$63</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Summary'!$B$53:$B$63</c:f>
              <c:numCache>
                <c:formatCode>0.00</c:formatCode>
                <c:ptCount val="10"/>
                <c:pt idx="0">
                  <c:v>4.7777777777777777</c:v>
                </c:pt>
                <c:pt idx="1">
                  <c:v>4.2222222222222223</c:v>
                </c:pt>
                <c:pt idx="2">
                  <c:v>3</c:v>
                </c:pt>
                <c:pt idx="3">
                  <c:v>3.625</c:v>
                </c:pt>
                <c:pt idx="4">
                  <c:v>4.833333333333333</c:v>
                </c:pt>
                <c:pt idx="5">
                  <c:v>5</c:v>
                </c:pt>
                <c:pt idx="6">
                  <c:v>4.4444444444444446</c:v>
                </c:pt>
                <c:pt idx="7">
                  <c:v>3.0909090909090908</c:v>
                </c:pt>
                <c:pt idx="8">
                  <c:v>4.625</c:v>
                </c:pt>
                <c:pt idx="9">
                  <c:v>5.4285714285714288</c:v>
                </c:pt>
              </c:numCache>
            </c:numRef>
          </c:val>
          <c:extLst>
            <c:ext xmlns:c16="http://schemas.microsoft.com/office/drawing/2014/chart" uri="{C3380CC4-5D6E-409C-BE32-E72D297353CC}">
              <c16:uniqueId val="{00000014-54D6-44C6-B851-0D5703AE7A6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75000"/>
        <a:alpha val="64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[Kalai_Yuvaraj_Excel_Assessment_Project.xlsx]Pivot Summary!PivotTable9</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000" i="1" u="sng"/>
              <a:t>Average Salaries Across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Summary'!$A$2:$A$7</c:f>
              <c:strCache>
                <c:ptCount val="5"/>
                <c:pt idx="0">
                  <c:v>DEVELOPMENT</c:v>
                </c:pt>
                <c:pt idx="1">
                  <c:v>FINANCE</c:v>
                </c:pt>
                <c:pt idx="2">
                  <c:v>HR</c:v>
                </c:pt>
                <c:pt idx="3">
                  <c:v>IT SUPPORT</c:v>
                </c:pt>
                <c:pt idx="4">
                  <c:v>MARKETING</c:v>
                </c:pt>
              </c:strCache>
            </c:strRef>
          </c:cat>
          <c:val>
            <c:numRef>
              <c:f>'Pivot Summary'!$B$2:$B$7</c:f>
              <c:numCache>
                <c:formatCode>General</c:formatCode>
                <c:ptCount val="5"/>
                <c:pt idx="0">
                  <c:v>40789.473684210527</c:v>
                </c:pt>
                <c:pt idx="1">
                  <c:v>47500</c:v>
                </c:pt>
                <c:pt idx="2">
                  <c:v>45833.333333333336</c:v>
                </c:pt>
                <c:pt idx="3">
                  <c:v>43181.818181818184</c:v>
                </c:pt>
                <c:pt idx="4">
                  <c:v>47941.176470588238</c:v>
                </c:pt>
              </c:numCache>
            </c:numRef>
          </c:val>
          <c:extLst>
            <c:ext xmlns:c16="http://schemas.microsoft.com/office/drawing/2014/chart" uri="{C3380CC4-5D6E-409C-BE32-E72D297353CC}">
              <c16:uniqueId val="{00000000-B788-438F-AF74-9C6FF9DE3885}"/>
            </c:ext>
          </c:extLst>
        </c:ser>
        <c:dLbls>
          <c:dLblPos val="inEnd"/>
          <c:showLegendKey val="0"/>
          <c:showVal val="1"/>
          <c:showCatName val="0"/>
          <c:showSerName val="0"/>
          <c:showPercent val="0"/>
          <c:showBubbleSize val="0"/>
        </c:dLbls>
        <c:gapWidth val="65"/>
        <c:axId val="698276416"/>
        <c:axId val="698276896"/>
      </c:barChart>
      <c:catAx>
        <c:axId val="6982764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8276896"/>
        <c:crosses val="autoZero"/>
        <c:auto val="1"/>
        <c:lblAlgn val="ctr"/>
        <c:lblOffset val="100"/>
        <c:noMultiLvlLbl val="0"/>
      </c:catAx>
      <c:valAx>
        <c:axId val="698276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Average Salaris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8276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454024</xdr:colOff>
      <xdr:row>16</xdr:row>
      <xdr:rowOff>50800</xdr:rowOff>
    </xdr:from>
    <xdr:to>
      <xdr:col>10</xdr:col>
      <xdr:colOff>203200</xdr:colOff>
      <xdr:row>33</xdr:row>
      <xdr:rowOff>31750</xdr:rowOff>
    </xdr:to>
    <xdr:graphicFrame macro="">
      <xdr:nvGraphicFramePr>
        <xdr:cNvPr id="3" name="Chart 2">
          <a:extLst>
            <a:ext uri="{FF2B5EF4-FFF2-40B4-BE49-F238E27FC236}">
              <a16:creationId xmlns:a16="http://schemas.microsoft.com/office/drawing/2014/main" id="{337CF1D6-42F4-4081-7860-D100FD105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454023</xdr:colOff>
      <xdr:row>33</xdr:row>
      <xdr:rowOff>171450</xdr:rowOff>
    </xdr:from>
    <xdr:to>
      <xdr:col>10</xdr:col>
      <xdr:colOff>203200</xdr:colOff>
      <xdr:row>48</xdr:row>
      <xdr:rowOff>152400</xdr:rowOff>
    </xdr:to>
    <xdr:graphicFrame macro="">
      <xdr:nvGraphicFramePr>
        <xdr:cNvPr id="4" name="Chart 3">
          <a:extLst>
            <a:ext uri="{FF2B5EF4-FFF2-40B4-BE49-F238E27FC236}">
              <a16:creationId xmlns:a16="http://schemas.microsoft.com/office/drawing/2014/main" id="{63E15490-49E3-B334-0285-C8A683AE1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450850</xdr:colOff>
      <xdr:row>50</xdr:row>
      <xdr:rowOff>0</xdr:rowOff>
    </xdr:from>
    <xdr:to>
      <xdr:col>9</xdr:col>
      <xdr:colOff>88900</xdr:colOff>
      <xdr:row>64</xdr:row>
      <xdr:rowOff>165100</xdr:rowOff>
    </xdr:to>
    <xdr:graphicFrame macro="">
      <xdr:nvGraphicFramePr>
        <xdr:cNvPr id="5" name="Chart 4">
          <a:extLst>
            <a:ext uri="{FF2B5EF4-FFF2-40B4-BE49-F238E27FC236}">
              <a16:creationId xmlns:a16="http://schemas.microsoft.com/office/drawing/2014/main" id="{B445AEE2-C16C-96C3-73E5-3475910EC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450850</xdr:colOff>
      <xdr:row>0</xdr:row>
      <xdr:rowOff>133350</xdr:rowOff>
    </xdr:from>
    <xdr:to>
      <xdr:col>8</xdr:col>
      <xdr:colOff>933450</xdr:colOff>
      <xdr:row>15</xdr:row>
      <xdr:rowOff>114300</xdr:rowOff>
    </xdr:to>
    <xdr:graphicFrame macro="">
      <xdr:nvGraphicFramePr>
        <xdr:cNvPr id="2" name="Chart 1">
          <a:extLst>
            <a:ext uri="{FF2B5EF4-FFF2-40B4-BE49-F238E27FC236}">
              <a16:creationId xmlns:a16="http://schemas.microsoft.com/office/drawing/2014/main" id="{7050EF74-55C8-0BED-620A-DDD0B5E16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609955</xdr:colOff>
      <xdr:row>1</xdr:row>
      <xdr:rowOff>139807</xdr:rowOff>
    </xdr:from>
    <xdr:to>
      <xdr:col>17</xdr:col>
      <xdr:colOff>469900</xdr:colOff>
      <xdr:row>15</xdr:row>
      <xdr:rowOff>185106</xdr:rowOff>
    </xdr:to>
    <xdr:graphicFrame macro="">
      <xdr:nvGraphicFramePr>
        <xdr:cNvPr id="10" name="Chart 9">
          <a:extLst>
            <a:ext uri="{FF2B5EF4-FFF2-40B4-BE49-F238E27FC236}">
              <a16:creationId xmlns:a16="http://schemas.microsoft.com/office/drawing/2014/main" id="{D428F906-8D99-4D85-9A4E-3E5E9D7DF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609955</xdr:colOff>
      <xdr:row>16</xdr:row>
      <xdr:rowOff>120543</xdr:rowOff>
    </xdr:from>
    <xdr:to>
      <xdr:col>17</xdr:col>
      <xdr:colOff>469900</xdr:colOff>
      <xdr:row>31</xdr:row>
      <xdr:rowOff>120650</xdr:rowOff>
    </xdr:to>
    <xdr:graphicFrame macro="">
      <xdr:nvGraphicFramePr>
        <xdr:cNvPr id="17" name="Chart 16">
          <a:extLst>
            <a:ext uri="{FF2B5EF4-FFF2-40B4-BE49-F238E27FC236}">
              <a16:creationId xmlns:a16="http://schemas.microsoft.com/office/drawing/2014/main" id="{6FCE462C-1AC8-44DA-8186-B7DF66AC3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273012</xdr:colOff>
      <xdr:row>1</xdr:row>
      <xdr:rowOff>133350</xdr:rowOff>
    </xdr:from>
    <xdr:to>
      <xdr:col>10</xdr:col>
      <xdr:colOff>533636</xdr:colOff>
      <xdr:row>15</xdr:row>
      <xdr:rowOff>185106</xdr:rowOff>
    </xdr:to>
    <xdr:graphicFrame macro="">
      <xdr:nvGraphicFramePr>
        <xdr:cNvPr id="19" name="Chart 18">
          <a:extLst>
            <a:ext uri="{FF2B5EF4-FFF2-40B4-BE49-F238E27FC236}">
              <a16:creationId xmlns:a16="http://schemas.microsoft.com/office/drawing/2014/main" id="{21757F92-2615-4189-B0F1-F5ABEFFE5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220784</xdr:colOff>
      <xdr:row>1</xdr:row>
      <xdr:rowOff>145887</xdr:rowOff>
    </xdr:from>
    <xdr:to>
      <xdr:col>3</xdr:col>
      <xdr:colOff>217853</xdr:colOff>
      <xdr:row>16</xdr:row>
      <xdr:rowOff>16282</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2537BBC9-862A-5235-FBDC-DCCC0F55B69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20784" y="447105"/>
              <a:ext cx="1828800" cy="26790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284935</xdr:colOff>
      <xdr:row>16</xdr:row>
      <xdr:rowOff>138397</xdr:rowOff>
    </xdr:from>
    <xdr:to>
      <xdr:col>10</xdr:col>
      <xdr:colOff>553589</xdr:colOff>
      <xdr:row>31</xdr:row>
      <xdr:rowOff>170960</xdr:rowOff>
    </xdr:to>
    <xdr:graphicFrame macro="">
      <xdr:nvGraphicFramePr>
        <xdr:cNvPr id="6" name="Chart 5">
          <a:extLst>
            <a:ext uri="{FF2B5EF4-FFF2-40B4-BE49-F238E27FC236}">
              <a16:creationId xmlns:a16="http://schemas.microsoft.com/office/drawing/2014/main" id="{EE84B903-C869-4577-BFEB-DA2C85589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 Yuvaraj" refreshedDate="45763.856032754629" createdVersion="8" refreshedVersion="8" minRefreshableVersion="3" recordCount="75" xr:uid="{22538C34-12E0-4D2B-A906-1C0A41643323}">
  <cacheSource type="worksheet">
    <worksheetSource ref="A1:L76" sheet="Employee Data"/>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0">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pivotCacheId="20282207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 Yuvaraj" refreshedDate="45763.856033101853" createdVersion="8" refreshedVersion="8" minRefreshableVersion="3" recordCount="75" xr:uid="{D7BA3817-9444-4D75-8E41-94351BAF4C86}">
  <cacheSource type="worksheet">
    <worksheetSource ref="A1:J76" sheet="Employee Data"/>
  </cacheSource>
  <cacheFields count="10">
    <cacheField name="Employee ID" numFmtId="0">
      <sharedItems/>
    </cacheField>
    <cacheField name="Name" numFmtId="0">
      <sharedItems/>
    </cacheField>
    <cacheField name="Department" numFmtId="0">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acheField>
  </cacheFields>
  <extLst>
    <ext xmlns:x14="http://schemas.microsoft.com/office/spreadsheetml/2009/9/main" uri="{725AE2AE-9491-48be-B2B4-4EB974FC3084}">
      <x14:pivotCacheDefinition pivotCacheId="1013287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E001"/>
    <s v="Employee 1"/>
    <x v="0"/>
    <x v="0"/>
    <n v="30000"/>
    <n v="3"/>
    <n v="3"/>
    <s v="Data Analysis"/>
    <n v="500"/>
    <x v="0"/>
    <n v="30500"/>
    <s v="Satisfactory"/>
  </r>
  <r>
    <s v="E002"/>
    <s v="Employee 2"/>
    <x v="1"/>
    <x v="1"/>
    <n v="45000"/>
    <n v="5"/>
    <n v="4"/>
    <s v="Leadership Essentials"/>
    <n v="1000"/>
    <x v="1"/>
    <n v="46000"/>
    <s v="High Performer"/>
  </r>
  <r>
    <s v="E003"/>
    <s v="Employee 3"/>
    <x v="0"/>
    <x v="2"/>
    <n v="45000"/>
    <n v="9"/>
    <n v="2"/>
    <s v="Advanced Excel"/>
    <n v="600"/>
    <x v="2"/>
    <n v="45600"/>
    <s v="Needs Improvement"/>
  </r>
  <r>
    <s v="E004"/>
    <s v="Employee 4"/>
    <x v="0"/>
    <x v="3"/>
    <n v="50000"/>
    <n v="2"/>
    <n v="3"/>
    <s v="Data Analysis"/>
    <n v="500"/>
    <x v="0"/>
    <n v="50500"/>
    <s v="Satisfactory"/>
  </r>
  <r>
    <s v="E005"/>
    <s v="Employee 5"/>
    <x v="2"/>
    <x v="4"/>
    <n v="35000"/>
    <n v="8"/>
    <n v="4"/>
    <s v="Advanced Excel"/>
    <n v="600"/>
    <x v="2"/>
    <n v="35600"/>
    <s v="High Performer"/>
  </r>
  <r>
    <s v="E007"/>
    <s v="Employee 7"/>
    <x v="0"/>
    <x v="5"/>
    <n v="25000"/>
    <n v="5"/>
    <n v="1"/>
    <s v="Leadership Essentials"/>
    <n v="1000"/>
    <x v="1"/>
    <n v="26000"/>
    <s v="Needs Improvement"/>
  </r>
  <r>
    <s v="E008"/>
    <s v="Employee 8"/>
    <x v="3"/>
    <x v="0"/>
    <n v="50000"/>
    <n v="7"/>
    <n v="5"/>
    <s v="Data Analysis"/>
    <n v="500"/>
    <x v="0"/>
    <n v="50500"/>
    <s v="High Performer"/>
  </r>
  <r>
    <s v="E009"/>
    <s v="Employee 9"/>
    <x v="4"/>
    <x v="6"/>
    <n v="40000"/>
    <n v="8"/>
    <n v="3"/>
    <s v="Team Building"/>
    <n v="700"/>
    <x v="3"/>
    <n v="40700"/>
    <s v="Satisfactory"/>
  </r>
  <r>
    <s v="E010"/>
    <s v="Employee 10"/>
    <x v="1"/>
    <x v="5"/>
    <n v="25000"/>
    <n v="1"/>
    <n v="2"/>
    <s v="Agile Project Management"/>
    <n v="800"/>
    <x v="4"/>
    <n v="25800"/>
    <s v="Needs Improvement"/>
  </r>
  <r>
    <s v="E011"/>
    <s v="Employee 11"/>
    <x v="2"/>
    <x v="1"/>
    <n v="55000"/>
    <n v="6"/>
    <n v="3"/>
    <s v="Advanced Excel"/>
    <n v="600"/>
    <x v="2"/>
    <n v="55600"/>
    <s v="Satisfactory"/>
  </r>
  <r>
    <s v="E012"/>
    <s v="Employee 12"/>
    <x v="1"/>
    <x v="5"/>
    <n v="65000"/>
    <n v="1"/>
    <n v="5"/>
    <s v="Agile Project Management"/>
    <n v="800"/>
    <x v="4"/>
    <n v="65800"/>
    <s v="High Performer"/>
  </r>
  <r>
    <s v="E012"/>
    <s v="Employee 12"/>
    <x v="1"/>
    <x v="5"/>
    <n v="65000"/>
    <n v="1"/>
    <n v="2"/>
    <s v="Agile Project Management"/>
    <n v="800"/>
    <x v="4"/>
    <n v="65800"/>
    <s v="Needs Improvement"/>
  </r>
  <r>
    <s v="E013"/>
    <s v="Employee 13"/>
    <x v="4"/>
    <x v="7"/>
    <n v="40000"/>
    <n v="2"/>
    <n v="3"/>
    <s v="Data Analysis"/>
    <n v="500"/>
    <x v="0"/>
    <n v="40500"/>
    <s v="Satisfactory"/>
  </r>
  <r>
    <s v="E014"/>
    <s v="Employee 14"/>
    <x v="4"/>
    <x v="0"/>
    <n v="40000"/>
    <n v="1"/>
    <n v="2"/>
    <s v="Advanced Excel"/>
    <n v="600"/>
    <x v="2"/>
    <n v="40600"/>
    <s v="Needs Improvement"/>
  </r>
  <r>
    <s v="E015"/>
    <s v="Employee 15"/>
    <x v="4"/>
    <x v="1"/>
    <n v="50000"/>
    <n v="5"/>
    <n v="2"/>
    <s v="Leadership Essentials"/>
    <n v="1000"/>
    <x v="1"/>
    <n v="51000"/>
    <s v="Needs Improvement"/>
  </r>
  <r>
    <s v="E016"/>
    <s v="Employee 15"/>
    <x v="1"/>
    <x v="5"/>
    <n v="35000"/>
    <n v="9"/>
    <n v="2"/>
    <s v="Agile Project Management"/>
    <n v="800"/>
    <x v="4"/>
    <n v="35800"/>
    <s v="Needs Improvement"/>
  </r>
  <r>
    <s v="E017"/>
    <s v="Employee 17"/>
    <x v="4"/>
    <x v="6"/>
    <n v="50000"/>
    <n v="6"/>
    <n v="1"/>
    <s v="Data Analysis"/>
    <n v="500"/>
    <x v="0"/>
    <n v="50500"/>
    <s v="Needs Improvement"/>
  </r>
  <r>
    <s v="E018"/>
    <s v="Employee 18"/>
    <x v="1"/>
    <x v="3"/>
    <n v="55000"/>
    <n v="1"/>
    <n v="1"/>
    <s v="Team Building"/>
    <n v="700"/>
    <x v="3"/>
    <n v="55700"/>
    <s v="Needs Improvement"/>
  </r>
  <r>
    <s v="E019"/>
    <s v="Employee 19"/>
    <x v="4"/>
    <x v="8"/>
    <n v="35000"/>
    <n v="1"/>
    <n v="1"/>
    <s v="Advanced Excel"/>
    <n v="600"/>
    <x v="2"/>
    <n v="35600"/>
    <s v="Needs Improvement"/>
  </r>
  <r>
    <s v="E020"/>
    <s v="Employee 20"/>
    <x v="3"/>
    <x v="1"/>
    <n v="55000"/>
    <n v="2"/>
    <n v="1"/>
    <s v="Agile Project Management"/>
    <n v="800"/>
    <x v="4"/>
    <n v="55800"/>
    <s v="Needs Improvement"/>
  </r>
  <r>
    <s v="E021"/>
    <s v="Employee 21"/>
    <x v="4"/>
    <x v="9"/>
    <n v="35000"/>
    <n v="9"/>
    <n v="2"/>
    <s v="Agile Project Management"/>
    <n v="800"/>
    <x v="4"/>
    <n v="35800"/>
    <s v="Needs Improvement"/>
  </r>
  <r>
    <s v="E022"/>
    <s v="Employee 22"/>
    <x v="1"/>
    <x v="4"/>
    <n v="30000"/>
    <n v="3"/>
    <n v="3"/>
    <s v="Leadership Essentials"/>
    <n v="1000"/>
    <x v="1"/>
    <n v="31000"/>
    <s v="Satisfactory"/>
  </r>
  <r>
    <s v="E023"/>
    <s v="Employee 23"/>
    <x v="0"/>
    <x v="5"/>
    <n v="40000"/>
    <n v="1"/>
    <n v="1"/>
    <s v="Leadership Essentials"/>
    <n v="1000"/>
    <x v="1"/>
    <n v="41000"/>
    <s v="Needs Improvement"/>
  </r>
  <r>
    <s v="E024"/>
    <s v="Employee 24"/>
    <x v="4"/>
    <x v="9"/>
    <n v="60000"/>
    <n v="5"/>
    <n v="2"/>
    <s v="Data Analysis"/>
    <n v="500"/>
    <x v="0"/>
    <n v="60500"/>
    <s v="Needs Improvement"/>
  </r>
  <r>
    <s v="E025"/>
    <s v="Employee 25"/>
    <x v="0"/>
    <x v="3"/>
    <n v="65000"/>
    <n v="7"/>
    <n v="4"/>
    <s v="Agile Project Management"/>
    <n v="800"/>
    <x v="4"/>
    <n v="65800"/>
    <s v="High Performer"/>
  </r>
  <r>
    <s v="E026"/>
    <s v="Employee 26"/>
    <x v="3"/>
    <x v="6"/>
    <n v="55000"/>
    <n v="6"/>
    <n v="3"/>
    <s v="Data Analysis"/>
    <n v="500"/>
    <x v="0"/>
    <n v="55500"/>
    <s v="Satisfactory"/>
  </r>
  <r>
    <s v="E027"/>
    <s v="Employee 27"/>
    <x v="2"/>
    <x v="0"/>
    <n v="25000"/>
    <n v="1"/>
    <n v="3"/>
    <s v="Data Analysis"/>
    <n v="500"/>
    <x v="0"/>
    <n v="25500"/>
    <s v="Satisfactory"/>
  </r>
  <r>
    <s v="E028"/>
    <s v="Employee 28"/>
    <x v="3"/>
    <x v="1"/>
    <n v="35000"/>
    <n v="5"/>
    <n v="1"/>
    <s v="Advanced Excel"/>
    <n v="600"/>
    <x v="2"/>
    <n v="35600"/>
    <s v="Needs Improvement"/>
  </r>
  <r>
    <s v="E029"/>
    <s v="Employee 29"/>
    <x v="4"/>
    <x v="7"/>
    <n v="65000"/>
    <n v="5"/>
    <n v="1"/>
    <s v="Data Analysis"/>
    <n v="500"/>
    <x v="0"/>
    <n v="65500"/>
    <s v="Needs Improvement"/>
  </r>
  <r>
    <s v="E030"/>
    <s v="Employee 30"/>
    <x v="0"/>
    <x v="8"/>
    <n v="25000"/>
    <n v="6"/>
    <n v="1"/>
    <s v="Advanced Excel"/>
    <n v="600"/>
    <x v="2"/>
    <n v="25600"/>
    <s v="Needs Improvement"/>
  </r>
  <r>
    <s v="E031"/>
    <s v="Employee 31"/>
    <x v="0"/>
    <x v="8"/>
    <n v="65000"/>
    <n v="3"/>
    <n v="1"/>
    <s v="Leadership Essentials"/>
    <n v="1000"/>
    <x v="1"/>
    <n v="66000"/>
    <s v="Needs Improvement"/>
  </r>
  <r>
    <s v="E032"/>
    <s v="Employee 32"/>
    <x v="1"/>
    <x v="5"/>
    <n v="60000"/>
    <n v="5"/>
    <n v="2"/>
    <s v="Data Analysis"/>
    <n v="500"/>
    <x v="0"/>
    <n v="60500"/>
    <s v="Needs Improvement"/>
  </r>
  <r>
    <s v="E033"/>
    <s v="Employee 33"/>
    <x v="0"/>
    <x v="0"/>
    <n v="25000"/>
    <n v="7"/>
    <n v="1"/>
    <s v="Leadership Essentials"/>
    <n v="1000"/>
    <x v="1"/>
    <n v="26000"/>
    <s v="Needs Improvement"/>
  </r>
  <r>
    <s v="E034"/>
    <s v="Employee 34"/>
    <x v="1"/>
    <x v="8"/>
    <n v="50000"/>
    <n v="5"/>
    <n v="1"/>
    <s v="Leadership Essentials"/>
    <n v="1000"/>
    <x v="1"/>
    <n v="51000"/>
    <s v="Needs Improvement"/>
  </r>
  <r>
    <s v="E035"/>
    <s v="Employee 35"/>
    <x v="2"/>
    <x v="9"/>
    <n v="45000"/>
    <n v="5"/>
    <n v="1"/>
    <s v="Agile Project Management"/>
    <n v="800"/>
    <x v="4"/>
    <n v="45800"/>
    <s v="Needs Improvement"/>
  </r>
  <r>
    <s v="E036"/>
    <s v="Employee 36"/>
    <x v="4"/>
    <x v="2"/>
    <n v="50000"/>
    <n v="5"/>
    <n v="3"/>
    <s v="Advanced Excel"/>
    <n v="600"/>
    <x v="2"/>
    <n v="50600"/>
    <s v="Satisfactory"/>
  </r>
  <r>
    <s v="E037"/>
    <s v="Employee 37"/>
    <x v="1"/>
    <x v="1"/>
    <n v="45000"/>
    <n v="3"/>
    <n v="2"/>
    <s v="Agile Project Management"/>
    <n v="800"/>
    <x v="4"/>
    <n v="45800"/>
    <s v="Needs Improvement"/>
  </r>
  <r>
    <s v="E038"/>
    <s v="Employee 38"/>
    <x v="2"/>
    <x v="3"/>
    <n v="50000"/>
    <n v="1"/>
    <n v="2"/>
    <s v="Advanced Excel"/>
    <n v="600"/>
    <x v="2"/>
    <n v="50600"/>
    <s v="Needs Improvement"/>
  </r>
  <r>
    <s v="E039"/>
    <s v="Employee 39"/>
    <x v="0"/>
    <x v="2"/>
    <n v="45000"/>
    <n v="5"/>
    <n v="3"/>
    <s v="Advanced Excel"/>
    <n v="600"/>
    <x v="2"/>
    <n v="45600"/>
    <s v="Satisfactory"/>
  </r>
  <r>
    <s v="E040"/>
    <s v="Employee 40"/>
    <x v="0"/>
    <x v="8"/>
    <n v="45000"/>
    <n v="9"/>
    <n v="3"/>
    <s v="Leadership Essentials"/>
    <n v="1000"/>
    <x v="1"/>
    <n v="46000"/>
    <s v="Satisfactory"/>
  </r>
  <r>
    <s v="E041"/>
    <s v="Employee 41"/>
    <x v="2"/>
    <x v="0"/>
    <n v="40000"/>
    <n v="1"/>
    <n v="2"/>
    <s v="Advanced Excel"/>
    <n v="600"/>
    <x v="2"/>
    <n v="40600"/>
    <s v="Needs Improvement"/>
  </r>
  <r>
    <s v="E042"/>
    <s v="Employee 42"/>
    <x v="0"/>
    <x v="2"/>
    <n v="35000"/>
    <n v="3"/>
    <n v="4"/>
    <s v="Data Analysis"/>
    <n v="500"/>
    <x v="0"/>
    <n v="35500"/>
    <s v="High Performer"/>
  </r>
  <r>
    <s v="E043"/>
    <s v="Employee 43"/>
    <x v="2"/>
    <x v="2"/>
    <n v="35000"/>
    <n v="4"/>
    <n v="3"/>
    <s v="Leadership Essentials"/>
    <n v="1000"/>
    <x v="1"/>
    <n v="36000"/>
    <s v="Satisfactory"/>
  </r>
  <r>
    <s v="E044"/>
    <s v="Employee 44"/>
    <x v="1"/>
    <x v="2"/>
    <n v="40000"/>
    <n v="1"/>
    <n v="1"/>
    <s v="Data Analysis"/>
    <n v="500"/>
    <x v="0"/>
    <n v="40500"/>
    <s v="Needs Improvement"/>
  </r>
  <r>
    <s v="E045"/>
    <s v="Employee 45"/>
    <x v="1"/>
    <x v="1"/>
    <n v="65000"/>
    <n v="1"/>
    <n v="4"/>
    <s v="Agile Project Management"/>
    <n v="800"/>
    <x v="4"/>
    <n v="65800"/>
    <s v="High Performer"/>
  </r>
  <r>
    <s v="E046"/>
    <s v="Employee 46"/>
    <x v="2"/>
    <x v="3"/>
    <n v="30000"/>
    <n v="8"/>
    <n v="5"/>
    <s v="Leadership Essentials"/>
    <n v="1000"/>
    <x v="1"/>
    <n v="31000"/>
    <s v="High Performer"/>
  </r>
  <r>
    <s v="E047"/>
    <s v="Employee 47"/>
    <x v="1"/>
    <x v="7"/>
    <n v="65000"/>
    <n v="2"/>
    <n v="1"/>
    <s v="Agile Project Management"/>
    <n v="800"/>
    <x v="4"/>
    <n v="65800"/>
    <s v="Needs Improvement"/>
  </r>
  <r>
    <s v="E048"/>
    <s v="Employee 48"/>
    <x v="1"/>
    <x v="2"/>
    <n v="25000"/>
    <n v="8"/>
    <n v="2"/>
    <s v="Leadership Essentials"/>
    <n v="1000"/>
    <x v="1"/>
    <n v="26000"/>
    <s v="Needs Improvement"/>
  </r>
  <r>
    <s v="E049"/>
    <s v="Employee 49"/>
    <x v="1"/>
    <x v="4"/>
    <n v="25000"/>
    <n v="7"/>
    <n v="4"/>
    <s v="Leadership Essentials"/>
    <n v="1000"/>
    <x v="1"/>
    <n v="26000"/>
    <s v="High Performer"/>
  </r>
  <r>
    <s v="E050"/>
    <s v="Employee 50"/>
    <x v="3"/>
    <x v="2"/>
    <n v="45000"/>
    <n v="2"/>
    <n v="2"/>
    <s v="Advanced Excel"/>
    <n v="600"/>
    <x v="2"/>
    <n v="45600"/>
    <s v="Needs Improvement"/>
  </r>
  <r>
    <s v="E051"/>
    <s v="Employee 51"/>
    <x v="4"/>
    <x v="4"/>
    <n v="50000"/>
    <n v="6"/>
    <n v="1"/>
    <s v="Advanced Excel"/>
    <n v="600"/>
    <x v="2"/>
    <n v="50600"/>
    <s v="Needs Improvement"/>
  </r>
  <r>
    <s v="E052"/>
    <s v="Employee 52"/>
    <x v="0"/>
    <x v="1"/>
    <n v="50000"/>
    <n v="6"/>
    <n v="2"/>
    <s v="Agile Project Management"/>
    <n v="800"/>
    <x v="4"/>
    <n v="50800"/>
    <s v="Needs Improvement"/>
  </r>
  <r>
    <s v="E053"/>
    <s v="Employee 53"/>
    <x v="3"/>
    <x v="8"/>
    <n v="35000"/>
    <n v="3"/>
    <n v="2"/>
    <s v="Advanced Excel"/>
    <n v="600"/>
    <x v="2"/>
    <n v="35600"/>
    <s v="Needs Improvement"/>
  </r>
  <r>
    <s v="E054"/>
    <s v="Employee 54"/>
    <x v="1"/>
    <x v="5"/>
    <n v="55000"/>
    <n v="2"/>
    <n v="3"/>
    <s v="Leadership Essentials"/>
    <n v="1000"/>
    <x v="1"/>
    <n v="56000"/>
    <s v="Satisfactory"/>
  </r>
  <r>
    <s v="E055"/>
    <s v="Employee 55"/>
    <x v="2"/>
    <x v="6"/>
    <n v="65000"/>
    <n v="1"/>
    <n v="3"/>
    <s v="Advanced Excel"/>
    <n v="600"/>
    <x v="2"/>
    <n v="65600"/>
    <s v="Satisfactory"/>
  </r>
  <r>
    <s v="E056"/>
    <s v="Employee 56"/>
    <x v="1"/>
    <x v="8"/>
    <n v="60000"/>
    <n v="6"/>
    <n v="2"/>
    <s v="Data Analysis"/>
    <n v="500"/>
    <x v="0"/>
    <n v="60500"/>
    <s v="Needs Improvement"/>
  </r>
  <r>
    <s v="E057"/>
    <s v="Employee 57"/>
    <x v="4"/>
    <x v="8"/>
    <n v="50000"/>
    <n v="5"/>
    <n v="3"/>
    <s v="Advanced Excel"/>
    <n v="600"/>
    <x v="2"/>
    <n v="50600"/>
    <s v="Satisfactory"/>
  </r>
  <r>
    <s v="E058"/>
    <s v="Employee 58"/>
    <x v="1"/>
    <x v="3"/>
    <n v="60000"/>
    <n v="9"/>
    <n v="4"/>
    <s v="Data Analysis"/>
    <n v="500"/>
    <x v="0"/>
    <n v="60500"/>
    <s v="High Performer"/>
  </r>
  <r>
    <s v="E059"/>
    <s v="Employee 59"/>
    <x v="2"/>
    <x v="5"/>
    <n v="45000"/>
    <n v="1"/>
    <n v="1"/>
    <s v="Advanced Excel"/>
    <n v="600"/>
    <x v="2"/>
    <n v="45600"/>
    <s v="Needs Improvement"/>
  </r>
  <r>
    <s v="E060"/>
    <s v="Employee 60"/>
    <x v="4"/>
    <x v="0"/>
    <n v="60000"/>
    <n v="7"/>
    <n v="2"/>
    <s v="Data Analysis"/>
    <n v="500"/>
    <x v="0"/>
    <n v="60500"/>
    <s v="Needs Improvement"/>
  </r>
  <r>
    <s v="E061"/>
    <s v="Employee 61"/>
    <x v="1"/>
    <x v="8"/>
    <n v="40000"/>
    <n v="5"/>
    <n v="4"/>
    <s v="Agile Project Management"/>
    <n v="800"/>
    <x v="4"/>
    <n v="40800"/>
    <s v="High Performer"/>
  </r>
  <r>
    <s v="E062"/>
    <s v="Employee 62"/>
    <x v="4"/>
    <x v="3"/>
    <n v="60000"/>
    <n v="5"/>
    <n v="4"/>
    <s v="Agile Project Management"/>
    <n v="800"/>
    <x v="4"/>
    <n v="60800"/>
    <s v="High Performer"/>
  </r>
  <r>
    <s v="E063"/>
    <s v="Employee 63"/>
    <x v="0"/>
    <x v="9"/>
    <n v="30000"/>
    <n v="2"/>
    <n v="3"/>
    <s v="Leadership Essentials"/>
    <n v="1000"/>
    <x v="1"/>
    <n v="31000"/>
    <s v="Satisfactory"/>
  </r>
  <r>
    <s v="E064"/>
    <s v="Employee 64"/>
    <x v="0"/>
    <x v="3"/>
    <n v="45000"/>
    <n v="3"/>
    <n v="3"/>
    <s v="Advanced Excel"/>
    <n v="600"/>
    <x v="2"/>
    <n v="45600"/>
    <s v="Satisfactory"/>
  </r>
  <r>
    <s v="E065"/>
    <s v="Employee 65"/>
    <x v="1"/>
    <x v="1"/>
    <n v="65000"/>
    <n v="7"/>
    <n v="1"/>
    <s v="Data Analysis"/>
    <n v="500"/>
    <x v="0"/>
    <n v="65500"/>
    <s v="Needs Improvement"/>
  </r>
  <r>
    <s v="E066"/>
    <s v="Employee 66"/>
    <x v="4"/>
    <x v="5"/>
    <n v="40000"/>
    <n v="6"/>
    <n v="3"/>
    <s v="Leadership Essentials"/>
    <n v="1000"/>
    <x v="1"/>
    <n v="41000"/>
    <s v="Satisfactory"/>
  </r>
  <r>
    <s v="E067"/>
    <s v="Employee 67"/>
    <x v="2"/>
    <x v="0"/>
    <n v="50000"/>
    <n v="2"/>
    <n v="3"/>
    <s v="Leadership Essentials"/>
    <n v="1000"/>
    <x v="1"/>
    <n v="51000"/>
    <s v="Satisfactory"/>
  </r>
  <r>
    <s v="E068"/>
    <s v="Employee 68"/>
    <x v="1"/>
    <x v="6"/>
    <n v="25000"/>
    <n v="6"/>
    <n v="2"/>
    <s v="Data Analysis"/>
    <n v="500"/>
    <x v="0"/>
    <n v="25500"/>
    <s v="Needs Improvement"/>
  </r>
  <r>
    <s v="E069"/>
    <s v="Employee 69"/>
    <x v="0"/>
    <x v="4"/>
    <n v="65000"/>
    <n v="2"/>
    <n v="2"/>
    <s v="Agile Project Management"/>
    <n v="800"/>
    <x v="4"/>
    <n v="65800"/>
    <s v="Needs Improvement"/>
  </r>
  <r>
    <s v="E070"/>
    <s v="Employee 70"/>
    <x v="0"/>
    <x v="5"/>
    <n v="25000"/>
    <n v="2"/>
    <n v="2"/>
    <s v="Agile Project Management"/>
    <n v="800"/>
    <x v="4"/>
    <n v="25800"/>
    <s v="Needs Improvement"/>
  </r>
  <r>
    <s v="E071"/>
    <s v="Employee 71"/>
    <x v="1"/>
    <x v="3"/>
    <n v="45000"/>
    <n v="2"/>
    <n v="1"/>
    <s v="Agile Project Management"/>
    <n v="800"/>
    <x v="4"/>
    <n v="45800"/>
    <s v="Needs Improvement"/>
  </r>
  <r>
    <s v="E072"/>
    <s v="Employee 72"/>
    <x v="4"/>
    <x v="4"/>
    <n v="40000"/>
    <n v="3"/>
    <n v="2"/>
    <s v="Agile Project Management"/>
    <n v="800"/>
    <x v="4"/>
    <n v="40800"/>
    <s v="Needs Improvement"/>
  </r>
  <r>
    <s v="E073"/>
    <s v="Employee 73"/>
    <x v="0"/>
    <x v="6"/>
    <n v="35000"/>
    <n v="2"/>
    <n v="2"/>
    <s v="Advanced Excel"/>
    <n v="600"/>
    <x v="2"/>
    <n v="35600"/>
    <s v="Needs Improvement"/>
  </r>
  <r>
    <s v="E074"/>
    <s v="Employee 74"/>
    <x v="4"/>
    <x v="9"/>
    <n v="50000"/>
    <n v="4"/>
    <n v="2"/>
    <s v="Agile Project Management"/>
    <n v="800"/>
    <x v="4"/>
    <n v="50800"/>
    <s v="Needs Improvement"/>
  </r>
  <r>
    <s v="E075"/>
    <s v="Employee 75"/>
    <x v="0"/>
    <x v="6"/>
    <n v="30000"/>
    <n v="9"/>
    <n v="1"/>
    <s v="Advanced Excel"/>
    <n v="600"/>
    <x v="2"/>
    <n v="30600"/>
    <s v="Needs Improve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E001"/>
    <s v="Employee 1"/>
    <s v="DEVELOPMENT"/>
    <x v="0"/>
    <n v="30000"/>
    <n v="3"/>
    <n v="3"/>
    <s v="Data Analysis"/>
    <n v="500"/>
    <s v="Technical"/>
  </r>
  <r>
    <s v="E002"/>
    <s v="Employee 2"/>
    <s v="FINANCE"/>
    <x v="1"/>
    <n v="45000"/>
    <n v="5"/>
    <n v="4"/>
    <s v="Leadership Essentials"/>
    <n v="1000"/>
    <s v="Leadership"/>
  </r>
  <r>
    <s v="E003"/>
    <s v="Employee 3"/>
    <s v="DEVELOPMENT"/>
    <x v="2"/>
    <n v="45000"/>
    <n v="9"/>
    <n v="2"/>
    <s v="Advanced Excel"/>
    <n v="600"/>
    <s v="Technical Tools"/>
  </r>
  <r>
    <s v="E004"/>
    <s v="Employee 4"/>
    <s v="DEVELOPMENT"/>
    <x v="3"/>
    <n v="50000"/>
    <n v="2"/>
    <n v="3"/>
    <s v="Data Analysis"/>
    <n v="500"/>
    <s v="Technical"/>
  </r>
  <r>
    <s v="E005"/>
    <s v="Employee 5"/>
    <s v="IT SUPPORT"/>
    <x v="4"/>
    <n v="35000"/>
    <n v="8"/>
    <n v="4"/>
    <s v="Advanced Excel"/>
    <n v="600"/>
    <s v="Technical Tools"/>
  </r>
  <r>
    <s v="E007"/>
    <s v="Employee 7"/>
    <s v="DEVELOPMENT"/>
    <x v="5"/>
    <n v="25000"/>
    <n v="5"/>
    <n v="1"/>
    <s v="Leadership Essentials"/>
    <n v="1000"/>
    <s v="Leadership"/>
  </r>
  <r>
    <s v="E008"/>
    <s v="Employee 8"/>
    <s v="HR"/>
    <x v="0"/>
    <n v="50000"/>
    <n v="7"/>
    <n v="5"/>
    <s v="Data Analysis"/>
    <n v="500"/>
    <s v="Technical"/>
  </r>
  <r>
    <s v="E009"/>
    <s v="Employee 9"/>
    <s v="MARKETING"/>
    <x v="6"/>
    <n v="40000"/>
    <n v="8"/>
    <n v="3"/>
    <s v="Team Building"/>
    <n v="700"/>
    <s v="Teamwork"/>
  </r>
  <r>
    <s v="E010"/>
    <s v="Employee 10"/>
    <s v="FINANCE"/>
    <x v="5"/>
    <n v="25000"/>
    <n v="1"/>
    <n v="2"/>
    <s v="Agile Project Management"/>
    <n v="800"/>
    <s v="Project Management"/>
  </r>
  <r>
    <s v="E011"/>
    <s v="Employee 11"/>
    <s v="IT SUPPORT"/>
    <x v="1"/>
    <n v="55000"/>
    <n v="6"/>
    <n v="3"/>
    <s v="Advanced Excel"/>
    <n v="600"/>
    <s v="Technical Tools"/>
  </r>
  <r>
    <s v="E012"/>
    <s v="Employee 12"/>
    <s v="FINANCE"/>
    <x v="5"/>
    <n v="65000"/>
    <n v="1"/>
    <n v="5"/>
    <s v="Agile Project Management"/>
    <n v="800"/>
    <s v="Project Management"/>
  </r>
  <r>
    <s v="E012"/>
    <s v="Employee 12"/>
    <s v="FINANCE"/>
    <x v="5"/>
    <n v="65000"/>
    <n v="1"/>
    <n v="2"/>
    <s v="Agile Project Management"/>
    <n v="800"/>
    <s v="Project Management"/>
  </r>
  <r>
    <s v="E013"/>
    <s v="Employee 13"/>
    <s v="MARKETING"/>
    <x v="7"/>
    <n v="40000"/>
    <n v="2"/>
    <n v="3"/>
    <s v="Data Analysis"/>
    <n v="500"/>
    <s v="Technical"/>
  </r>
  <r>
    <s v="E014"/>
    <s v="Employee 14"/>
    <s v="MARKETING"/>
    <x v="0"/>
    <n v="40000"/>
    <n v="1"/>
    <n v="2"/>
    <s v="Advanced Excel"/>
    <n v="600"/>
    <s v="Technical Tools"/>
  </r>
  <r>
    <s v="E015"/>
    <s v="Employee 15"/>
    <s v="MARKETING"/>
    <x v="1"/>
    <n v="50000"/>
    <n v="5"/>
    <n v="2"/>
    <s v="Leadership Essentials"/>
    <n v="1000"/>
    <s v="Leadership"/>
  </r>
  <r>
    <s v="E016"/>
    <s v="Employee 15"/>
    <s v="FINANCE"/>
    <x v="5"/>
    <n v="35000"/>
    <n v="9"/>
    <n v="2"/>
    <s v="Agile Project Management"/>
    <n v="800"/>
    <s v="Project Management"/>
  </r>
  <r>
    <s v="E017"/>
    <s v="Employee 17"/>
    <s v="MARKETING"/>
    <x v="6"/>
    <n v="50000"/>
    <n v="6"/>
    <n v="1"/>
    <s v="Data Analysis"/>
    <n v="500"/>
    <s v="Technical"/>
  </r>
  <r>
    <s v="E018"/>
    <s v="Employee 18"/>
    <s v="FINANCE"/>
    <x v="3"/>
    <n v="55000"/>
    <n v="1"/>
    <n v="1"/>
    <s v="Team Building"/>
    <n v="700"/>
    <s v="Teamwork"/>
  </r>
  <r>
    <s v="E019"/>
    <s v="Employee 19"/>
    <s v="MARKETING"/>
    <x v="8"/>
    <n v="35000"/>
    <n v="1"/>
    <n v="1"/>
    <s v="Advanced Excel"/>
    <n v="600"/>
    <s v="Technical Tools"/>
  </r>
  <r>
    <s v="E020"/>
    <s v="Employee 20"/>
    <s v="HR"/>
    <x v="1"/>
    <n v="55000"/>
    <n v="2"/>
    <n v="1"/>
    <s v="Agile Project Management"/>
    <n v="800"/>
    <s v="Project Management"/>
  </r>
  <r>
    <s v="E021"/>
    <s v="Employee 21"/>
    <s v="MARKETING"/>
    <x v="9"/>
    <n v="35000"/>
    <n v="9"/>
    <n v="2"/>
    <s v="Agile Project Management"/>
    <n v="800"/>
    <s v="Project Management"/>
  </r>
  <r>
    <s v="E022"/>
    <s v="Employee 22"/>
    <s v="FINANCE"/>
    <x v="4"/>
    <n v="30000"/>
    <n v="3"/>
    <n v="3"/>
    <s v="Leadership Essentials"/>
    <n v="1000"/>
    <s v="Leadership"/>
  </r>
  <r>
    <s v="E023"/>
    <s v="Employee 23"/>
    <s v="DEVELOPMENT"/>
    <x v="5"/>
    <n v="40000"/>
    <n v="1"/>
    <n v="1"/>
    <s v="Leadership Essentials"/>
    <n v="1000"/>
    <s v="Leadership"/>
  </r>
  <r>
    <s v="E024"/>
    <s v="Employee 24"/>
    <s v="MARKETING"/>
    <x v="9"/>
    <n v="60000"/>
    <n v="5"/>
    <n v="2"/>
    <s v="Data Analysis"/>
    <n v="500"/>
    <s v="Technical"/>
  </r>
  <r>
    <s v="E025"/>
    <s v="Employee 25"/>
    <s v="DEVELOPMENT"/>
    <x v="3"/>
    <n v="65000"/>
    <n v="7"/>
    <n v="4"/>
    <s v="Agile Project Management"/>
    <n v="800"/>
    <s v="Project Management"/>
  </r>
  <r>
    <s v="E026"/>
    <s v="Employee 26"/>
    <s v="HR"/>
    <x v="6"/>
    <n v="55000"/>
    <n v="6"/>
    <n v="3"/>
    <s v="Data Analysis"/>
    <n v="500"/>
    <s v="Technical"/>
  </r>
  <r>
    <s v="E027"/>
    <s v="Employee 27"/>
    <s v="IT SUPPORT"/>
    <x v="0"/>
    <n v="25000"/>
    <n v="1"/>
    <n v="3"/>
    <s v="Data Analysis"/>
    <n v="500"/>
    <s v="Technical"/>
  </r>
  <r>
    <s v="E028"/>
    <s v="Employee 28"/>
    <s v="HR"/>
    <x v="1"/>
    <n v="35000"/>
    <n v="5"/>
    <n v="1"/>
    <s v="Advanced Excel"/>
    <n v="600"/>
    <s v="Technical Tools"/>
  </r>
  <r>
    <s v="E029"/>
    <s v="Employee 29"/>
    <s v="MARKETING"/>
    <x v="7"/>
    <n v="65000"/>
    <n v="5"/>
    <n v="1"/>
    <s v="Data Analysis"/>
    <n v="500"/>
    <s v="Technical"/>
  </r>
  <r>
    <s v="E030"/>
    <s v="Employee 30"/>
    <s v="DEVELOPMENT"/>
    <x v="8"/>
    <n v="25000"/>
    <n v="6"/>
    <n v="1"/>
    <s v="Advanced Excel"/>
    <n v="600"/>
    <s v="Technical Tools"/>
  </r>
  <r>
    <s v="E031"/>
    <s v="Employee 31"/>
    <s v="DEVELOPMENT"/>
    <x v="8"/>
    <n v="65000"/>
    <n v="3"/>
    <n v="1"/>
    <s v="Leadership Essentials"/>
    <n v="1000"/>
    <s v="Leadership"/>
  </r>
  <r>
    <s v="E032"/>
    <s v="Employee 32"/>
    <s v="FINANCE"/>
    <x v="5"/>
    <n v="60000"/>
    <n v="5"/>
    <n v="2"/>
    <s v="Data Analysis"/>
    <n v="500"/>
    <s v="Technical"/>
  </r>
  <r>
    <s v="E033"/>
    <s v="Employee 33"/>
    <s v="DEVELOPMENT"/>
    <x v="0"/>
    <n v="25000"/>
    <n v="7"/>
    <n v="1"/>
    <s v="Leadership Essentials"/>
    <n v="1000"/>
    <s v="Leadership"/>
  </r>
  <r>
    <s v="E034"/>
    <s v="Employee 34"/>
    <s v="FINANCE"/>
    <x v="8"/>
    <n v="50000"/>
    <n v="5"/>
    <n v="1"/>
    <s v="Leadership Essentials"/>
    <n v="1000"/>
    <s v="Leadership"/>
  </r>
  <r>
    <s v="E035"/>
    <s v="Employee 35"/>
    <s v="IT SUPPORT"/>
    <x v="9"/>
    <n v="45000"/>
    <n v="5"/>
    <n v="1"/>
    <s v="Agile Project Management"/>
    <n v="800"/>
    <s v="Project Management"/>
  </r>
  <r>
    <s v="E036"/>
    <s v="Employee 36"/>
    <s v="MARKETING"/>
    <x v="2"/>
    <n v="50000"/>
    <n v="5"/>
    <n v="3"/>
    <s v="Advanced Excel"/>
    <n v="600"/>
    <s v="Technical Tools"/>
  </r>
  <r>
    <s v="E037"/>
    <s v="Employee 37"/>
    <s v="FINANCE"/>
    <x v="1"/>
    <n v="45000"/>
    <n v="3"/>
    <n v="2"/>
    <s v="Agile Project Management"/>
    <n v="800"/>
    <s v="Project Management"/>
  </r>
  <r>
    <s v="E038"/>
    <s v="Employee 38"/>
    <s v="IT SUPPORT"/>
    <x v="3"/>
    <n v="50000"/>
    <n v="1"/>
    <n v="2"/>
    <s v="Advanced Excel"/>
    <n v="600"/>
    <s v="Technical Tools"/>
  </r>
  <r>
    <s v="E039"/>
    <s v="Employee 39"/>
    <s v="DEVELOPMENT"/>
    <x v="2"/>
    <n v="45000"/>
    <n v="5"/>
    <n v="3"/>
    <s v="Advanced Excel"/>
    <n v="600"/>
    <s v="Technical Tools"/>
  </r>
  <r>
    <s v="E040"/>
    <s v="Employee 40"/>
    <s v="DEVELOPMENT"/>
    <x v="8"/>
    <n v="45000"/>
    <n v="9"/>
    <n v="3"/>
    <s v="Leadership Essentials"/>
    <n v="1000"/>
    <s v="Leadership"/>
  </r>
  <r>
    <s v="E041"/>
    <s v="Employee 41"/>
    <s v="IT SUPPORT"/>
    <x v="0"/>
    <n v="40000"/>
    <n v="1"/>
    <n v="2"/>
    <s v="Advanced Excel"/>
    <n v="600"/>
    <s v="Technical Tools"/>
  </r>
  <r>
    <s v="E042"/>
    <s v="Employee 42"/>
    <s v="DEVELOPMENT"/>
    <x v="2"/>
    <n v="35000"/>
    <n v="3"/>
    <n v="4"/>
    <s v="Data Analysis"/>
    <n v="500"/>
    <s v="Technical"/>
  </r>
  <r>
    <s v="E043"/>
    <s v="Employee 43"/>
    <s v="IT SUPPORT"/>
    <x v="2"/>
    <n v="35000"/>
    <n v="4"/>
    <n v="3"/>
    <s v="Leadership Essentials"/>
    <n v="1000"/>
    <s v="Leadership"/>
  </r>
  <r>
    <s v="E044"/>
    <s v="Employee 44"/>
    <s v="FINANCE"/>
    <x v="2"/>
    <n v="40000"/>
    <n v="1"/>
    <n v="1"/>
    <s v="Data Analysis"/>
    <n v="500"/>
    <s v="Technical"/>
  </r>
  <r>
    <s v="E045"/>
    <s v="Employee 45"/>
    <s v="FINANCE"/>
    <x v="1"/>
    <n v="65000"/>
    <n v="1"/>
    <n v="4"/>
    <s v="Agile Project Management"/>
    <n v="800"/>
    <s v="Project Management"/>
  </r>
  <r>
    <s v="E046"/>
    <s v="Employee 46"/>
    <s v="IT SUPPORT"/>
    <x v="3"/>
    <n v="30000"/>
    <n v="8"/>
    <n v="5"/>
    <s v="Leadership Essentials"/>
    <n v="1000"/>
    <s v="Leadership"/>
  </r>
  <r>
    <s v="E047"/>
    <s v="Employee 47"/>
    <s v="FINANCE"/>
    <x v="7"/>
    <n v="65000"/>
    <n v="2"/>
    <n v="1"/>
    <s v="Agile Project Management"/>
    <n v="800"/>
    <s v="Project Management"/>
  </r>
  <r>
    <s v="E048"/>
    <s v="Employee 48"/>
    <s v="FINANCE"/>
    <x v="2"/>
    <n v="25000"/>
    <n v="8"/>
    <n v="2"/>
    <s v="Leadership Essentials"/>
    <n v="1000"/>
    <s v="Leadership"/>
  </r>
  <r>
    <s v="E049"/>
    <s v="Employee 49"/>
    <s v="FINANCE"/>
    <x v="4"/>
    <n v="25000"/>
    <n v="7"/>
    <n v="4"/>
    <s v="Leadership Essentials"/>
    <n v="1000"/>
    <s v="Leadership"/>
  </r>
  <r>
    <s v="E050"/>
    <s v="Employee 50"/>
    <s v="HR"/>
    <x v="2"/>
    <n v="45000"/>
    <n v="2"/>
    <n v="2"/>
    <s v="Advanced Excel"/>
    <n v="600"/>
    <s v="Technical Tools"/>
  </r>
  <r>
    <s v="E051"/>
    <s v="Employee 51"/>
    <s v="MARKETING"/>
    <x v="4"/>
    <n v="50000"/>
    <n v="6"/>
    <n v="1"/>
    <s v="Advanced Excel"/>
    <n v="600"/>
    <s v="Technical Tools"/>
  </r>
  <r>
    <s v="E052"/>
    <s v="Employee 52"/>
    <s v="DEVELOPMENT"/>
    <x v="1"/>
    <n v="50000"/>
    <n v="6"/>
    <n v="2"/>
    <s v="Agile Project Management"/>
    <n v="800"/>
    <s v="Project Management"/>
  </r>
  <r>
    <s v="E053"/>
    <s v="Employee 53"/>
    <s v="HR"/>
    <x v="8"/>
    <n v="35000"/>
    <n v="3"/>
    <n v="2"/>
    <s v="Advanced Excel"/>
    <n v="600"/>
    <s v="Technical Tools"/>
  </r>
  <r>
    <s v="E054"/>
    <s v="Employee 54"/>
    <s v="FINANCE"/>
    <x v="5"/>
    <n v="55000"/>
    <n v="2"/>
    <n v="3"/>
    <s v="Leadership Essentials"/>
    <n v="1000"/>
    <s v="Leadership"/>
  </r>
  <r>
    <s v="E055"/>
    <s v="Employee 55"/>
    <s v="IT SUPPORT"/>
    <x v="6"/>
    <n v="65000"/>
    <n v="1"/>
    <n v="3"/>
    <s v="Advanced Excel"/>
    <n v="600"/>
    <s v="Technical Tools"/>
  </r>
  <r>
    <s v="E056"/>
    <s v="Employee 56"/>
    <s v="FINANCE"/>
    <x v="8"/>
    <n v="60000"/>
    <n v="6"/>
    <n v="2"/>
    <s v="Data Analysis"/>
    <n v="500"/>
    <s v="Technical"/>
  </r>
  <r>
    <s v="E057"/>
    <s v="Employee 57"/>
    <s v="MARKETING"/>
    <x v="8"/>
    <n v="50000"/>
    <n v="5"/>
    <n v="3"/>
    <s v="Advanced Excel"/>
    <n v="600"/>
    <s v="Technical Tools"/>
  </r>
  <r>
    <s v="E058"/>
    <s v="Employee 58"/>
    <s v="FINANCE"/>
    <x v="3"/>
    <n v="60000"/>
    <n v="9"/>
    <n v="4"/>
    <s v="Data Analysis"/>
    <n v="500"/>
    <s v="Technical"/>
  </r>
  <r>
    <s v="E059"/>
    <s v="Employee 59"/>
    <s v="IT SUPPORT"/>
    <x v="5"/>
    <n v="45000"/>
    <n v="1"/>
    <n v="1"/>
    <s v="Advanced Excel"/>
    <n v="600"/>
    <s v="Technical Tools"/>
  </r>
  <r>
    <s v="E060"/>
    <s v="Employee 60"/>
    <s v="MARKETING"/>
    <x v="0"/>
    <n v="60000"/>
    <n v="7"/>
    <n v="2"/>
    <s v="Data Analysis"/>
    <n v="500"/>
    <s v="Technical"/>
  </r>
  <r>
    <s v="E061"/>
    <s v="Employee 61"/>
    <s v="FINANCE"/>
    <x v="8"/>
    <n v="40000"/>
    <n v="5"/>
    <n v="4"/>
    <s v="Agile Project Management"/>
    <n v="800"/>
    <s v="Project Management"/>
  </r>
  <r>
    <s v="E062"/>
    <s v="Employee 62"/>
    <s v="MARKETING"/>
    <x v="3"/>
    <n v="60000"/>
    <n v="5"/>
    <n v="4"/>
    <s v="Agile Project Management"/>
    <n v="800"/>
    <s v="Project Management"/>
  </r>
  <r>
    <s v="E063"/>
    <s v="Employee 63"/>
    <s v="DEVELOPMENT"/>
    <x v="9"/>
    <n v="30000"/>
    <n v="2"/>
    <n v="3"/>
    <s v="Leadership Essentials"/>
    <n v="1000"/>
    <s v="Leadership"/>
  </r>
  <r>
    <s v="E064"/>
    <s v="Employee 64"/>
    <s v="DEVELOPMENT"/>
    <x v="3"/>
    <n v="45000"/>
    <n v="3"/>
    <n v="3"/>
    <s v="Advanced Excel"/>
    <n v="600"/>
    <s v="Technical Tools"/>
  </r>
  <r>
    <s v="E065"/>
    <s v="Employee 65"/>
    <s v="FINANCE"/>
    <x v="1"/>
    <n v="65000"/>
    <n v="7"/>
    <n v="1"/>
    <s v="Data Analysis"/>
    <n v="500"/>
    <s v="Technical"/>
  </r>
  <r>
    <s v="E066"/>
    <s v="Employee 66"/>
    <s v="MARKETING"/>
    <x v="5"/>
    <n v="40000"/>
    <n v="6"/>
    <n v="3"/>
    <s v="Leadership Essentials"/>
    <n v="1000"/>
    <s v="Leadership"/>
  </r>
  <r>
    <s v="E067"/>
    <s v="Employee 67"/>
    <s v="IT SUPPORT"/>
    <x v="0"/>
    <n v="50000"/>
    <n v="2"/>
    <n v="3"/>
    <s v="Leadership Essentials"/>
    <n v="1000"/>
    <s v="Leadership"/>
  </r>
  <r>
    <s v="E068"/>
    <s v="Employee 68"/>
    <s v="FINANCE"/>
    <x v="6"/>
    <n v="25000"/>
    <n v="6"/>
    <n v="2"/>
    <s v="Data Analysis"/>
    <n v="500"/>
    <s v="Technical"/>
  </r>
  <r>
    <s v="E069"/>
    <s v="Employee 69"/>
    <s v="DEVELOPMENT"/>
    <x v="4"/>
    <n v="65000"/>
    <n v="2"/>
    <n v="2"/>
    <s v="Agile Project Management"/>
    <n v="800"/>
    <s v="Project Management"/>
  </r>
  <r>
    <s v="E070"/>
    <s v="Employee 70"/>
    <s v="DEVELOPMENT"/>
    <x v="5"/>
    <n v="25000"/>
    <n v="2"/>
    <n v="2"/>
    <s v="Agile Project Management"/>
    <n v="800"/>
    <s v="Project Management"/>
  </r>
  <r>
    <s v="E071"/>
    <s v="Employee 71"/>
    <s v="FINANCE"/>
    <x v="3"/>
    <n v="45000"/>
    <n v="2"/>
    <n v="1"/>
    <s v="Agile Project Management"/>
    <n v="800"/>
    <s v="Project Management"/>
  </r>
  <r>
    <s v="E072"/>
    <s v="Employee 72"/>
    <s v="MARKETING"/>
    <x v="4"/>
    <n v="40000"/>
    <n v="3"/>
    <n v="2"/>
    <s v="Agile Project Management"/>
    <n v="800"/>
    <s v="Project Management"/>
  </r>
  <r>
    <s v="E073"/>
    <s v="Employee 73"/>
    <s v="DEVELOPMENT"/>
    <x v="6"/>
    <n v="35000"/>
    <n v="2"/>
    <n v="2"/>
    <s v="Advanced Excel"/>
    <n v="600"/>
    <s v="Technical Tools"/>
  </r>
  <r>
    <s v="E074"/>
    <s v="Employee 74"/>
    <s v="MARKETING"/>
    <x v="9"/>
    <n v="50000"/>
    <n v="4"/>
    <n v="2"/>
    <s v="Agile Project Management"/>
    <n v="800"/>
    <s v="Project Management"/>
  </r>
  <r>
    <s v="E075"/>
    <s v="Employee 75"/>
    <s v="DEVELOPMENT"/>
    <x v="6"/>
    <n v="30000"/>
    <n v="9"/>
    <n v="1"/>
    <s v="Advanced Excel"/>
    <n v="600"/>
    <s v="Technical Too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649A0-666C-42D2-BE19-82CBDC03C4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7" firstHeaderRow="1" firstDataRow="1" firstDataCol="1"/>
  <pivotFields count="12">
    <pivotField showAll="0"/>
    <pivotField showAll="0"/>
    <pivotField axis="axisRow" showAll="0">
      <items count="6">
        <item x="0"/>
        <item x="1"/>
        <item x="3"/>
        <item x="2"/>
        <item x="4"/>
        <item t="default"/>
      </items>
    </pivotField>
    <pivotField showAll="0"/>
    <pivotField dataField="1" showAll="0"/>
    <pivotField showAll="0"/>
    <pivotField showAll="0"/>
    <pivotField showAll="0"/>
    <pivotField showAll="0"/>
    <pivotField showAll="0">
      <items count="6">
        <item x="1"/>
        <item x="4"/>
        <item x="3"/>
        <item x="0"/>
        <item x="2"/>
        <item t="default"/>
      </items>
    </pivotField>
    <pivotField showAll="0"/>
    <pivotField showAll="0"/>
  </pivotFields>
  <rowFields count="1">
    <field x="2"/>
  </rowFields>
  <rowItems count="6">
    <i>
      <x/>
    </i>
    <i>
      <x v="1"/>
    </i>
    <i>
      <x v="2"/>
    </i>
    <i>
      <x v="3"/>
    </i>
    <i>
      <x v="4"/>
    </i>
    <i t="grand">
      <x/>
    </i>
  </rowItems>
  <colItems count="1">
    <i/>
  </colItems>
  <dataFields count="1">
    <dataField name="Average of Salary (£)" fld="4" subtotal="average" baseField="9" baseItem="0"/>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FF97C-53B7-40E4-8D13-4954E0E1D4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B25" firstHeaderRow="1" firstDataRow="1" firstDataCol="1"/>
  <pivotFields count="12">
    <pivotField dataField="1" showAll="0"/>
    <pivotField showAll="0"/>
    <pivotField showAll="0">
      <items count="6">
        <item x="0"/>
        <item x="1"/>
        <item x="3"/>
        <item x="2"/>
        <item x="4"/>
        <item t="default"/>
      </items>
    </pivotField>
    <pivotField showAll="0"/>
    <pivotField showAll="0"/>
    <pivotField showAll="0"/>
    <pivotField showAll="0"/>
    <pivotField showAll="0"/>
    <pivotField showAll="0"/>
    <pivotField axis="axisRow" showAll="0">
      <items count="6">
        <item x="1"/>
        <item x="4"/>
        <item x="3"/>
        <item x="0"/>
        <item x="2"/>
        <item t="default"/>
      </items>
    </pivotField>
    <pivotField showAll="0"/>
    <pivotField showAll="0"/>
  </pivotFields>
  <rowFields count="1">
    <field x="9"/>
  </rowFields>
  <rowItems count="6">
    <i>
      <x/>
    </i>
    <i>
      <x v="1"/>
    </i>
    <i>
      <x v="2"/>
    </i>
    <i>
      <x v="3"/>
    </i>
    <i>
      <x v="4"/>
    </i>
    <i t="grand">
      <x/>
    </i>
  </rowItems>
  <colItems count="1">
    <i/>
  </colItems>
  <dataFields count="1">
    <dataField name="Count of Employe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877349-1A4E-441E-AB47-F0612AF4E5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2:B63"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dataField="1"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numFmtId="2"/>
  </dataFields>
  <chartFormats count="22">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3" count="1" selected="0">
            <x v="0"/>
          </reference>
        </references>
      </pivotArea>
    </chartFormat>
    <chartFormat chart="11" format="14">
      <pivotArea type="data" outline="0" fieldPosition="0">
        <references count="2">
          <reference field="4294967294" count="1" selected="0">
            <x v="0"/>
          </reference>
          <reference field="3" count="1" selected="0">
            <x v="1"/>
          </reference>
        </references>
      </pivotArea>
    </chartFormat>
    <chartFormat chart="11" format="15">
      <pivotArea type="data" outline="0" fieldPosition="0">
        <references count="2">
          <reference field="4294967294" count="1" selected="0">
            <x v="0"/>
          </reference>
          <reference field="3" count="1" selected="0">
            <x v="2"/>
          </reference>
        </references>
      </pivotArea>
    </chartFormat>
    <chartFormat chart="11" format="16">
      <pivotArea type="data" outline="0" fieldPosition="0">
        <references count="2">
          <reference field="4294967294" count="1" selected="0">
            <x v="0"/>
          </reference>
          <reference field="3" count="1" selected="0">
            <x v="3"/>
          </reference>
        </references>
      </pivotArea>
    </chartFormat>
    <chartFormat chart="11" format="17">
      <pivotArea type="data" outline="0" fieldPosition="0">
        <references count="2">
          <reference field="4294967294" count="1" selected="0">
            <x v="0"/>
          </reference>
          <reference field="3" count="1" selected="0">
            <x v="4"/>
          </reference>
        </references>
      </pivotArea>
    </chartFormat>
    <chartFormat chart="11" format="18">
      <pivotArea type="data" outline="0" fieldPosition="0">
        <references count="2">
          <reference field="4294967294" count="1" selected="0">
            <x v="0"/>
          </reference>
          <reference field="3" count="1" selected="0">
            <x v="5"/>
          </reference>
        </references>
      </pivotArea>
    </chartFormat>
    <chartFormat chart="11" format="19">
      <pivotArea type="data" outline="0" fieldPosition="0">
        <references count="2">
          <reference field="4294967294" count="1" selected="0">
            <x v="0"/>
          </reference>
          <reference field="3" count="1" selected="0">
            <x v="6"/>
          </reference>
        </references>
      </pivotArea>
    </chartFormat>
    <chartFormat chart="11" format="20">
      <pivotArea type="data" outline="0" fieldPosition="0">
        <references count="2">
          <reference field="4294967294" count="1" selected="0">
            <x v="0"/>
          </reference>
          <reference field="3" count="1" selected="0">
            <x v="7"/>
          </reference>
        </references>
      </pivotArea>
    </chartFormat>
    <chartFormat chart="11" format="21">
      <pivotArea type="data" outline="0" fieldPosition="0">
        <references count="2">
          <reference field="4294967294" count="1" selected="0">
            <x v="0"/>
          </reference>
          <reference field="3" count="1" selected="0">
            <x v="8"/>
          </reference>
        </references>
      </pivotArea>
    </chartFormat>
    <chartFormat chart="11" format="22">
      <pivotArea type="data" outline="0" fieldPosition="0">
        <references count="2">
          <reference field="4294967294" count="1" selected="0">
            <x v="0"/>
          </reference>
          <reference field="3" count="1" selected="0">
            <x v="9"/>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3"/>
          </reference>
        </references>
      </pivotArea>
    </chartFormat>
    <chartFormat chart="8" format="5">
      <pivotArea type="data" outline="0" fieldPosition="0">
        <references count="2">
          <reference field="4294967294" count="1" selected="0">
            <x v="0"/>
          </reference>
          <reference field="3" count="1" selected="0">
            <x v="4"/>
          </reference>
        </references>
      </pivotArea>
    </chartFormat>
    <chartFormat chart="8" format="6">
      <pivotArea type="data" outline="0" fieldPosition="0">
        <references count="2">
          <reference field="4294967294" count="1" selected="0">
            <x v="0"/>
          </reference>
          <reference field="3" count="1" selected="0">
            <x v="5"/>
          </reference>
        </references>
      </pivotArea>
    </chartFormat>
    <chartFormat chart="8" format="7">
      <pivotArea type="data" outline="0" fieldPosition="0">
        <references count="2">
          <reference field="4294967294" count="1" selected="0">
            <x v="0"/>
          </reference>
          <reference field="3" count="1" selected="0">
            <x v="6"/>
          </reference>
        </references>
      </pivotArea>
    </chartFormat>
    <chartFormat chart="8" format="8">
      <pivotArea type="data" outline="0" fieldPosition="0">
        <references count="2">
          <reference field="4294967294" count="1" selected="0">
            <x v="0"/>
          </reference>
          <reference field="3" count="1" selected="0">
            <x v="7"/>
          </reference>
        </references>
      </pivotArea>
    </chartFormat>
    <chartFormat chart="8" format="9">
      <pivotArea type="data" outline="0" fieldPosition="0">
        <references count="2">
          <reference field="4294967294" count="1" selected="0">
            <x v="0"/>
          </reference>
          <reference field="3" count="1" selected="0">
            <x v="8"/>
          </reference>
        </references>
      </pivotArea>
    </chartFormat>
    <chartFormat chart="8" format="1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273DE9-001C-4A0F-8789-CD15875C0B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B47" firstHeaderRow="1" firstDataRow="1" firstDataCol="1"/>
  <pivotFields count="10">
    <pivotField showAll="0"/>
    <pivotField showAll="0"/>
    <pivotField showAll="0"/>
    <pivotField axis="axisRow" showAll="0">
      <items count="11">
        <item x="8"/>
        <item x="3"/>
        <item x="7"/>
        <item x="0"/>
        <item x="4"/>
        <item x="9"/>
        <item x="1"/>
        <item x="5"/>
        <item x="2"/>
        <item x="6"/>
        <item t="default"/>
      </items>
    </pivotField>
    <pivotField dataField="1"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numFmtId="2"/>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AE5FFC3-9455-48CF-8C3E-68C62B47619F}" sourceName="Department">
  <pivotTables>
    <pivotTable tabId="4" name="PivotTable2"/>
    <pivotTable tabId="4" name="PivotTable4"/>
    <pivotTable tabId="4" name="PivotTable9"/>
  </pivotTables>
  <data>
    <tabular pivotCacheId="2028220773">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C181856-BD74-4952-AB2B-6030371B86FA}" cache="Slicer_Department" caption="Department"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7152-3340-41FD-BD08-AAF1386AE501}">
  <dimension ref="A1:B63"/>
  <sheetViews>
    <sheetView workbookViewId="0">
      <selection activeCell="J10" sqref="J10"/>
    </sheetView>
  </sheetViews>
  <sheetFormatPr defaultRowHeight="14.5" x14ac:dyDescent="0.35"/>
  <cols>
    <col min="1" max="1" width="13.453125" bestFit="1" customWidth="1"/>
    <col min="2" max="2" width="18.08984375" bestFit="1" customWidth="1"/>
    <col min="3" max="3" width="14.90625" bestFit="1" customWidth="1"/>
    <col min="9" max="9" width="18.26953125" bestFit="1" customWidth="1"/>
    <col min="10" max="10" width="19.1796875" bestFit="1" customWidth="1"/>
    <col min="11" max="83" width="4.81640625" bestFit="1" customWidth="1"/>
    <col min="84" max="84" width="10.7265625" bestFit="1" customWidth="1"/>
  </cols>
  <sheetData>
    <row r="1" spans="1:2" x14ac:dyDescent="0.35">
      <c r="A1" s="8" t="s">
        <v>198</v>
      </c>
      <c r="B1" t="s">
        <v>202</v>
      </c>
    </row>
    <row r="2" spans="1:2" x14ac:dyDescent="0.35">
      <c r="A2" s="9" t="s">
        <v>181</v>
      </c>
      <c r="B2" s="10">
        <v>40789.473684210527</v>
      </c>
    </row>
    <row r="3" spans="1:2" x14ac:dyDescent="0.35">
      <c r="A3" s="9" t="s">
        <v>182</v>
      </c>
      <c r="B3" s="10">
        <v>47500</v>
      </c>
    </row>
    <row r="4" spans="1:2" x14ac:dyDescent="0.35">
      <c r="A4" s="9" t="s">
        <v>150</v>
      </c>
      <c r="B4" s="10">
        <v>45833.333333333336</v>
      </c>
    </row>
    <row r="5" spans="1:2" x14ac:dyDescent="0.35">
      <c r="A5" s="9" t="s">
        <v>183</v>
      </c>
      <c r="B5" s="10">
        <v>43181.818181818184</v>
      </c>
    </row>
    <row r="6" spans="1:2" x14ac:dyDescent="0.35">
      <c r="A6" s="9" t="s">
        <v>184</v>
      </c>
      <c r="B6" s="10">
        <v>47941.176470588238</v>
      </c>
    </row>
    <row r="7" spans="1:2" x14ac:dyDescent="0.35">
      <c r="A7" s="9" t="s">
        <v>199</v>
      </c>
      <c r="B7" s="10">
        <v>45133.333333333336</v>
      </c>
    </row>
    <row r="19" spans="1:2" x14ac:dyDescent="0.35">
      <c r="A19" s="8" t="s">
        <v>198</v>
      </c>
      <c r="B19" t="s">
        <v>200</v>
      </c>
    </row>
    <row r="20" spans="1:2" x14ac:dyDescent="0.35">
      <c r="A20" s="9" t="s">
        <v>177</v>
      </c>
      <c r="B20" s="10">
        <v>17</v>
      </c>
    </row>
    <row r="21" spans="1:2" x14ac:dyDescent="0.35">
      <c r="A21" s="9" t="s">
        <v>180</v>
      </c>
      <c r="B21" s="10">
        <v>19</v>
      </c>
    </row>
    <row r="22" spans="1:2" x14ac:dyDescent="0.35">
      <c r="A22" s="9" t="s">
        <v>178</v>
      </c>
      <c r="B22" s="10">
        <v>2</v>
      </c>
    </row>
    <row r="23" spans="1:2" x14ac:dyDescent="0.35">
      <c r="A23" s="9" t="s">
        <v>176</v>
      </c>
      <c r="B23" s="10">
        <v>17</v>
      </c>
    </row>
    <row r="24" spans="1:2" x14ac:dyDescent="0.35">
      <c r="A24" s="9" t="s">
        <v>179</v>
      </c>
      <c r="B24" s="10">
        <v>20</v>
      </c>
    </row>
    <row r="25" spans="1:2" x14ac:dyDescent="0.35">
      <c r="A25" s="9" t="s">
        <v>199</v>
      </c>
      <c r="B25" s="10">
        <v>75</v>
      </c>
    </row>
    <row r="36" spans="1:2" x14ac:dyDescent="0.35">
      <c r="A36" s="8" t="s">
        <v>198</v>
      </c>
      <c r="B36" t="s">
        <v>202</v>
      </c>
    </row>
    <row r="37" spans="1:2" x14ac:dyDescent="0.35">
      <c r="A37" s="9" t="s">
        <v>159</v>
      </c>
      <c r="B37" s="11">
        <v>45000</v>
      </c>
    </row>
    <row r="38" spans="1:2" x14ac:dyDescent="0.35">
      <c r="A38" s="9" t="s">
        <v>154</v>
      </c>
      <c r="B38" s="11">
        <v>51111.111111111109</v>
      </c>
    </row>
    <row r="39" spans="1:2" x14ac:dyDescent="0.35">
      <c r="A39" s="9" t="s">
        <v>158</v>
      </c>
      <c r="B39" s="11">
        <v>56666.666666666664</v>
      </c>
    </row>
    <row r="40" spans="1:2" x14ac:dyDescent="0.35">
      <c r="A40" s="9" t="s">
        <v>151</v>
      </c>
      <c r="B40" s="11">
        <v>40000</v>
      </c>
    </row>
    <row r="41" spans="1:2" x14ac:dyDescent="0.35">
      <c r="A41" s="9" t="s">
        <v>155</v>
      </c>
      <c r="B41" s="11">
        <v>40833.333333333336</v>
      </c>
    </row>
    <row r="42" spans="1:2" x14ac:dyDescent="0.35">
      <c r="A42" s="9" t="s">
        <v>160</v>
      </c>
      <c r="B42" s="11">
        <v>44000</v>
      </c>
    </row>
    <row r="43" spans="1:2" x14ac:dyDescent="0.35">
      <c r="A43" s="9" t="s">
        <v>152</v>
      </c>
      <c r="B43" s="11">
        <v>51666.666666666664</v>
      </c>
    </row>
    <row r="44" spans="1:2" x14ac:dyDescent="0.35">
      <c r="A44" s="9" t="s">
        <v>156</v>
      </c>
      <c r="B44" s="11">
        <v>43636.36363636364</v>
      </c>
    </row>
    <row r="45" spans="1:2" x14ac:dyDescent="0.35">
      <c r="A45" s="9" t="s">
        <v>153</v>
      </c>
      <c r="B45" s="11">
        <v>40000</v>
      </c>
    </row>
    <row r="46" spans="1:2" x14ac:dyDescent="0.35">
      <c r="A46" s="9" t="s">
        <v>157</v>
      </c>
      <c r="B46" s="11">
        <v>42857.142857142855</v>
      </c>
    </row>
    <row r="47" spans="1:2" x14ac:dyDescent="0.35">
      <c r="A47" s="9" t="s">
        <v>199</v>
      </c>
      <c r="B47" s="11">
        <v>45133.333333333336</v>
      </c>
    </row>
    <row r="52" spans="1:2" x14ac:dyDescent="0.35">
      <c r="A52" s="8" t="s">
        <v>198</v>
      </c>
      <c r="B52" t="s">
        <v>203</v>
      </c>
    </row>
    <row r="53" spans="1:2" x14ac:dyDescent="0.35">
      <c r="A53" s="9" t="s">
        <v>159</v>
      </c>
      <c r="B53" s="11">
        <v>4.7777777777777777</v>
      </c>
    </row>
    <row r="54" spans="1:2" x14ac:dyDescent="0.35">
      <c r="A54" s="9" t="s">
        <v>154</v>
      </c>
      <c r="B54" s="11">
        <v>4.2222222222222223</v>
      </c>
    </row>
    <row r="55" spans="1:2" x14ac:dyDescent="0.35">
      <c r="A55" s="9" t="s">
        <v>158</v>
      </c>
      <c r="B55" s="11">
        <v>3</v>
      </c>
    </row>
    <row r="56" spans="1:2" x14ac:dyDescent="0.35">
      <c r="A56" s="9" t="s">
        <v>151</v>
      </c>
      <c r="B56" s="11">
        <v>3.625</v>
      </c>
    </row>
    <row r="57" spans="1:2" x14ac:dyDescent="0.35">
      <c r="A57" s="9" t="s">
        <v>155</v>
      </c>
      <c r="B57" s="11">
        <v>4.833333333333333</v>
      </c>
    </row>
    <row r="58" spans="1:2" x14ac:dyDescent="0.35">
      <c r="A58" s="9" t="s">
        <v>160</v>
      </c>
      <c r="B58" s="11">
        <v>5</v>
      </c>
    </row>
    <row r="59" spans="1:2" x14ac:dyDescent="0.35">
      <c r="A59" s="9" t="s">
        <v>152</v>
      </c>
      <c r="B59" s="11">
        <v>4.4444444444444446</v>
      </c>
    </row>
    <row r="60" spans="1:2" x14ac:dyDescent="0.35">
      <c r="A60" s="9" t="s">
        <v>156</v>
      </c>
      <c r="B60" s="11">
        <v>3.0909090909090908</v>
      </c>
    </row>
    <row r="61" spans="1:2" x14ac:dyDescent="0.35">
      <c r="A61" s="9" t="s">
        <v>153</v>
      </c>
      <c r="B61" s="11">
        <v>4.625</v>
      </c>
    </row>
    <row r="62" spans="1:2" x14ac:dyDescent="0.35">
      <c r="A62" s="9" t="s">
        <v>157</v>
      </c>
      <c r="B62" s="11">
        <v>5.4285714285714288</v>
      </c>
    </row>
    <row r="63" spans="1:2" x14ac:dyDescent="0.35">
      <c r="A63" s="9" t="s">
        <v>199</v>
      </c>
      <c r="B63" s="11">
        <v>4.293333333333333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4A95C-69C9-4EC4-B768-465D99D0A15F}">
  <dimension ref="I1:L1"/>
  <sheetViews>
    <sheetView showGridLines="0" tabSelected="1" zoomScale="60" zoomScaleNormal="60" workbookViewId="0">
      <selection activeCell="T29" sqref="T29"/>
    </sheetView>
  </sheetViews>
  <sheetFormatPr defaultRowHeight="14.5" x14ac:dyDescent="0.35"/>
  <sheetData>
    <row r="1" spans="9:12" ht="23.5" x14ac:dyDescent="0.55000000000000004">
      <c r="I1" s="12" t="s">
        <v>201</v>
      </c>
      <c r="J1" s="12"/>
      <c r="K1" s="12"/>
      <c r="L1" s="12"/>
    </row>
  </sheetData>
  <mergeCells count="1">
    <mergeCell ref="I1:L1"/>
  </mergeCells>
  <pageMargins left="0.7" right="0.7" top="0.75" bottom="0.75" header="0.3" footer="0.3"/>
  <pageSetup scale="7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6"/>
  <sheetViews>
    <sheetView workbookViewId="0">
      <selection activeCell="H10" sqref="H10"/>
    </sheetView>
  </sheetViews>
  <sheetFormatPr defaultRowHeight="14.5" x14ac:dyDescent="0.35"/>
  <cols>
    <col min="1" max="1" width="11.54296875" bestFit="1" customWidth="1"/>
    <col min="2" max="2" width="12.81640625" bestFit="1" customWidth="1"/>
    <col min="3" max="3" width="14.36328125" customWidth="1"/>
    <col min="4" max="4" width="16" bestFit="1" customWidth="1"/>
    <col min="6" max="6" width="18.36328125" bestFit="1" customWidth="1"/>
    <col min="7" max="7" width="17.90625" bestFit="1" customWidth="1"/>
    <col min="8" max="8" width="22.6328125" bestFit="1" customWidth="1"/>
    <col min="9" max="12" width="22.6328125" customWidth="1"/>
    <col min="13" max="13" width="16.36328125" bestFit="1" customWidth="1"/>
    <col min="14" max="14" width="16.36328125" customWidth="1"/>
    <col min="15" max="15" width="20.08984375" bestFit="1" customWidth="1"/>
  </cols>
  <sheetData>
    <row r="1" spans="1:15" x14ac:dyDescent="0.35">
      <c r="A1" s="1" t="s">
        <v>0</v>
      </c>
      <c r="B1" s="1" t="s">
        <v>1</v>
      </c>
      <c r="C1" s="1" t="s">
        <v>2</v>
      </c>
      <c r="D1" s="1" t="s">
        <v>3</v>
      </c>
      <c r="E1" s="1" t="s">
        <v>4</v>
      </c>
      <c r="F1" s="1" t="s">
        <v>5</v>
      </c>
      <c r="G1" s="1" t="s">
        <v>6</v>
      </c>
      <c r="H1" s="1" t="s">
        <v>7</v>
      </c>
      <c r="I1" s="3" t="s">
        <v>191</v>
      </c>
      <c r="J1" s="4" t="s">
        <v>192</v>
      </c>
      <c r="K1" s="4" t="s">
        <v>193</v>
      </c>
      <c r="L1" s="5" t="s">
        <v>194</v>
      </c>
      <c r="M1" s="2"/>
      <c r="N1" s="2"/>
      <c r="O1" s="2"/>
    </row>
    <row r="2" spans="1:15" x14ac:dyDescent="0.35">
      <c r="A2" t="s">
        <v>8</v>
      </c>
      <c r="B2" t="s">
        <v>82</v>
      </c>
      <c r="C2" t="s">
        <v>181</v>
      </c>
      <c r="D2" t="s">
        <v>151</v>
      </c>
      <c r="E2">
        <v>30000</v>
      </c>
      <c r="F2">
        <v>3</v>
      </c>
      <c r="G2">
        <v>3</v>
      </c>
      <c r="H2" t="s">
        <v>161</v>
      </c>
      <c r="I2">
        <f>VLOOKUP(H2,'Training Programme Data'!B:D,3,FALSE)</f>
        <v>500</v>
      </c>
      <c r="J2" t="str">
        <f>VLOOKUP(H2,'Training Programme Data'!B:C,2,FALSE)</f>
        <v>Technical</v>
      </c>
      <c r="K2">
        <f>E2+I2</f>
        <v>30500</v>
      </c>
      <c r="L2" t="str">
        <f>IF(G2&gt;=4,"High Performer",IF(G2&lt;=2,"Needs Improvement","Satisfactory"))</f>
        <v>Satisfactory</v>
      </c>
    </row>
    <row r="3" spans="1:15" x14ac:dyDescent="0.35">
      <c r="A3" t="s">
        <v>9</v>
      </c>
      <c r="B3" t="s">
        <v>83</v>
      </c>
      <c r="C3" t="s">
        <v>182</v>
      </c>
      <c r="D3" t="s">
        <v>152</v>
      </c>
      <c r="E3">
        <v>45000</v>
      </c>
      <c r="F3">
        <v>5</v>
      </c>
      <c r="G3">
        <v>4</v>
      </c>
      <c r="H3" t="s">
        <v>163</v>
      </c>
      <c r="I3">
        <f>VLOOKUP(H3,'Training Programme Data'!B:D,3,FALSE)</f>
        <v>1000</v>
      </c>
      <c r="J3" t="str">
        <f>VLOOKUP(H3,'Training Programme Data'!B:C,2,FALSE)</f>
        <v>Leadership</v>
      </c>
      <c r="K3">
        <f t="shared" ref="K3:K66" si="0">E3+I3</f>
        <v>46000</v>
      </c>
      <c r="L3" t="str">
        <f t="shared" ref="L3:L66" si="1">IF(G3&gt;=4,"High Performer",IF(G3&lt;=2,"Needs Improvement","Satisfactory"))</f>
        <v>High Performer</v>
      </c>
    </row>
    <row r="4" spans="1:15" x14ac:dyDescent="0.35">
      <c r="A4" t="s">
        <v>10</v>
      </c>
      <c r="B4" t="s">
        <v>84</v>
      </c>
      <c r="C4" t="s">
        <v>181</v>
      </c>
      <c r="D4" t="s">
        <v>153</v>
      </c>
      <c r="E4">
        <v>45000</v>
      </c>
      <c r="F4">
        <v>9</v>
      </c>
      <c r="G4">
        <v>2</v>
      </c>
      <c r="H4" t="s">
        <v>162</v>
      </c>
      <c r="I4">
        <f>VLOOKUP(H4,'Training Programme Data'!B:D,3,FALSE)</f>
        <v>600</v>
      </c>
      <c r="J4" t="str">
        <f>VLOOKUP(H4,'Training Programme Data'!B:C,2,FALSE)</f>
        <v>Technical Tools</v>
      </c>
      <c r="K4">
        <f t="shared" si="0"/>
        <v>45600</v>
      </c>
      <c r="L4" t="str">
        <f t="shared" si="1"/>
        <v>Needs Improvement</v>
      </c>
      <c r="M4" t="s">
        <v>190</v>
      </c>
      <c r="N4">
        <f>AVERAGEIF(G2:G76,"&gt;0")</f>
        <v>2.3466666666666667</v>
      </c>
    </row>
    <row r="5" spans="1:15" x14ac:dyDescent="0.35">
      <c r="A5" t="s">
        <v>11</v>
      </c>
      <c r="B5" t="s">
        <v>85</v>
      </c>
      <c r="C5" t="s">
        <v>181</v>
      </c>
      <c r="D5" t="s">
        <v>154</v>
      </c>
      <c r="E5">
        <v>50000</v>
      </c>
      <c r="F5">
        <v>2</v>
      </c>
      <c r="G5">
        <v>3</v>
      </c>
      <c r="H5" t="s">
        <v>161</v>
      </c>
      <c r="I5">
        <f>VLOOKUP(H5,'Training Programme Data'!B:D,3,FALSE)</f>
        <v>500</v>
      </c>
      <c r="J5" t="str">
        <f>VLOOKUP(H5,'Training Programme Data'!B:C,2,FALSE)</f>
        <v>Technical</v>
      </c>
      <c r="K5">
        <f t="shared" si="0"/>
        <v>50500</v>
      </c>
      <c r="L5" t="str">
        <f t="shared" si="1"/>
        <v>Satisfactory</v>
      </c>
    </row>
    <row r="6" spans="1:15" x14ac:dyDescent="0.35">
      <c r="A6" t="s">
        <v>12</v>
      </c>
      <c r="B6" t="s">
        <v>86</v>
      </c>
      <c r="C6" t="s">
        <v>183</v>
      </c>
      <c r="D6" t="s">
        <v>155</v>
      </c>
      <c r="E6">
        <v>35000</v>
      </c>
      <c r="F6">
        <v>8</v>
      </c>
      <c r="G6">
        <v>4</v>
      </c>
      <c r="H6" t="s">
        <v>162</v>
      </c>
      <c r="I6">
        <f>VLOOKUP(H6,'Training Programme Data'!B:D,3,FALSE)</f>
        <v>600</v>
      </c>
      <c r="J6" t="str">
        <f>VLOOKUP(H6,'Training Programme Data'!B:C,2,FALSE)</f>
        <v>Technical Tools</v>
      </c>
      <c r="K6">
        <f t="shared" si="0"/>
        <v>35600</v>
      </c>
      <c r="L6" t="str">
        <f t="shared" si="1"/>
        <v>High Performer</v>
      </c>
    </row>
    <row r="7" spans="1:15" x14ac:dyDescent="0.35">
      <c r="A7" t="s">
        <v>13</v>
      </c>
      <c r="B7" t="s">
        <v>87</v>
      </c>
      <c r="C7" t="s">
        <v>181</v>
      </c>
      <c r="D7" t="s">
        <v>156</v>
      </c>
      <c r="E7">
        <v>25000</v>
      </c>
      <c r="F7">
        <v>5</v>
      </c>
      <c r="G7">
        <v>1</v>
      </c>
      <c r="H7" t="s">
        <v>163</v>
      </c>
      <c r="I7">
        <f>VLOOKUP(H7,'Training Programme Data'!B:D,3,FALSE)</f>
        <v>1000</v>
      </c>
      <c r="J7" t="str">
        <f>VLOOKUP(H7,'Training Programme Data'!B:C,2,FALSE)</f>
        <v>Leadership</v>
      </c>
      <c r="K7">
        <f t="shared" si="0"/>
        <v>26000</v>
      </c>
      <c r="L7" t="str">
        <f t="shared" si="1"/>
        <v>Needs Improvement</v>
      </c>
    </row>
    <row r="8" spans="1:15" x14ac:dyDescent="0.35">
      <c r="A8" t="s">
        <v>14</v>
      </c>
      <c r="B8" t="s">
        <v>88</v>
      </c>
      <c r="C8" t="s">
        <v>150</v>
      </c>
      <c r="D8" t="s">
        <v>151</v>
      </c>
      <c r="E8">
        <v>50000</v>
      </c>
      <c r="F8">
        <v>7</v>
      </c>
      <c r="G8">
        <v>5</v>
      </c>
      <c r="H8" t="s">
        <v>161</v>
      </c>
      <c r="I8">
        <f>VLOOKUP(H8,'Training Programme Data'!B:D,3,FALSE)</f>
        <v>500</v>
      </c>
      <c r="J8" t="str">
        <f>VLOOKUP(H8,'Training Programme Data'!B:C,2,FALSE)</f>
        <v>Technical</v>
      </c>
      <c r="K8">
        <f t="shared" si="0"/>
        <v>50500</v>
      </c>
      <c r="L8" t="str">
        <f t="shared" si="1"/>
        <v>High Performer</v>
      </c>
    </row>
    <row r="9" spans="1:15" x14ac:dyDescent="0.35">
      <c r="A9" t="s">
        <v>15</v>
      </c>
      <c r="B9" t="s">
        <v>89</v>
      </c>
      <c r="C9" t="s">
        <v>184</v>
      </c>
      <c r="D9" t="s">
        <v>157</v>
      </c>
      <c r="E9">
        <v>40000</v>
      </c>
      <c r="F9">
        <v>8</v>
      </c>
      <c r="G9">
        <v>3</v>
      </c>
      <c r="H9" t="s">
        <v>175</v>
      </c>
      <c r="I9">
        <f>VLOOKUP(H9,'Training Programme Data'!B:D,3,FALSE)</f>
        <v>700</v>
      </c>
      <c r="J9" t="str">
        <f>VLOOKUP(H9,'Training Programme Data'!B:C,2,FALSE)</f>
        <v>Teamwork</v>
      </c>
      <c r="K9">
        <f t="shared" si="0"/>
        <v>40700</v>
      </c>
      <c r="L9" t="str">
        <f t="shared" si="1"/>
        <v>Satisfactory</v>
      </c>
    </row>
    <row r="10" spans="1:15" x14ac:dyDescent="0.35">
      <c r="A10" t="s">
        <v>16</v>
      </c>
      <c r="B10" t="s">
        <v>90</v>
      </c>
      <c r="C10" t="s">
        <v>182</v>
      </c>
      <c r="D10" t="s">
        <v>156</v>
      </c>
      <c r="E10">
        <v>25000</v>
      </c>
      <c r="F10">
        <v>1</v>
      </c>
      <c r="G10">
        <v>2</v>
      </c>
      <c r="H10" t="s">
        <v>164</v>
      </c>
      <c r="I10">
        <f>VLOOKUP(H10,'Training Programme Data'!B:D,3,FALSE)</f>
        <v>800</v>
      </c>
      <c r="J10" t="str">
        <f>VLOOKUP(H10,'Training Programme Data'!B:C,2,FALSE)</f>
        <v>Project Management</v>
      </c>
      <c r="K10">
        <f t="shared" si="0"/>
        <v>25800</v>
      </c>
      <c r="L10" t="str">
        <f t="shared" si="1"/>
        <v>Needs Improvement</v>
      </c>
    </row>
    <row r="11" spans="1:15" x14ac:dyDescent="0.35">
      <c r="A11" t="s">
        <v>17</v>
      </c>
      <c r="B11" t="s">
        <v>91</v>
      </c>
      <c r="C11" t="s">
        <v>183</v>
      </c>
      <c r="D11" t="s">
        <v>152</v>
      </c>
      <c r="E11">
        <v>55000</v>
      </c>
      <c r="F11">
        <v>6</v>
      </c>
      <c r="G11">
        <v>3</v>
      </c>
      <c r="H11" t="s">
        <v>162</v>
      </c>
      <c r="I11">
        <f>VLOOKUP(H11,'Training Programme Data'!B:D,3,FALSE)</f>
        <v>600</v>
      </c>
      <c r="J11" t="str">
        <f>VLOOKUP(H11,'Training Programme Data'!B:C,2,FALSE)</f>
        <v>Technical Tools</v>
      </c>
      <c r="K11">
        <f t="shared" si="0"/>
        <v>55600</v>
      </c>
      <c r="L11" t="str">
        <f t="shared" si="1"/>
        <v>Satisfactory</v>
      </c>
    </row>
    <row r="12" spans="1:15" x14ac:dyDescent="0.35">
      <c r="A12" t="s">
        <v>18</v>
      </c>
      <c r="B12" t="s">
        <v>92</v>
      </c>
      <c r="C12" t="s">
        <v>182</v>
      </c>
      <c r="D12" t="s">
        <v>156</v>
      </c>
      <c r="E12">
        <v>65000</v>
      </c>
      <c r="F12">
        <v>1</v>
      </c>
      <c r="G12">
        <v>5</v>
      </c>
      <c r="H12" t="s">
        <v>164</v>
      </c>
      <c r="I12">
        <f>VLOOKUP(H12,'Training Programme Data'!B:D,3,FALSE)</f>
        <v>800</v>
      </c>
      <c r="J12" t="str">
        <f>VLOOKUP(H12,'Training Programme Data'!B:C,2,FALSE)</f>
        <v>Project Management</v>
      </c>
      <c r="K12">
        <f t="shared" si="0"/>
        <v>65800</v>
      </c>
      <c r="L12" t="str">
        <f t="shared" si="1"/>
        <v>High Performer</v>
      </c>
    </row>
    <row r="13" spans="1:15" x14ac:dyDescent="0.35">
      <c r="A13" t="s">
        <v>18</v>
      </c>
      <c r="B13" t="s">
        <v>92</v>
      </c>
      <c r="C13" t="s">
        <v>182</v>
      </c>
      <c r="D13" t="s">
        <v>156</v>
      </c>
      <c r="E13">
        <v>65000</v>
      </c>
      <c r="F13">
        <v>1</v>
      </c>
      <c r="G13">
        <v>2</v>
      </c>
      <c r="H13" t="s">
        <v>164</v>
      </c>
      <c r="I13">
        <f>VLOOKUP(H13,'Training Programme Data'!B:D,3,FALSE)</f>
        <v>800</v>
      </c>
      <c r="J13" t="str">
        <f>VLOOKUP(H13,'Training Programme Data'!B:C,2,FALSE)</f>
        <v>Project Management</v>
      </c>
      <c r="K13">
        <f t="shared" si="0"/>
        <v>65800</v>
      </c>
      <c r="L13" t="str">
        <f t="shared" si="1"/>
        <v>Needs Improvement</v>
      </c>
    </row>
    <row r="14" spans="1:15" x14ac:dyDescent="0.35">
      <c r="A14" t="s">
        <v>19</v>
      </c>
      <c r="B14" t="s">
        <v>93</v>
      </c>
      <c r="C14" t="s">
        <v>184</v>
      </c>
      <c r="D14" t="s">
        <v>158</v>
      </c>
      <c r="E14">
        <v>40000</v>
      </c>
      <c r="F14">
        <v>2</v>
      </c>
      <c r="G14">
        <v>3</v>
      </c>
      <c r="H14" t="s">
        <v>161</v>
      </c>
      <c r="I14">
        <f>VLOOKUP(H14,'Training Programme Data'!B:D,3,FALSE)</f>
        <v>500</v>
      </c>
      <c r="J14" t="str">
        <f>VLOOKUP(H14,'Training Programme Data'!B:C,2,FALSE)</f>
        <v>Technical</v>
      </c>
      <c r="K14">
        <f t="shared" si="0"/>
        <v>40500</v>
      </c>
      <c r="L14" t="str">
        <f t="shared" si="1"/>
        <v>Satisfactory</v>
      </c>
    </row>
    <row r="15" spans="1:15" x14ac:dyDescent="0.35">
      <c r="A15" t="s">
        <v>20</v>
      </c>
      <c r="B15" t="s">
        <v>94</v>
      </c>
      <c r="C15" t="s">
        <v>184</v>
      </c>
      <c r="D15" t="s">
        <v>151</v>
      </c>
      <c r="E15">
        <v>40000</v>
      </c>
      <c r="F15">
        <v>1</v>
      </c>
      <c r="G15">
        <v>2</v>
      </c>
      <c r="H15" t="s">
        <v>162</v>
      </c>
      <c r="I15">
        <f>VLOOKUP(H15,'Training Programme Data'!B:D,3,FALSE)</f>
        <v>600</v>
      </c>
      <c r="J15" t="str">
        <f>VLOOKUP(H15,'Training Programme Data'!B:C,2,FALSE)</f>
        <v>Technical Tools</v>
      </c>
      <c r="K15">
        <f t="shared" si="0"/>
        <v>40600</v>
      </c>
      <c r="L15" t="str">
        <f t="shared" si="1"/>
        <v>Needs Improvement</v>
      </c>
    </row>
    <row r="16" spans="1:15" x14ac:dyDescent="0.35">
      <c r="A16" t="s">
        <v>21</v>
      </c>
      <c r="B16" t="s">
        <v>95</v>
      </c>
      <c r="C16" t="s">
        <v>184</v>
      </c>
      <c r="D16" t="s">
        <v>152</v>
      </c>
      <c r="E16">
        <v>50000</v>
      </c>
      <c r="F16">
        <v>5</v>
      </c>
      <c r="G16">
        <v>2</v>
      </c>
      <c r="H16" t="s">
        <v>163</v>
      </c>
      <c r="I16">
        <f>VLOOKUP(H16,'Training Programme Data'!B:D,3,FALSE)</f>
        <v>1000</v>
      </c>
      <c r="J16" t="str">
        <f>VLOOKUP(H16,'Training Programme Data'!B:C,2,FALSE)</f>
        <v>Leadership</v>
      </c>
      <c r="K16">
        <f t="shared" si="0"/>
        <v>51000</v>
      </c>
      <c r="L16" t="str">
        <f t="shared" si="1"/>
        <v>Needs Improvement</v>
      </c>
    </row>
    <row r="17" spans="1:12" x14ac:dyDescent="0.35">
      <c r="A17" t="s">
        <v>22</v>
      </c>
      <c r="B17" t="s">
        <v>95</v>
      </c>
      <c r="C17" t="s">
        <v>182</v>
      </c>
      <c r="D17" t="s">
        <v>156</v>
      </c>
      <c r="E17">
        <v>35000</v>
      </c>
      <c r="F17">
        <v>9</v>
      </c>
      <c r="G17">
        <v>2</v>
      </c>
      <c r="H17" t="s">
        <v>164</v>
      </c>
      <c r="I17">
        <f>VLOOKUP(H17,'Training Programme Data'!B:D,3,FALSE)</f>
        <v>800</v>
      </c>
      <c r="J17" t="str">
        <f>VLOOKUP(H17,'Training Programme Data'!B:C,2,FALSE)</f>
        <v>Project Management</v>
      </c>
      <c r="K17">
        <f t="shared" si="0"/>
        <v>35800</v>
      </c>
      <c r="L17" t="str">
        <f t="shared" si="1"/>
        <v>Needs Improvement</v>
      </c>
    </row>
    <row r="18" spans="1:12" x14ac:dyDescent="0.35">
      <c r="A18" t="s">
        <v>23</v>
      </c>
      <c r="B18" t="s">
        <v>96</v>
      </c>
      <c r="C18" t="s">
        <v>184</v>
      </c>
      <c r="D18" t="s">
        <v>157</v>
      </c>
      <c r="E18">
        <v>50000</v>
      </c>
      <c r="F18">
        <v>6</v>
      </c>
      <c r="G18">
        <v>1</v>
      </c>
      <c r="H18" t="s">
        <v>161</v>
      </c>
      <c r="I18">
        <f>VLOOKUP(H18,'Training Programme Data'!B:D,3,FALSE)</f>
        <v>500</v>
      </c>
      <c r="J18" t="str">
        <f>VLOOKUP(H18,'Training Programme Data'!B:C,2,FALSE)</f>
        <v>Technical</v>
      </c>
      <c r="K18">
        <f t="shared" si="0"/>
        <v>50500</v>
      </c>
      <c r="L18" t="str">
        <f t="shared" si="1"/>
        <v>Needs Improvement</v>
      </c>
    </row>
    <row r="19" spans="1:12" x14ac:dyDescent="0.35">
      <c r="A19" t="s">
        <v>24</v>
      </c>
      <c r="B19" t="s">
        <v>97</v>
      </c>
      <c r="C19" t="s">
        <v>182</v>
      </c>
      <c r="D19" t="s">
        <v>154</v>
      </c>
      <c r="E19">
        <v>55000</v>
      </c>
      <c r="F19">
        <v>1</v>
      </c>
      <c r="G19">
        <v>1</v>
      </c>
      <c r="H19" t="s">
        <v>175</v>
      </c>
      <c r="I19">
        <f>VLOOKUP(H19,'Training Programme Data'!B:D,3,FALSE)</f>
        <v>700</v>
      </c>
      <c r="J19" t="str">
        <f>VLOOKUP(H19,'Training Programme Data'!B:C,2,FALSE)</f>
        <v>Teamwork</v>
      </c>
      <c r="K19">
        <f t="shared" si="0"/>
        <v>55700</v>
      </c>
      <c r="L19" t="str">
        <f t="shared" si="1"/>
        <v>Needs Improvement</v>
      </c>
    </row>
    <row r="20" spans="1:12" x14ac:dyDescent="0.35">
      <c r="A20" t="s">
        <v>25</v>
      </c>
      <c r="B20" t="s">
        <v>98</v>
      </c>
      <c r="C20" t="s">
        <v>184</v>
      </c>
      <c r="D20" t="s">
        <v>159</v>
      </c>
      <c r="E20">
        <v>35000</v>
      </c>
      <c r="F20">
        <v>1</v>
      </c>
      <c r="G20">
        <v>1</v>
      </c>
      <c r="H20" t="s">
        <v>162</v>
      </c>
      <c r="I20">
        <f>VLOOKUP(H20,'Training Programme Data'!B:D,3,FALSE)</f>
        <v>600</v>
      </c>
      <c r="J20" t="str">
        <f>VLOOKUP(H20,'Training Programme Data'!B:C,2,FALSE)</f>
        <v>Technical Tools</v>
      </c>
      <c r="K20">
        <f t="shared" si="0"/>
        <v>35600</v>
      </c>
      <c r="L20" t="str">
        <f t="shared" si="1"/>
        <v>Needs Improvement</v>
      </c>
    </row>
    <row r="21" spans="1:12" x14ac:dyDescent="0.35">
      <c r="A21" t="s">
        <v>26</v>
      </c>
      <c r="B21" t="s">
        <v>99</v>
      </c>
      <c r="C21" t="s">
        <v>150</v>
      </c>
      <c r="D21" t="s">
        <v>152</v>
      </c>
      <c r="E21">
        <v>55000</v>
      </c>
      <c r="F21">
        <v>2</v>
      </c>
      <c r="G21">
        <v>1</v>
      </c>
      <c r="H21" t="s">
        <v>164</v>
      </c>
      <c r="I21">
        <f>VLOOKUP(H21,'Training Programme Data'!B:D,3,FALSE)</f>
        <v>800</v>
      </c>
      <c r="J21" t="str">
        <f>VLOOKUP(H21,'Training Programme Data'!B:C,2,FALSE)</f>
        <v>Project Management</v>
      </c>
      <c r="K21">
        <f t="shared" si="0"/>
        <v>55800</v>
      </c>
      <c r="L21" t="str">
        <f t="shared" si="1"/>
        <v>Needs Improvement</v>
      </c>
    </row>
    <row r="22" spans="1:12" x14ac:dyDescent="0.35">
      <c r="A22" t="s">
        <v>27</v>
      </c>
      <c r="B22" t="s">
        <v>100</v>
      </c>
      <c r="C22" t="s">
        <v>184</v>
      </c>
      <c r="D22" t="s">
        <v>160</v>
      </c>
      <c r="E22">
        <v>35000</v>
      </c>
      <c r="F22">
        <v>9</v>
      </c>
      <c r="G22">
        <v>2</v>
      </c>
      <c r="H22" t="s">
        <v>164</v>
      </c>
      <c r="I22">
        <f>VLOOKUP(H22,'Training Programme Data'!B:D,3,FALSE)</f>
        <v>800</v>
      </c>
      <c r="J22" t="str">
        <f>VLOOKUP(H22,'Training Programme Data'!B:C,2,FALSE)</f>
        <v>Project Management</v>
      </c>
      <c r="K22">
        <f t="shared" si="0"/>
        <v>35800</v>
      </c>
      <c r="L22" t="str">
        <f t="shared" si="1"/>
        <v>Needs Improvement</v>
      </c>
    </row>
    <row r="23" spans="1:12" x14ac:dyDescent="0.35">
      <c r="A23" t="s">
        <v>28</v>
      </c>
      <c r="B23" t="s">
        <v>101</v>
      </c>
      <c r="C23" t="s">
        <v>182</v>
      </c>
      <c r="D23" t="s">
        <v>155</v>
      </c>
      <c r="E23">
        <v>30000</v>
      </c>
      <c r="F23">
        <v>3</v>
      </c>
      <c r="G23">
        <v>3</v>
      </c>
      <c r="H23" t="s">
        <v>163</v>
      </c>
      <c r="I23">
        <f>VLOOKUP(H23,'Training Programme Data'!B:D,3,FALSE)</f>
        <v>1000</v>
      </c>
      <c r="J23" t="str">
        <f>VLOOKUP(H23,'Training Programme Data'!B:C,2,FALSE)</f>
        <v>Leadership</v>
      </c>
      <c r="K23">
        <f t="shared" si="0"/>
        <v>31000</v>
      </c>
      <c r="L23" t="str">
        <f t="shared" si="1"/>
        <v>Satisfactory</v>
      </c>
    </row>
    <row r="24" spans="1:12" x14ac:dyDescent="0.35">
      <c r="A24" t="s">
        <v>29</v>
      </c>
      <c r="B24" t="s">
        <v>102</v>
      </c>
      <c r="C24" t="s">
        <v>181</v>
      </c>
      <c r="D24" t="s">
        <v>156</v>
      </c>
      <c r="E24">
        <v>40000</v>
      </c>
      <c r="F24">
        <v>1</v>
      </c>
      <c r="G24">
        <v>1</v>
      </c>
      <c r="H24" t="s">
        <v>163</v>
      </c>
      <c r="I24">
        <f>VLOOKUP(H24,'Training Programme Data'!B:D,3,FALSE)</f>
        <v>1000</v>
      </c>
      <c r="J24" t="str">
        <f>VLOOKUP(H24,'Training Programme Data'!B:C,2,FALSE)</f>
        <v>Leadership</v>
      </c>
      <c r="K24">
        <f t="shared" si="0"/>
        <v>41000</v>
      </c>
      <c r="L24" t="str">
        <f t="shared" si="1"/>
        <v>Needs Improvement</v>
      </c>
    </row>
    <row r="25" spans="1:12" x14ac:dyDescent="0.35">
      <c r="A25" t="s">
        <v>30</v>
      </c>
      <c r="B25" t="s">
        <v>103</v>
      </c>
      <c r="C25" t="s">
        <v>184</v>
      </c>
      <c r="D25" t="s">
        <v>160</v>
      </c>
      <c r="E25">
        <v>60000</v>
      </c>
      <c r="F25">
        <v>5</v>
      </c>
      <c r="G25">
        <v>2</v>
      </c>
      <c r="H25" t="s">
        <v>161</v>
      </c>
      <c r="I25">
        <f>VLOOKUP(H25,'Training Programme Data'!B:D,3,FALSE)</f>
        <v>500</v>
      </c>
      <c r="J25" t="str">
        <f>VLOOKUP(H25,'Training Programme Data'!B:C,2,FALSE)</f>
        <v>Technical</v>
      </c>
      <c r="K25">
        <f t="shared" si="0"/>
        <v>60500</v>
      </c>
      <c r="L25" t="str">
        <f t="shared" si="1"/>
        <v>Needs Improvement</v>
      </c>
    </row>
    <row r="26" spans="1:12" x14ac:dyDescent="0.35">
      <c r="A26" t="s">
        <v>31</v>
      </c>
      <c r="B26" t="s">
        <v>104</v>
      </c>
      <c r="C26" t="s">
        <v>181</v>
      </c>
      <c r="D26" t="s">
        <v>154</v>
      </c>
      <c r="E26">
        <v>65000</v>
      </c>
      <c r="F26">
        <v>7</v>
      </c>
      <c r="G26">
        <v>4</v>
      </c>
      <c r="H26" t="s">
        <v>164</v>
      </c>
      <c r="I26">
        <f>VLOOKUP(H26,'Training Programme Data'!B:D,3,FALSE)</f>
        <v>800</v>
      </c>
      <c r="J26" t="str">
        <f>VLOOKUP(H26,'Training Programme Data'!B:C,2,FALSE)</f>
        <v>Project Management</v>
      </c>
      <c r="K26">
        <f t="shared" si="0"/>
        <v>65800</v>
      </c>
      <c r="L26" t="str">
        <f t="shared" si="1"/>
        <v>High Performer</v>
      </c>
    </row>
    <row r="27" spans="1:12" x14ac:dyDescent="0.35">
      <c r="A27" t="s">
        <v>32</v>
      </c>
      <c r="B27" t="s">
        <v>105</v>
      </c>
      <c r="C27" t="s">
        <v>150</v>
      </c>
      <c r="D27" t="s">
        <v>157</v>
      </c>
      <c r="E27">
        <v>55000</v>
      </c>
      <c r="F27">
        <v>6</v>
      </c>
      <c r="G27">
        <v>3</v>
      </c>
      <c r="H27" t="s">
        <v>161</v>
      </c>
      <c r="I27">
        <f>VLOOKUP(H27,'Training Programme Data'!B:D,3,FALSE)</f>
        <v>500</v>
      </c>
      <c r="J27" t="str">
        <f>VLOOKUP(H27,'Training Programme Data'!B:C,2,FALSE)</f>
        <v>Technical</v>
      </c>
      <c r="K27">
        <f t="shared" si="0"/>
        <v>55500</v>
      </c>
      <c r="L27" t="str">
        <f t="shared" si="1"/>
        <v>Satisfactory</v>
      </c>
    </row>
    <row r="28" spans="1:12" x14ac:dyDescent="0.35">
      <c r="A28" t="s">
        <v>33</v>
      </c>
      <c r="B28" t="s">
        <v>106</v>
      </c>
      <c r="C28" t="s">
        <v>183</v>
      </c>
      <c r="D28" t="s">
        <v>151</v>
      </c>
      <c r="E28">
        <v>25000</v>
      </c>
      <c r="F28">
        <v>1</v>
      </c>
      <c r="G28">
        <v>3</v>
      </c>
      <c r="H28" t="s">
        <v>161</v>
      </c>
      <c r="I28">
        <f>VLOOKUP(H28,'Training Programme Data'!B:D,3,FALSE)</f>
        <v>500</v>
      </c>
      <c r="J28" t="str">
        <f>VLOOKUP(H28,'Training Programme Data'!B:C,2,FALSE)</f>
        <v>Technical</v>
      </c>
      <c r="K28">
        <f t="shared" si="0"/>
        <v>25500</v>
      </c>
      <c r="L28" t="str">
        <f t="shared" si="1"/>
        <v>Satisfactory</v>
      </c>
    </row>
    <row r="29" spans="1:12" x14ac:dyDescent="0.35">
      <c r="A29" t="s">
        <v>34</v>
      </c>
      <c r="B29" t="s">
        <v>107</v>
      </c>
      <c r="C29" t="s">
        <v>150</v>
      </c>
      <c r="D29" t="s">
        <v>152</v>
      </c>
      <c r="E29">
        <v>35000</v>
      </c>
      <c r="F29">
        <v>5</v>
      </c>
      <c r="G29">
        <v>1</v>
      </c>
      <c r="H29" t="s">
        <v>162</v>
      </c>
      <c r="I29">
        <f>VLOOKUP(H29,'Training Programme Data'!B:D,3,FALSE)</f>
        <v>600</v>
      </c>
      <c r="J29" t="str">
        <f>VLOOKUP(H29,'Training Programme Data'!B:C,2,FALSE)</f>
        <v>Technical Tools</v>
      </c>
      <c r="K29">
        <f t="shared" si="0"/>
        <v>35600</v>
      </c>
      <c r="L29" t="str">
        <f t="shared" si="1"/>
        <v>Needs Improvement</v>
      </c>
    </row>
    <row r="30" spans="1:12" x14ac:dyDescent="0.35">
      <c r="A30" t="s">
        <v>35</v>
      </c>
      <c r="B30" t="s">
        <v>108</v>
      </c>
      <c r="C30" t="s">
        <v>184</v>
      </c>
      <c r="D30" t="s">
        <v>158</v>
      </c>
      <c r="E30">
        <v>65000</v>
      </c>
      <c r="F30">
        <v>5</v>
      </c>
      <c r="G30">
        <v>1</v>
      </c>
      <c r="H30" t="s">
        <v>161</v>
      </c>
      <c r="I30">
        <f>VLOOKUP(H30,'Training Programme Data'!B:D,3,FALSE)</f>
        <v>500</v>
      </c>
      <c r="J30" t="str">
        <f>VLOOKUP(H30,'Training Programme Data'!B:C,2,FALSE)</f>
        <v>Technical</v>
      </c>
      <c r="K30">
        <f t="shared" si="0"/>
        <v>65500</v>
      </c>
      <c r="L30" t="str">
        <f t="shared" si="1"/>
        <v>Needs Improvement</v>
      </c>
    </row>
    <row r="31" spans="1:12" x14ac:dyDescent="0.35">
      <c r="A31" t="s">
        <v>36</v>
      </c>
      <c r="B31" t="s">
        <v>109</v>
      </c>
      <c r="C31" t="s">
        <v>181</v>
      </c>
      <c r="D31" t="s">
        <v>159</v>
      </c>
      <c r="E31">
        <v>25000</v>
      </c>
      <c r="F31">
        <v>6</v>
      </c>
      <c r="G31">
        <v>1</v>
      </c>
      <c r="H31" t="s">
        <v>162</v>
      </c>
      <c r="I31">
        <f>VLOOKUP(H31,'Training Programme Data'!B:D,3,FALSE)</f>
        <v>600</v>
      </c>
      <c r="J31" t="str">
        <f>VLOOKUP(H31,'Training Programme Data'!B:C,2,FALSE)</f>
        <v>Technical Tools</v>
      </c>
      <c r="K31">
        <f t="shared" si="0"/>
        <v>25600</v>
      </c>
      <c r="L31" t="str">
        <f t="shared" si="1"/>
        <v>Needs Improvement</v>
      </c>
    </row>
    <row r="32" spans="1:12" x14ac:dyDescent="0.35">
      <c r="A32" t="s">
        <v>37</v>
      </c>
      <c r="B32" t="s">
        <v>110</v>
      </c>
      <c r="C32" t="s">
        <v>181</v>
      </c>
      <c r="D32" t="s">
        <v>159</v>
      </c>
      <c r="E32">
        <v>65000</v>
      </c>
      <c r="F32">
        <v>3</v>
      </c>
      <c r="G32">
        <v>1</v>
      </c>
      <c r="H32" t="s">
        <v>163</v>
      </c>
      <c r="I32">
        <f>VLOOKUP(H32,'Training Programme Data'!B:D,3,FALSE)</f>
        <v>1000</v>
      </c>
      <c r="J32" t="str">
        <f>VLOOKUP(H32,'Training Programme Data'!B:C,2,FALSE)</f>
        <v>Leadership</v>
      </c>
      <c r="K32">
        <f t="shared" si="0"/>
        <v>66000</v>
      </c>
      <c r="L32" t="str">
        <f t="shared" si="1"/>
        <v>Needs Improvement</v>
      </c>
    </row>
    <row r="33" spans="1:12" x14ac:dyDescent="0.35">
      <c r="A33" t="s">
        <v>38</v>
      </c>
      <c r="B33" t="s">
        <v>111</v>
      </c>
      <c r="C33" t="s">
        <v>182</v>
      </c>
      <c r="D33" t="s">
        <v>156</v>
      </c>
      <c r="E33">
        <v>60000</v>
      </c>
      <c r="F33">
        <v>5</v>
      </c>
      <c r="G33">
        <v>2</v>
      </c>
      <c r="H33" t="s">
        <v>161</v>
      </c>
      <c r="I33">
        <f>VLOOKUP(H33,'Training Programme Data'!B:D,3,FALSE)</f>
        <v>500</v>
      </c>
      <c r="J33" t="str">
        <f>VLOOKUP(H33,'Training Programme Data'!B:C,2,FALSE)</f>
        <v>Technical</v>
      </c>
      <c r="K33">
        <f t="shared" si="0"/>
        <v>60500</v>
      </c>
      <c r="L33" t="str">
        <f t="shared" si="1"/>
        <v>Needs Improvement</v>
      </c>
    </row>
    <row r="34" spans="1:12" x14ac:dyDescent="0.35">
      <c r="A34" t="s">
        <v>39</v>
      </c>
      <c r="B34" t="s">
        <v>112</v>
      </c>
      <c r="C34" t="s">
        <v>181</v>
      </c>
      <c r="D34" t="s">
        <v>151</v>
      </c>
      <c r="E34">
        <v>25000</v>
      </c>
      <c r="F34">
        <v>7</v>
      </c>
      <c r="G34">
        <v>1</v>
      </c>
      <c r="H34" t="s">
        <v>163</v>
      </c>
      <c r="I34">
        <f>VLOOKUP(H34,'Training Programme Data'!B:D,3,FALSE)</f>
        <v>1000</v>
      </c>
      <c r="J34" t="str">
        <f>VLOOKUP(H34,'Training Programme Data'!B:C,2,FALSE)</f>
        <v>Leadership</v>
      </c>
      <c r="K34">
        <f t="shared" si="0"/>
        <v>26000</v>
      </c>
      <c r="L34" t="str">
        <f t="shared" si="1"/>
        <v>Needs Improvement</v>
      </c>
    </row>
    <row r="35" spans="1:12" x14ac:dyDescent="0.35">
      <c r="A35" t="s">
        <v>40</v>
      </c>
      <c r="B35" t="s">
        <v>113</v>
      </c>
      <c r="C35" t="s">
        <v>182</v>
      </c>
      <c r="D35" t="s">
        <v>159</v>
      </c>
      <c r="E35">
        <v>50000</v>
      </c>
      <c r="F35">
        <v>5</v>
      </c>
      <c r="G35">
        <v>1</v>
      </c>
      <c r="H35" t="s">
        <v>163</v>
      </c>
      <c r="I35">
        <f>VLOOKUP(H35,'Training Programme Data'!B:D,3,FALSE)</f>
        <v>1000</v>
      </c>
      <c r="J35" t="str">
        <f>VLOOKUP(H35,'Training Programme Data'!B:C,2,FALSE)</f>
        <v>Leadership</v>
      </c>
      <c r="K35">
        <f t="shared" si="0"/>
        <v>51000</v>
      </c>
      <c r="L35" t="str">
        <f t="shared" si="1"/>
        <v>Needs Improvement</v>
      </c>
    </row>
    <row r="36" spans="1:12" x14ac:dyDescent="0.35">
      <c r="A36" t="s">
        <v>41</v>
      </c>
      <c r="B36" t="s">
        <v>114</v>
      </c>
      <c r="C36" t="s">
        <v>183</v>
      </c>
      <c r="D36" t="s">
        <v>160</v>
      </c>
      <c r="E36">
        <v>45000</v>
      </c>
      <c r="F36">
        <v>5</v>
      </c>
      <c r="G36">
        <v>1</v>
      </c>
      <c r="H36" t="s">
        <v>164</v>
      </c>
      <c r="I36">
        <f>VLOOKUP(H36,'Training Programme Data'!B:D,3,FALSE)</f>
        <v>800</v>
      </c>
      <c r="J36" t="str">
        <f>VLOOKUP(H36,'Training Programme Data'!B:C,2,FALSE)</f>
        <v>Project Management</v>
      </c>
      <c r="K36">
        <f t="shared" si="0"/>
        <v>45800</v>
      </c>
      <c r="L36" t="str">
        <f t="shared" si="1"/>
        <v>Needs Improvement</v>
      </c>
    </row>
    <row r="37" spans="1:12" x14ac:dyDescent="0.35">
      <c r="A37" t="s">
        <v>42</v>
      </c>
      <c r="B37" t="s">
        <v>115</v>
      </c>
      <c r="C37" t="s">
        <v>184</v>
      </c>
      <c r="D37" t="s">
        <v>153</v>
      </c>
      <c r="E37">
        <v>50000</v>
      </c>
      <c r="F37">
        <v>5</v>
      </c>
      <c r="G37">
        <v>3</v>
      </c>
      <c r="H37" t="s">
        <v>162</v>
      </c>
      <c r="I37">
        <f>VLOOKUP(H37,'Training Programme Data'!B:D,3,FALSE)</f>
        <v>600</v>
      </c>
      <c r="J37" t="str">
        <f>VLOOKUP(H37,'Training Programme Data'!B:C,2,FALSE)</f>
        <v>Technical Tools</v>
      </c>
      <c r="K37">
        <f t="shared" si="0"/>
        <v>50600</v>
      </c>
      <c r="L37" t="str">
        <f t="shared" si="1"/>
        <v>Satisfactory</v>
      </c>
    </row>
    <row r="38" spans="1:12" x14ac:dyDescent="0.35">
      <c r="A38" t="s">
        <v>43</v>
      </c>
      <c r="B38" t="s">
        <v>116</v>
      </c>
      <c r="C38" t="s">
        <v>182</v>
      </c>
      <c r="D38" t="s">
        <v>152</v>
      </c>
      <c r="E38">
        <v>45000</v>
      </c>
      <c r="F38">
        <v>3</v>
      </c>
      <c r="G38">
        <v>2</v>
      </c>
      <c r="H38" t="s">
        <v>164</v>
      </c>
      <c r="I38">
        <f>VLOOKUP(H38,'Training Programme Data'!B:D,3,FALSE)</f>
        <v>800</v>
      </c>
      <c r="J38" t="str">
        <f>VLOOKUP(H38,'Training Programme Data'!B:C,2,FALSE)</f>
        <v>Project Management</v>
      </c>
      <c r="K38">
        <f t="shared" si="0"/>
        <v>45800</v>
      </c>
      <c r="L38" t="str">
        <f t="shared" si="1"/>
        <v>Needs Improvement</v>
      </c>
    </row>
    <row r="39" spans="1:12" x14ac:dyDescent="0.35">
      <c r="A39" t="s">
        <v>44</v>
      </c>
      <c r="B39" t="s">
        <v>117</v>
      </c>
      <c r="C39" t="s">
        <v>183</v>
      </c>
      <c r="D39" t="s">
        <v>154</v>
      </c>
      <c r="E39">
        <v>50000</v>
      </c>
      <c r="F39">
        <v>1</v>
      </c>
      <c r="G39">
        <v>2</v>
      </c>
      <c r="H39" t="s">
        <v>162</v>
      </c>
      <c r="I39">
        <f>VLOOKUP(H39,'Training Programme Data'!B:D,3,FALSE)</f>
        <v>600</v>
      </c>
      <c r="J39" t="str">
        <f>VLOOKUP(H39,'Training Programme Data'!B:C,2,FALSE)</f>
        <v>Technical Tools</v>
      </c>
      <c r="K39">
        <f t="shared" si="0"/>
        <v>50600</v>
      </c>
      <c r="L39" t="str">
        <f t="shared" si="1"/>
        <v>Needs Improvement</v>
      </c>
    </row>
    <row r="40" spans="1:12" x14ac:dyDescent="0.35">
      <c r="A40" t="s">
        <v>45</v>
      </c>
      <c r="B40" t="s">
        <v>118</v>
      </c>
      <c r="C40" t="s">
        <v>181</v>
      </c>
      <c r="D40" t="s">
        <v>153</v>
      </c>
      <c r="E40">
        <v>45000</v>
      </c>
      <c r="F40">
        <v>5</v>
      </c>
      <c r="G40">
        <v>3</v>
      </c>
      <c r="H40" t="s">
        <v>162</v>
      </c>
      <c r="I40">
        <f>VLOOKUP(H40,'Training Programme Data'!B:D,3,FALSE)</f>
        <v>600</v>
      </c>
      <c r="J40" t="str">
        <f>VLOOKUP(H40,'Training Programme Data'!B:C,2,FALSE)</f>
        <v>Technical Tools</v>
      </c>
      <c r="K40">
        <f t="shared" si="0"/>
        <v>45600</v>
      </c>
      <c r="L40" t="str">
        <f t="shared" si="1"/>
        <v>Satisfactory</v>
      </c>
    </row>
    <row r="41" spans="1:12" x14ac:dyDescent="0.35">
      <c r="A41" t="s">
        <v>46</v>
      </c>
      <c r="B41" t="s">
        <v>119</v>
      </c>
      <c r="C41" t="s">
        <v>181</v>
      </c>
      <c r="D41" t="s">
        <v>159</v>
      </c>
      <c r="E41">
        <v>45000</v>
      </c>
      <c r="F41">
        <v>9</v>
      </c>
      <c r="G41">
        <v>3</v>
      </c>
      <c r="H41" t="s">
        <v>163</v>
      </c>
      <c r="I41">
        <f>VLOOKUP(H41,'Training Programme Data'!B:D,3,FALSE)</f>
        <v>1000</v>
      </c>
      <c r="J41" t="str">
        <f>VLOOKUP(H41,'Training Programme Data'!B:C,2,FALSE)</f>
        <v>Leadership</v>
      </c>
      <c r="K41">
        <f t="shared" si="0"/>
        <v>46000</v>
      </c>
      <c r="L41" t="str">
        <f t="shared" si="1"/>
        <v>Satisfactory</v>
      </c>
    </row>
    <row r="42" spans="1:12" x14ac:dyDescent="0.35">
      <c r="A42" t="s">
        <v>47</v>
      </c>
      <c r="B42" t="s">
        <v>120</v>
      </c>
      <c r="C42" t="s">
        <v>183</v>
      </c>
      <c r="D42" t="s">
        <v>151</v>
      </c>
      <c r="E42">
        <v>40000</v>
      </c>
      <c r="F42">
        <v>1</v>
      </c>
      <c r="G42">
        <v>2</v>
      </c>
      <c r="H42" t="s">
        <v>162</v>
      </c>
      <c r="I42">
        <f>VLOOKUP(H42,'Training Programme Data'!B:D,3,FALSE)</f>
        <v>600</v>
      </c>
      <c r="J42" t="str">
        <f>VLOOKUP(H42,'Training Programme Data'!B:C,2,FALSE)</f>
        <v>Technical Tools</v>
      </c>
      <c r="K42">
        <f t="shared" si="0"/>
        <v>40600</v>
      </c>
      <c r="L42" t="str">
        <f t="shared" si="1"/>
        <v>Needs Improvement</v>
      </c>
    </row>
    <row r="43" spans="1:12" x14ac:dyDescent="0.35">
      <c r="A43" t="s">
        <v>48</v>
      </c>
      <c r="B43" t="s">
        <v>121</v>
      </c>
      <c r="C43" t="s">
        <v>181</v>
      </c>
      <c r="D43" t="s">
        <v>153</v>
      </c>
      <c r="E43">
        <v>35000</v>
      </c>
      <c r="F43">
        <v>3</v>
      </c>
      <c r="G43">
        <v>4</v>
      </c>
      <c r="H43" t="s">
        <v>161</v>
      </c>
      <c r="I43">
        <f>VLOOKUP(H43,'Training Programme Data'!B:D,3,FALSE)</f>
        <v>500</v>
      </c>
      <c r="J43" t="str">
        <f>VLOOKUP(H43,'Training Programme Data'!B:C,2,FALSE)</f>
        <v>Technical</v>
      </c>
      <c r="K43">
        <f t="shared" si="0"/>
        <v>35500</v>
      </c>
      <c r="L43" t="str">
        <f t="shared" si="1"/>
        <v>High Performer</v>
      </c>
    </row>
    <row r="44" spans="1:12" x14ac:dyDescent="0.35">
      <c r="A44" t="s">
        <v>49</v>
      </c>
      <c r="B44" t="s">
        <v>122</v>
      </c>
      <c r="C44" t="s">
        <v>183</v>
      </c>
      <c r="D44" t="s">
        <v>153</v>
      </c>
      <c r="E44">
        <v>35000</v>
      </c>
      <c r="F44">
        <v>4</v>
      </c>
      <c r="G44">
        <v>3</v>
      </c>
      <c r="H44" t="s">
        <v>163</v>
      </c>
      <c r="I44">
        <f>VLOOKUP(H44,'Training Programme Data'!B:D,3,FALSE)</f>
        <v>1000</v>
      </c>
      <c r="J44" t="str">
        <f>VLOOKUP(H44,'Training Programme Data'!B:C,2,FALSE)</f>
        <v>Leadership</v>
      </c>
      <c r="K44">
        <f t="shared" si="0"/>
        <v>36000</v>
      </c>
      <c r="L44" t="str">
        <f t="shared" si="1"/>
        <v>Satisfactory</v>
      </c>
    </row>
    <row r="45" spans="1:12" x14ac:dyDescent="0.35">
      <c r="A45" t="s">
        <v>50</v>
      </c>
      <c r="B45" t="s">
        <v>123</v>
      </c>
      <c r="C45" t="s">
        <v>182</v>
      </c>
      <c r="D45" t="s">
        <v>153</v>
      </c>
      <c r="E45">
        <v>40000</v>
      </c>
      <c r="F45">
        <v>1</v>
      </c>
      <c r="G45">
        <v>1</v>
      </c>
      <c r="H45" t="s">
        <v>161</v>
      </c>
      <c r="I45">
        <f>VLOOKUP(H45,'Training Programme Data'!B:D,3,FALSE)</f>
        <v>500</v>
      </c>
      <c r="J45" t="str">
        <f>VLOOKUP(H45,'Training Programme Data'!B:C,2,FALSE)</f>
        <v>Technical</v>
      </c>
      <c r="K45">
        <f t="shared" si="0"/>
        <v>40500</v>
      </c>
      <c r="L45" t="str">
        <f t="shared" si="1"/>
        <v>Needs Improvement</v>
      </c>
    </row>
    <row r="46" spans="1:12" x14ac:dyDescent="0.35">
      <c r="A46" t="s">
        <v>51</v>
      </c>
      <c r="B46" t="s">
        <v>124</v>
      </c>
      <c r="C46" t="s">
        <v>182</v>
      </c>
      <c r="D46" t="s">
        <v>152</v>
      </c>
      <c r="E46">
        <v>65000</v>
      </c>
      <c r="F46">
        <v>1</v>
      </c>
      <c r="G46">
        <v>4</v>
      </c>
      <c r="H46" t="s">
        <v>164</v>
      </c>
      <c r="I46">
        <f>VLOOKUP(H46,'Training Programme Data'!B:D,3,FALSE)</f>
        <v>800</v>
      </c>
      <c r="J46" t="str">
        <f>VLOOKUP(H46,'Training Programme Data'!B:C,2,FALSE)</f>
        <v>Project Management</v>
      </c>
      <c r="K46">
        <f t="shared" si="0"/>
        <v>65800</v>
      </c>
      <c r="L46" t="str">
        <f t="shared" si="1"/>
        <v>High Performer</v>
      </c>
    </row>
    <row r="47" spans="1:12" x14ac:dyDescent="0.35">
      <c r="A47" t="s">
        <v>52</v>
      </c>
      <c r="B47" t="s">
        <v>125</v>
      </c>
      <c r="C47" t="s">
        <v>183</v>
      </c>
      <c r="D47" t="s">
        <v>154</v>
      </c>
      <c r="E47">
        <v>30000</v>
      </c>
      <c r="F47">
        <v>8</v>
      </c>
      <c r="G47">
        <v>5</v>
      </c>
      <c r="H47" t="s">
        <v>163</v>
      </c>
      <c r="I47">
        <f>VLOOKUP(H47,'Training Programme Data'!B:D,3,FALSE)</f>
        <v>1000</v>
      </c>
      <c r="J47" t="str">
        <f>VLOOKUP(H47,'Training Programme Data'!B:C,2,FALSE)</f>
        <v>Leadership</v>
      </c>
      <c r="K47">
        <f t="shared" si="0"/>
        <v>31000</v>
      </c>
      <c r="L47" t="str">
        <f t="shared" si="1"/>
        <v>High Performer</v>
      </c>
    </row>
    <row r="48" spans="1:12" x14ac:dyDescent="0.35">
      <c r="A48" t="s">
        <v>53</v>
      </c>
      <c r="B48" t="s">
        <v>126</v>
      </c>
      <c r="C48" t="s">
        <v>182</v>
      </c>
      <c r="D48" t="s">
        <v>158</v>
      </c>
      <c r="E48">
        <v>65000</v>
      </c>
      <c r="F48">
        <v>2</v>
      </c>
      <c r="G48">
        <v>1</v>
      </c>
      <c r="H48" t="s">
        <v>164</v>
      </c>
      <c r="I48">
        <f>VLOOKUP(H48,'Training Programme Data'!B:D,3,FALSE)</f>
        <v>800</v>
      </c>
      <c r="J48" t="str">
        <f>VLOOKUP(H48,'Training Programme Data'!B:C,2,FALSE)</f>
        <v>Project Management</v>
      </c>
      <c r="K48">
        <f t="shared" si="0"/>
        <v>65800</v>
      </c>
      <c r="L48" t="str">
        <f t="shared" si="1"/>
        <v>Needs Improvement</v>
      </c>
    </row>
    <row r="49" spans="1:12" x14ac:dyDescent="0.35">
      <c r="A49" t="s">
        <v>54</v>
      </c>
      <c r="B49" t="s">
        <v>127</v>
      </c>
      <c r="C49" t="s">
        <v>182</v>
      </c>
      <c r="D49" t="s">
        <v>153</v>
      </c>
      <c r="E49">
        <v>25000</v>
      </c>
      <c r="F49">
        <v>8</v>
      </c>
      <c r="G49">
        <v>2</v>
      </c>
      <c r="H49" t="s">
        <v>163</v>
      </c>
      <c r="I49">
        <f>VLOOKUP(H49,'Training Programme Data'!B:D,3,FALSE)</f>
        <v>1000</v>
      </c>
      <c r="J49" t="str">
        <f>VLOOKUP(H49,'Training Programme Data'!B:C,2,FALSE)</f>
        <v>Leadership</v>
      </c>
      <c r="K49">
        <f t="shared" si="0"/>
        <v>26000</v>
      </c>
      <c r="L49" t="str">
        <f t="shared" si="1"/>
        <v>Needs Improvement</v>
      </c>
    </row>
    <row r="50" spans="1:12" x14ac:dyDescent="0.35">
      <c r="A50" t="s">
        <v>55</v>
      </c>
      <c r="B50" t="s">
        <v>128</v>
      </c>
      <c r="C50" t="s">
        <v>182</v>
      </c>
      <c r="D50" t="s">
        <v>155</v>
      </c>
      <c r="E50">
        <v>25000</v>
      </c>
      <c r="F50">
        <v>7</v>
      </c>
      <c r="G50">
        <v>4</v>
      </c>
      <c r="H50" t="s">
        <v>163</v>
      </c>
      <c r="I50">
        <f>VLOOKUP(H50,'Training Programme Data'!B:D,3,FALSE)</f>
        <v>1000</v>
      </c>
      <c r="J50" t="str">
        <f>VLOOKUP(H50,'Training Programme Data'!B:C,2,FALSE)</f>
        <v>Leadership</v>
      </c>
      <c r="K50">
        <f t="shared" si="0"/>
        <v>26000</v>
      </c>
      <c r="L50" t="str">
        <f t="shared" si="1"/>
        <v>High Performer</v>
      </c>
    </row>
    <row r="51" spans="1:12" x14ac:dyDescent="0.35">
      <c r="A51" t="s">
        <v>56</v>
      </c>
      <c r="B51" t="s">
        <v>185</v>
      </c>
      <c r="C51" t="s">
        <v>150</v>
      </c>
      <c r="D51" t="s">
        <v>153</v>
      </c>
      <c r="E51">
        <v>45000</v>
      </c>
      <c r="F51">
        <v>2</v>
      </c>
      <c r="G51">
        <v>2</v>
      </c>
      <c r="H51" t="s">
        <v>162</v>
      </c>
      <c r="I51">
        <f>VLOOKUP(H51,'Training Programme Data'!B:D,3,FALSE)</f>
        <v>600</v>
      </c>
      <c r="J51" t="str">
        <f>VLOOKUP(H51,'Training Programme Data'!B:C,2,FALSE)</f>
        <v>Technical Tools</v>
      </c>
      <c r="K51">
        <f t="shared" si="0"/>
        <v>45600</v>
      </c>
      <c r="L51" t="str">
        <f t="shared" si="1"/>
        <v>Needs Improvement</v>
      </c>
    </row>
    <row r="52" spans="1:12" x14ac:dyDescent="0.35">
      <c r="A52" t="s">
        <v>57</v>
      </c>
      <c r="B52" t="s">
        <v>129</v>
      </c>
      <c r="C52" t="s">
        <v>184</v>
      </c>
      <c r="D52" t="s">
        <v>155</v>
      </c>
      <c r="E52">
        <v>50000</v>
      </c>
      <c r="F52">
        <v>6</v>
      </c>
      <c r="G52">
        <v>1</v>
      </c>
      <c r="H52" t="s">
        <v>162</v>
      </c>
      <c r="I52">
        <f>VLOOKUP(H52,'Training Programme Data'!B:D,3,FALSE)</f>
        <v>600</v>
      </c>
      <c r="J52" t="str">
        <f>VLOOKUP(H52,'Training Programme Data'!B:C,2,FALSE)</f>
        <v>Technical Tools</v>
      </c>
      <c r="K52">
        <f t="shared" si="0"/>
        <v>50600</v>
      </c>
      <c r="L52" t="str">
        <f t="shared" si="1"/>
        <v>Needs Improvement</v>
      </c>
    </row>
    <row r="53" spans="1:12" x14ac:dyDescent="0.35">
      <c r="A53" t="s">
        <v>58</v>
      </c>
      <c r="B53" t="s">
        <v>186</v>
      </c>
      <c r="C53" t="s">
        <v>181</v>
      </c>
      <c r="D53" t="s">
        <v>152</v>
      </c>
      <c r="E53">
        <v>50000</v>
      </c>
      <c r="F53">
        <v>6</v>
      </c>
      <c r="G53">
        <v>2</v>
      </c>
      <c r="H53" t="s">
        <v>164</v>
      </c>
      <c r="I53">
        <f>VLOOKUP(H53,'Training Programme Data'!B:D,3,FALSE)</f>
        <v>800</v>
      </c>
      <c r="J53" t="str">
        <f>VLOOKUP(H53,'Training Programme Data'!B:C,2,FALSE)</f>
        <v>Project Management</v>
      </c>
      <c r="K53">
        <f t="shared" si="0"/>
        <v>50800</v>
      </c>
      <c r="L53" t="str">
        <f t="shared" si="1"/>
        <v>Needs Improvement</v>
      </c>
    </row>
    <row r="54" spans="1:12" x14ac:dyDescent="0.35">
      <c r="A54" t="s">
        <v>59</v>
      </c>
      <c r="B54" t="s">
        <v>130</v>
      </c>
      <c r="C54" t="s">
        <v>150</v>
      </c>
      <c r="D54" t="s">
        <v>159</v>
      </c>
      <c r="E54">
        <v>35000</v>
      </c>
      <c r="F54">
        <v>3</v>
      </c>
      <c r="G54">
        <v>2</v>
      </c>
      <c r="H54" t="s">
        <v>162</v>
      </c>
      <c r="I54">
        <f>VLOOKUP(H54,'Training Programme Data'!B:D,3,FALSE)</f>
        <v>600</v>
      </c>
      <c r="J54" t="str">
        <f>VLOOKUP(H54,'Training Programme Data'!B:C,2,FALSE)</f>
        <v>Technical Tools</v>
      </c>
      <c r="K54">
        <f t="shared" si="0"/>
        <v>35600</v>
      </c>
      <c r="L54" t="str">
        <f t="shared" si="1"/>
        <v>Needs Improvement</v>
      </c>
    </row>
    <row r="55" spans="1:12" x14ac:dyDescent="0.35">
      <c r="A55" t="s">
        <v>60</v>
      </c>
      <c r="B55" t="s">
        <v>131</v>
      </c>
      <c r="C55" t="s">
        <v>182</v>
      </c>
      <c r="D55" t="s">
        <v>156</v>
      </c>
      <c r="E55">
        <v>55000</v>
      </c>
      <c r="F55">
        <v>2</v>
      </c>
      <c r="G55">
        <v>3</v>
      </c>
      <c r="H55" t="s">
        <v>163</v>
      </c>
      <c r="I55">
        <f>VLOOKUP(H55,'Training Programme Data'!B:D,3,FALSE)</f>
        <v>1000</v>
      </c>
      <c r="J55" t="str">
        <f>VLOOKUP(H55,'Training Programme Data'!B:C,2,FALSE)</f>
        <v>Leadership</v>
      </c>
      <c r="K55">
        <f t="shared" si="0"/>
        <v>56000</v>
      </c>
      <c r="L55" t="str">
        <f t="shared" si="1"/>
        <v>Satisfactory</v>
      </c>
    </row>
    <row r="56" spans="1:12" x14ac:dyDescent="0.35">
      <c r="A56" t="s">
        <v>61</v>
      </c>
      <c r="B56" t="s">
        <v>132</v>
      </c>
      <c r="C56" t="s">
        <v>183</v>
      </c>
      <c r="D56" t="s">
        <v>157</v>
      </c>
      <c r="E56">
        <v>65000</v>
      </c>
      <c r="F56">
        <v>1</v>
      </c>
      <c r="G56">
        <v>3</v>
      </c>
      <c r="H56" t="s">
        <v>162</v>
      </c>
      <c r="I56">
        <f>VLOOKUP(H56,'Training Programme Data'!B:D,3,FALSE)</f>
        <v>600</v>
      </c>
      <c r="J56" t="str">
        <f>VLOOKUP(H56,'Training Programme Data'!B:C,2,FALSE)</f>
        <v>Technical Tools</v>
      </c>
      <c r="K56">
        <f t="shared" si="0"/>
        <v>65600</v>
      </c>
      <c r="L56" t="str">
        <f t="shared" si="1"/>
        <v>Satisfactory</v>
      </c>
    </row>
    <row r="57" spans="1:12" x14ac:dyDescent="0.35">
      <c r="A57" t="s">
        <v>62</v>
      </c>
      <c r="B57" t="s">
        <v>133</v>
      </c>
      <c r="C57" t="s">
        <v>182</v>
      </c>
      <c r="D57" t="s">
        <v>159</v>
      </c>
      <c r="E57">
        <v>60000</v>
      </c>
      <c r="F57">
        <v>6</v>
      </c>
      <c r="G57">
        <v>2</v>
      </c>
      <c r="H57" t="s">
        <v>161</v>
      </c>
      <c r="I57">
        <f>VLOOKUP(H57,'Training Programme Data'!B:D,3,FALSE)</f>
        <v>500</v>
      </c>
      <c r="J57" t="str">
        <f>VLOOKUP(H57,'Training Programme Data'!B:C,2,FALSE)</f>
        <v>Technical</v>
      </c>
      <c r="K57">
        <f t="shared" si="0"/>
        <v>60500</v>
      </c>
      <c r="L57" t="str">
        <f t="shared" si="1"/>
        <v>Needs Improvement</v>
      </c>
    </row>
    <row r="58" spans="1:12" x14ac:dyDescent="0.35">
      <c r="A58" t="s">
        <v>63</v>
      </c>
      <c r="B58" t="s">
        <v>134</v>
      </c>
      <c r="C58" t="s">
        <v>184</v>
      </c>
      <c r="D58" t="s">
        <v>159</v>
      </c>
      <c r="E58">
        <v>50000</v>
      </c>
      <c r="F58">
        <v>5</v>
      </c>
      <c r="G58">
        <v>3</v>
      </c>
      <c r="H58" t="s">
        <v>162</v>
      </c>
      <c r="I58">
        <f>VLOOKUP(H58,'Training Programme Data'!B:D,3,FALSE)</f>
        <v>600</v>
      </c>
      <c r="J58" t="str">
        <f>VLOOKUP(H58,'Training Programme Data'!B:C,2,FALSE)</f>
        <v>Technical Tools</v>
      </c>
      <c r="K58">
        <f t="shared" si="0"/>
        <v>50600</v>
      </c>
      <c r="L58" t="str">
        <f t="shared" si="1"/>
        <v>Satisfactory</v>
      </c>
    </row>
    <row r="59" spans="1:12" x14ac:dyDescent="0.35">
      <c r="A59" t="s">
        <v>64</v>
      </c>
      <c r="B59" t="s">
        <v>135</v>
      </c>
      <c r="C59" t="s">
        <v>182</v>
      </c>
      <c r="D59" t="s">
        <v>154</v>
      </c>
      <c r="E59">
        <v>60000</v>
      </c>
      <c r="F59">
        <v>9</v>
      </c>
      <c r="G59">
        <v>4</v>
      </c>
      <c r="H59" t="s">
        <v>161</v>
      </c>
      <c r="I59">
        <f>VLOOKUP(H59,'Training Programme Data'!B:D,3,FALSE)</f>
        <v>500</v>
      </c>
      <c r="J59" t="str">
        <f>VLOOKUP(H59,'Training Programme Data'!B:C,2,FALSE)</f>
        <v>Technical</v>
      </c>
      <c r="K59">
        <f t="shared" si="0"/>
        <v>60500</v>
      </c>
      <c r="L59" t="str">
        <f t="shared" si="1"/>
        <v>High Performer</v>
      </c>
    </row>
    <row r="60" spans="1:12" x14ac:dyDescent="0.35">
      <c r="A60" t="s">
        <v>65</v>
      </c>
      <c r="B60" t="s">
        <v>136</v>
      </c>
      <c r="C60" t="s">
        <v>183</v>
      </c>
      <c r="D60" t="s">
        <v>156</v>
      </c>
      <c r="E60">
        <v>45000</v>
      </c>
      <c r="F60">
        <v>1</v>
      </c>
      <c r="G60">
        <v>1</v>
      </c>
      <c r="H60" t="s">
        <v>162</v>
      </c>
      <c r="I60">
        <f>VLOOKUP(H60,'Training Programme Data'!B:D,3,FALSE)</f>
        <v>600</v>
      </c>
      <c r="J60" t="str">
        <f>VLOOKUP(H60,'Training Programme Data'!B:C,2,FALSE)</f>
        <v>Technical Tools</v>
      </c>
      <c r="K60">
        <f t="shared" si="0"/>
        <v>45600</v>
      </c>
      <c r="L60" t="str">
        <f t="shared" si="1"/>
        <v>Needs Improvement</v>
      </c>
    </row>
    <row r="61" spans="1:12" x14ac:dyDescent="0.35">
      <c r="A61" t="s">
        <v>66</v>
      </c>
      <c r="B61" t="s">
        <v>137</v>
      </c>
      <c r="C61" t="s">
        <v>184</v>
      </c>
      <c r="D61" t="s">
        <v>151</v>
      </c>
      <c r="E61">
        <v>60000</v>
      </c>
      <c r="F61">
        <v>7</v>
      </c>
      <c r="G61">
        <v>2</v>
      </c>
      <c r="H61" t="s">
        <v>161</v>
      </c>
      <c r="I61">
        <f>VLOOKUP(H61,'Training Programme Data'!B:D,3,FALSE)</f>
        <v>500</v>
      </c>
      <c r="J61" t="str">
        <f>VLOOKUP(H61,'Training Programme Data'!B:C,2,FALSE)</f>
        <v>Technical</v>
      </c>
      <c r="K61">
        <f t="shared" si="0"/>
        <v>60500</v>
      </c>
      <c r="L61" t="str">
        <f t="shared" si="1"/>
        <v>Needs Improvement</v>
      </c>
    </row>
    <row r="62" spans="1:12" x14ac:dyDescent="0.35">
      <c r="A62" t="s">
        <v>67</v>
      </c>
      <c r="B62" t="s">
        <v>187</v>
      </c>
      <c r="C62" t="s">
        <v>182</v>
      </c>
      <c r="D62" t="s">
        <v>159</v>
      </c>
      <c r="E62">
        <v>40000</v>
      </c>
      <c r="F62">
        <v>5</v>
      </c>
      <c r="G62">
        <v>4</v>
      </c>
      <c r="H62" t="s">
        <v>164</v>
      </c>
      <c r="I62">
        <f>VLOOKUP(H62,'Training Programme Data'!B:D,3,FALSE)</f>
        <v>800</v>
      </c>
      <c r="J62" t="str">
        <f>VLOOKUP(H62,'Training Programme Data'!B:C,2,FALSE)</f>
        <v>Project Management</v>
      </c>
      <c r="K62">
        <f t="shared" si="0"/>
        <v>40800</v>
      </c>
      <c r="L62" t="str">
        <f t="shared" si="1"/>
        <v>High Performer</v>
      </c>
    </row>
    <row r="63" spans="1:12" x14ac:dyDescent="0.35">
      <c r="A63" t="s">
        <v>68</v>
      </c>
      <c r="B63" t="s">
        <v>138</v>
      </c>
      <c r="C63" t="s">
        <v>184</v>
      </c>
      <c r="D63" t="s">
        <v>154</v>
      </c>
      <c r="E63">
        <v>60000</v>
      </c>
      <c r="F63">
        <v>5</v>
      </c>
      <c r="G63">
        <v>4</v>
      </c>
      <c r="H63" t="s">
        <v>164</v>
      </c>
      <c r="I63">
        <f>VLOOKUP(H63,'Training Programme Data'!B:D,3,FALSE)</f>
        <v>800</v>
      </c>
      <c r="J63" t="str">
        <f>VLOOKUP(H63,'Training Programme Data'!B:C,2,FALSE)</f>
        <v>Project Management</v>
      </c>
      <c r="K63">
        <f t="shared" si="0"/>
        <v>60800</v>
      </c>
      <c r="L63" t="str">
        <f t="shared" si="1"/>
        <v>High Performer</v>
      </c>
    </row>
    <row r="64" spans="1:12" x14ac:dyDescent="0.35">
      <c r="A64" t="s">
        <v>69</v>
      </c>
      <c r="B64" t="s">
        <v>139</v>
      </c>
      <c r="C64" t="s">
        <v>181</v>
      </c>
      <c r="D64" t="s">
        <v>160</v>
      </c>
      <c r="E64">
        <v>30000</v>
      </c>
      <c r="F64">
        <v>2</v>
      </c>
      <c r="G64">
        <v>3</v>
      </c>
      <c r="H64" t="s">
        <v>163</v>
      </c>
      <c r="I64">
        <f>VLOOKUP(H64,'Training Programme Data'!B:D,3,FALSE)</f>
        <v>1000</v>
      </c>
      <c r="J64" t="str">
        <f>VLOOKUP(H64,'Training Programme Data'!B:C,2,FALSE)</f>
        <v>Leadership</v>
      </c>
      <c r="K64">
        <f t="shared" si="0"/>
        <v>31000</v>
      </c>
      <c r="L64" t="str">
        <f t="shared" si="1"/>
        <v>Satisfactory</v>
      </c>
    </row>
    <row r="65" spans="1:12" x14ac:dyDescent="0.35">
      <c r="A65" t="s">
        <v>70</v>
      </c>
      <c r="B65" t="s">
        <v>188</v>
      </c>
      <c r="C65" t="s">
        <v>181</v>
      </c>
      <c r="D65" t="s">
        <v>154</v>
      </c>
      <c r="E65">
        <v>45000</v>
      </c>
      <c r="F65">
        <v>3</v>
      </c>
      <c r="G65">
        <v>3</v>
      </c>
      <c r="H65" t="s">
        <v>162</v>
      </c>
      <c r="I65">
        <f>VLOOKUP(H65,'Training Programme Data'!B:D,3,FALSE)</f>
        <v>600</v>
      </c>
      <c r="J65" t="str">
        <f>VLOOKUP(H65,'Training Programme Data'!B:C,2,FALSE)</f>
        <v>Technical Tools</v>
      </c>
      <c r="K65">
        <f t="shared" si="0"/>
        <v>45600</v>
      </c>
      <c r="L65" t="str">
        <f t="shared" si="1"/>
        <v>Satisfactory</v>
      </c>
    </row>
    <row r="66" spans="1:12" x14ac:dyDescent="0.35">
      <c r="A66" t="s">
        <v>71</v>
      </c>
      <c r="B66" t="s">
        <v>140</v>
      </c>
      <c r="C66" t="s">
        <v>182</v>
      </c>
      <c r="D66" t="s">
        <v>152</v>
      </c>
      <c r="E66">
        <v>65000</v>
      </c>
      <c r="F66">
        <v>7</v>
      </c>
      <c r="G66">
        <v>1</v>
      </c>
      <c r="H66" t="s">
        <v>161</v>
      </c>
      <c r="I66">
        <f>VLOOKUP(H66,'Training Programme Data'!B:D,3,FALSE)</f>
        <v>500</v>
      </c>
      <c r="J66" t="str">
        <f>VLOOKUP(H66,'Training Programme Data'!B:C,2,FALSE)</f>
        <v>Technical</v>
      </c>
      <c r="K66">
        <f t="shared" si="0"/>
        <v>65500</v>
      </c>
      <c r="L66" t="str">
        <f t="shared" si="1"/>
        <v>Needs Improvement</v>
      </c>
    </row>
    <row r="67" spans="1:12" x14ac:dyDescent="0.35">
      <c r="A67" t="s">
        <v>72</v>
      </c>
      <c r="B67" t="s">
        <v>141</v>
      </c>
      <c r="C67" t="s">
        <v>184</v>
      </c>
      <c r="D67" t="s">
        <v>156</v>
      </c>
      <c r="E67">
        <v>40000</v>
      </c>
      <c r="F67">
        <v>6</v>
      </c>
      <c r="G67">
        <v>3</v>
      </c>
      <c r="H67" t="s">
        <v>163</v>
      </c>
      <c r="I67">
        <f>VLOOKUP(H67,'Training Programme Data'!B:D,3,FALSE)</f>
        <v>1000</v>
      </c>
      <c r="J67" t="str">
        <f>VLOOKUP(H67,'Training Programme Data'!B:C,2,FALSE)</f>
        <v>Leadership</v>
      </c>
      <c r="K67">
        <f t="shared" ref="K67:K76" si="2">E67+I67</f>
        <v>41000</v>
      </c>
      <c r="L67" t="str">
        <f t="shared" ref="L67:L76" si="3">IF(G67&gt;=4,"High Performer",IF(G67&lt;=2,"Needs Improvement","Satisfactory"))</f>
        <v>Satisfactory</v>
      </c>
    </row>
    <row r="68" spans="1:12" x14ac:dyDescent="0.35">
      <c r="A68" t="s">
        <v>73</v>
      </c>
      <c r="B68" t="s">
        <v>189</v>
      </c>
      <c r="C68" t="s">
        <v>183</v>
      </c>
      <c r="D68" t="s">
        <v>151</v>
      </c>
      <c r="E68">
        <v>50000</v>
      </c>
      <c r="F68">
        <v>2</v>
      </c>
      <c r="G68">
        <v>3</v>
      </c>
      <c r="H68" t="s">
        <v>163</v>
      </c>
      <c r="I68">
        <f>VLOOKUP(H68,'Training Programme Data'!B:D,3,FALSE)</f>
        <v>1000</v>
      </c>
      <c r="J68" t="str">
        <f>VLOOKUP(H68,'Training Programme Data'!B:C,2,FALSE)</f>
        <v>Leadership</v>
      </c>
      <c r="K68">
        <f t="shared" si="2"/>
        <v>51000</v>
      </c>
      <c r="L68" t="str">
        <f t="shared" si="3"/>
        <v>Satisfactory</v>
      </c>
    </row>
    <row r="69" spans="1:12" x14ac:dyDescent="0.35">
      <c r="A69" t="s">
        <v>74</v>
      </c>
      <c r="B69" t="s">
        <v>142</v>
      </c>
      <c r="C69" t="s">
        <v>182</v>
      </c>
      <c r="D69" t="s">
        <v>157</v>
      </c>
      <c r="E69">
        <v>25000</v>
      </c>
      <c r="F69">
        <v>6</v>
      </c>
      <c r="G69">
        <v>2</v>
      </c>
      <c r="H69" t="s">
        <v>161</v>
      </c>
      <c r="I69">
        <f>VLOOKUP(H69,'Training Programme Data'!B:D,3,FALSE)</f>
        <v>500</v>
      </c>
      <c r="J69" t="str">
        <f>VLOOKUP(H69,'Training Programme Data'!B:C,2,FALSE)</f>
        <v>Technical</v>
      </c>
      <c r="K69">
        <f t="shared" si="2"/>
        <v>25500</v>
      </c>
      <c r="L69" t="str">
        <f t="shared" si="3"/>
        <v>Needs Improvement</v>
      </c>
    </row>
    <row r="70" spans="1:12" x14ac:dyDescent="0.35">
      <c r="A70" t="s">
        <v>75</v>
      </c>
      <c r="B70" t="s">
        <v>143</v>
      </c>
      <c r="C70" t="s">
        <v>181</v>
      </c>
      <c r="D70" t="s">
        <v>155</v>
      </c>
      <c r="E70">
        <v>65000</v>
      </c>
      <c r="F70">
        <v>2</v>
      </c>
      <c r="G70">
        <v>2</v>
      </c>
      <c r="H70" t="s">
        <v>164</v>
      </c>
      <c r="I70">
        <f>VLOOKUP(H70,'Training Programme Data'!B:D,3,FALSE)</f>
        <v>800</v>
      </c>
      <c r="J70" t="str">
        <f>VLOOKUP(H70,'Training Programme Data'!B:C,2,FALSE)</f>
        <v>Project Management</v>
      </c>
      <c r="K70">
        <f t="shared" si="2"/>
        <v>65800</v>
      </c>
      <c r="L70" t="str">
        <f t="shared" si="3"/>
        <v>Needs Improvement</v>
      </c>
    </row>
    <row r="71" spans="1:12" x14ac:dyDescent="0.35">
      <c r="A71" t="s">
        <v>76</v>
      </c>
      <c r="B71" t="s">
        <v>144</v>
      </c>
      <c r="C71" t="s">
        <v>181</v>
      </c>
      <c r="D71" t="s">
        <v>156</v>
      </c>
      <c r="E71">
        <v>25000</v>
      </c>
      <c r="F71">
        <v>2</v>
      </c>
      <c r="G71">
        <v>2</v>
      </c>
      <c r="H71" t="s">
        <v>164</v>
      </c>
      <c r="I71">
        <f>VLOOKUP(H71,'Training Programme Data'!B:D,3,FALSE)</f>
        <v>800</v>
      </c>
      <c r="J71" t="str">
        <f>VLOOKUP(H71,'Training Programme Data'!B:C,2,FALSE)</f>
        <v>Project Management</v>
      </c>
      <c r="K71">
        <f t="shared" si="2"/>
        <v>25800</v>
      </c>
      <c r="L71" t="str">
        <f t="shared" si="3"/>
        <v>Needs Improvement</v>
      </c>
    </row>
    <row r="72" spans="1:12" x14ac:dyDescent="0.35">
      <c r="A72" t="s">
        <v>77</v>
      </c>
      <c r="B72" t="s">
        <v>145</v>
      </c>
      <c r="C72" t="s">
        <v>182</v>
      </c>
      <c r="D72" t="s">
        <v>154</v>
      </c>
      <c r="E72">
        <v>45000</v>
      </c>
      <c r="F72">
        <v>2</v>
      </c>
      <c r="G72">
        <v>1</v>
      </c>
      <c r="H72" t="s">
        <v>164</v>
      </c>
      <c r="I72">
        <f>VLOOKUP(H72,'Training Programme Data'!B:D,3,FALSE)</f>
        <v>800</v>
      </c>
      <c r="J72" t="str">
        <f>VLOOKUP(H72,'Training Programme Data'!B:C,2,FALSE)</f>
        <v>Project Management</v>
      </c>
      <c r="K72">
        <f t="shared" si="2"/>
        <v>45800</v>
      </c>
      <c r="L72" t="str">
        <f t="shared" si="3"/>
        <v>Needs Improvement</v>
      </c>
    </row>
    <row r="73" spans="1:12" x14ac:dyDescent="0.35">
      <c r="A73" t="s">
        <v>78</v>
      </c>
      <c r="B73" t="s">
        <v>146</v>
      </c>
      <c r="C73" t="s">
        <v>184</v>
      </c>
      <c r="D73" t="s">
        <v>155</v>
      </c>
      <c r="E73">
        <v>40000</v>
      </c>
      <c r="F73">
        <v>3</v>
      </c>
      <c r="G73">
        <v>2</v>
      </c>
      <c r="H73" t="s">
        <v>164</v>
      </c>
      <c r="I73">
        <f>VLOOKUP(H73,'Training Programme Data'!B:D,3,FALSE)</f>
        <v>800</v>
      </c>
      <c r="J73" t="str">
        <f>VLOOKUP(H73,'Training Programme Data'!B:C,2,FALSE)</f>
        <v>Project Management</v>
      </c>
      <c r="K73">
        <f t="shared" si="2"/>
        <v>40800</v>
      </c>
      <c r="L73" t="str">
        <f t="shared" si="3"/>
        <v>Needs Improvement</v>
      </c>
    </row>
    <row r="74" spans="1:12" x14ac:dyDescent="0.35">
      <c r="A74" t="s">
        <v>79</v>
      </c>
      <c r="B74" t="s">
        <v>147</v>
      </c>
      <c r="C74" t="s">
        <v>181</v>
      </c>
      <c r="D74" t="s">
        <v>157</v>
      </c>
      <c r="E74">
        <v>35000</v>
      </c>
      <c r="F74">
        <v>2</v>
      </c>
      <c r="G74">
        <v>2</v>
      </c>
      <c r="H74" t="s">
        <v>162</v>
      </c>
      <c r="I74">
        <f>VLOOKUP(H74,'Training Programme Data'!B:D,3,FALSE)</f>
        <v>600</v>
      </c>
      <c r="J74" t="str">
        <f>VLOOKUP(H74,'Training Programme Data'!B:C,2,FALSE)</f>
        <v>Technical Tools</v>
      </c>
      <c r="K74">
        <f t="shared" si="2"/>
        <v>35600</v>
      </c>
      <c r="L74" t="str">
        <f t="shared" si="3"/>
        <v>Needs Improvement</v>
      </c>
    </row>
    <row r="75" spans="1:12" x14ac:dyDescent="0.35">
      <c r="A75" t="s">
        <v>80</v>
      </c>
      <c r="B75" t="s">
        <v>148</v>
      </c>
      <c r="C75" t="s">
        <v>184</v>
      </c>
      <c r="D75" t="s">
        <v>160</v>
      </c>
      <c r="E75">
        <v>50000</v>
      </c>
      <c r="F75">
        <v>4</v>
      </c>
      <c r="G75">
        <v>2</v>
      </c>
      <c r="H75" t="s">
        <v>164</v>
      </c>
      <c r="I75">
        <f>VLOOKUP(H75,'Training Programme Data'!B:D,3,FALSE)</f>
        <v>800</v>
      </c>
      <c r="J75" t="str">
        <f>VLOOKUP(H75,'Training Programme Data'!B:C,2,FALSE)</f>
        <v>Project Management</v>
      </c>
      <c r="K75">
        <f t="shared" si="2"/>
        <v>50800</v>
      </c>
      <c r="L75" t="str">
        <f t="shared" si="3"/>
        <v>Needs Improvement</v>
      </c>
    </row>
    <row r="76" spans="1:12" x14ac:dyDescent="0.35">
      <c r="A76" t="s">
        <v>81</v>
      </c>
      <c r="B76" t="s">
        <v>149</v>
      </c>
      <c r="C76" t="s">
        <v>181</v>
      </c>
      <c r="D76" t="s">
        <v>157</v>
      </c>
      <c r="E76">
        <v>30000</v>
      </c>
      <c r="F76">
        <v>9</v>
      </c>
      <c r="G76">
        <v>1</v>
      </c>
      <c r="H76" t="s">
        <v>162</v>
      </c>
      <c r="I76">
        <f>VLOOKUP(H76,'Training Programme Data'!B:D,3,FALSE)</f>
        <v>600</v>
      </c>
      <c r="J76" t="str">
        <f>VLOOKUP(H76,'Training Programme Data'!B:C,2,FALSE)</f>
        <v>Technical Tools</v>
      </c>
      <c r="K76">
        <f t="shared" si="2"/>
        <v>30600</v>
      </c>
      <c r="L76" t="str">
        <f t="shared" si="3"/>
        <v>Needs Improvement</v>
      </c>
    </row>
  </sheetData>
  <conditionalFormatting sqref="B1:H76">
    <cfRule type="containsBlanks" dxfId="0" priority="1">
      <formula>LEN(TRIM(B1))=0</formula>
    </cfRule>
    <cfRule type="containsBlanks" priority="2">
      <formula>LEN(TRIM(B1))=0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F3D9-AA19-444E-9B89-6D3CCB3A3604}">
  <dimension ref="A1:D6"/>
  <sheetViews>
    <sheetView workbookViewId="0">
      <selection activeCell="D2" sqref="D2"/>
    </sheetView>
  </sheetViews>
  <sheetFormatPr defaultRowHeight="14.5" x14ac:dyDescent="0.35"/>
  <cols>
    <col min="1" max="1" width="17.81640625" customWidth="1"/>
    <col min="2" max="2" width="18.453125" customWidth="1"/>
    <col min="3" max="3" width="19.6328125" customWidth="1"/>
    <col min="4" max="4" width="24.81640625" customWidth="1"/>
  </cols>
  <sheetData>
    <row r="1" spans="1:4" x14ac:dyDescent="0.35">
      <c r="A1" s="5" t="s">
        <v>2</v>
      </c>
      <c r="B1" s="5" t="s">
        <v>195</v>
      </c>
      <c r="C1" s="5" t="s">
        <v>197</v>
      </c>
      <c r="D1" s="5" t="s">
        <v>196</v>
      </c>
    </row>
    <row r="2" spans="1:4" x14ac:dyDescent="0.35">
      <c r="A2" t="s">
        <v>181</v>
      </c>
      <c r="B2" s="7">
        <f>COUNTIF('Employee Data'!C:C, A2)</f>
        <v>19</v>
      </c>
      <c r="C2" s="6">
        <f>ROUND(SUMIF('Employee Data'!C2:C76, A2, 'Employee Data'!E2:E76) / COUNTIF('Employee Data'!C2:C76, A2), 0)</f>
        <v>40789</v>
      </c>
      <c r="D2" s="7">
        <f>ROUND(AVERAGEIFS('Employee Data'!G2:G76, 'Employee Data'!C2:C76, A2, 'Employee Data'!G2:G76, "&lt;&gt;"), 0)</f>
        <v>2</v>
      </c>
    </row>
    <row r="3" spans="1:4" x14ac:dyDescent="0.35">
      <c r="A3" t="s">
        <v>182</v>
      </c>
      <c r="B3" s="7">
        <f>COUNTIF('Employee Data'!C:C, A3)</f>
        <v>22</v>
      </c>
      <c r="C3" s="6">
        <f>ROUND(SUMIF('Employee Data'!C3:C77, A3, 'Employee Data'!E3:E77) / COUNTIF('Employee Data'!C3:C77, A3), 0)</f>
        <v>47500</v>
      </c>
      <c r="D3" s="7">
        <f>ROUND(AVERAGEIFS('Employee Data'!G3:G77, 'Employee Data'!C3:C77, A3, 'Employee Data'!G3:G77, "&lt;&gt;"), 0)</f>
        <v>2</v>
      </c>
    </row>
    <row r="4" spans="1:4" x14ac:dyDescent="0.35">
      <c r="A4" t="s">
        <v>183</v>
      </c>
      <c r="B4" s="7">
        <f>COUNTIF('Employee Data'!C:C, A4)</f>
        <v>11</v>
      </c>
      <c r="C4" s="6">
        <f>ROUND(SUMIF('Employee Data'!C4:C78, A4, 'Employee Data'!E4:E78) / COUNTIF('Employee Data'!C4:C78, A4), 0)</f>
        <v>43182</v>
      </c>
      <c r="D4" s="7">
        <f>ROUND(AVERAGEIFS('Employee Data'!G4:G78, 'Employee Data'!C4:C78, A4, 'Employee Data'!G4:G78, "&lt;&gt;"), 0)</f>
        <v>3</v>
      </c>
    </row>
    <row r="5" spans="1:4" x14ac:dyDescent="0.35">
      <c r="A5" t="s">
        <v>150</v>
      </c>
      <c r="B5" s="7">
        <f>COUNTIF('Employee Data'!C:C, A5)</f>
        <v>6</v>
      </c>
      <c r="C5" s="6">
        <f>ROUND(SUMIF('Employee Data'!C5:C79, A5, 'Employee Data'!E5:E79) / COUNTIF('Employee Data'!C5:C79, A5), 0)</f>
        <v>45833</v>
      </c>
      <c r="D5" s="7">
        <f>ROUND(AVERAGEIFS('Employee Data'!G5:G79, 'Employee Data'!C5:C79, A5, 'Employee Data'!G5:G79, "&lt;&gt;"), 0)</f>
        <v>2</v>
      </c>
    </row>
    <row r="6" spans="1:4" x14ac:dyDescent="0.35">
      <c r="A6" t="s">
        <v>184</v>
      </c>
      <c r="B6" s="7">
        <f>COUNTIF('Employee Data'!C:C, A6)</f>
        <v>17</v>
      </c>
      <c r="C6" s="6">
        <f>ROUND(SUMIF('Employee Data'!C6:C80, A6, 'Employee Data'!E6:E80) / COUNTIF('Employee Data'!C6:C80, A6), 0)</f>
        <v>47941</v>
      </c>
      <c r="D6" s="7">
        <f>ROUND(AVERAGEIFS('Employee Data'!G6:G80, 'Employee Data'!C6:C80, A6, 'Employee Data'!G6:G80, "&lt;&gt;"), 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F14" sqref="F14"/>
    </sheetView>
  </sheetViews>
  <sheetFormatPr defaultRowHeight="14.5" x14ac:dyDescent="0.35"/>
  <cols>
    <col min="1" max="1" width="9" bestFit="1" customWidth="1"/>
    <col min="2" max="2" width="22.6328125" bestFit="1" customWidth="1"/>
    <col min="3" max="3" width="18.1796875" bestFit="1" customWidth="1"/>
    <col min="4" max="4" width="7.453125" bestFit="1" customWidth="1"/>
    <col min="5" max="5" width="14.1796875" bestFit="1" customWidth="1"/>
  </cols>
  <sheetData>
    <row r="1" spans="1:5" x14ac:dyDescent="0.35">
      <c r="A1" s="1" t="s">
        <v>165</v>
      </c>
      <c r="B1" s="1" t="s">
        <v>166</v>
      </c>
      <c r="C1" s="1" t="s">
        <v>167</v>
      </c>
      <c r="D1" s="1" t="s">
        <v>168</v>
      </c>
      <c r="E1" s="1" t="s">
        <v>169</v>
      </c>
    </row>
    <row r="2" spans="1:5" x14ac:dyDescent="0.35">
      <c r="A2" t="s">
        <v>170</v>
      </c>
      <c r="B2" t="s">
        <v>161</v>
      </c>
      <c r="C2" t="s">
        <v>176</v>
      </c>
      <c r="D2">
        <v>500</v>
      </c>
      <c r="E2">
        <v>2</v>
      </c>
    </row>
    <row r="3" spans="1:5" x14ac:dyDescent="0.35">
      <c r="A3" t="s">
        <v>171</v>
      </c>
      <c r="B3" t="s">
        <v>164</v>
      </c>
      <c r="C3" t="s">
        <v>180</v>
      </c>
      <c r="D3">
        <v>800</v>
      </c>
      <c r="E3">
        <v>3</v>
      </c>
    </row>
    <row r="4" spans="1:5" x14ac:dyDescent="0.35">
      <c r="A4" t="s">
        <v>172</v>
      </c>
      <c r="B4" t="s">
        <v>163</v>
      </c>
      <c r="C4" t="s">
        <v>177</v>
      </c>
      <c r="D4">
        <v>1000</v>
      </c>
      <c r="E4">
        <v>3</v>
      </c>
    </row>
    <row r="5" spans="1:5" x14ac:dyDescent="0.35">
      <c r="A5" t="s">
        <v>173</v>
      </c>
      <c r="B5" t="s">
        <v>162</v>
      </c>
      <c r="C5" t="s">
        <v>179</v>
      </c>
      <c r="D5">
        <v>600</v>
      </c>
      <c r="E5">
        <v>2</v>
      </c>
    </row>
    <row r="6" spans="1:5" x14ac:dyDescent="0.35">
      <c r="A6" t="s">
        <v>174</v>
      </c>
      <c r="B6" t="s">
        <v>175</v>
      </c>
      <c r="C6" t="s">
        <v>178</v>
      </c>
      <c r="D6">
        <v>700</v>
      </c>
      <c r="E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Summary</vt:lpstr>
      <vt:lpstr>Dashboard</vt:lpstr>
      <vt:lpstr>Employee Data</vt:lpstr>
      <vt:lpstr>Summary</vt:lpstr>
      <vt:lpstr>Training Programme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Kalai Yuvaraj</cp:lastModifiedBy>
  <dcterms:created xsi:type="dcterms:W3CDTF">2024-12-02T07:45:41Z</dcterms:created>
  <dcterms:modified xsi:type="dcterms:W3CDTF">2025-04-16T10:48:18Z</dcterms:modified>
</cp:coreProperties>
</file>