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SEPT-P04-02/Shared Documents/General/Milestone 2/"/>
    </mc:Choice>
  </mc:AlternateContent>
  <xr:revisionPtr revIDLastSave="1085" documentId="8_{2E87D398-0CE1-48CF-BE13-15DCA251AFAC}" xr6:coauthVersionLast="47" xr6:coauthVersionMax="47" xr10:uidLastSave="{D357A99F-DA07-4603-85F8-423F4CF84C01}"/>
  <bookViews>
    <workbookView xWindow="19090" yWindow="-110" windowWidth="38620" windowHeight="21220" activeTab="2" xr2:uid="{00000000-000D-0000-FFFF-FFFF00000000}"/>
  </bookViews>
  <sheets>
    <sheet name="Product Backlog" sheetId="4" r:id="rId1"/>
    <sheet name="Sprint1 Backlog" sheetId="1" r:id="rId2"/>
    <sheet name="Sprint2 Backlog" sheetId="3" r:id="rId3"/>
    <sheet name="burndown charts" sheetId="5" r:id="rId4"/>
    <sheet name="Calculations" sheetId="2" state="hidden" r:id="rId5"/>
  </sheets>
  <definedNames>
    <definedName name="lstMetrics" localSheetId="0">OFFSET('Product Backlog'!$C$5:$C$9,0,0,COUNTA('Product Backlog'!$C$5:$C$9))</definedName>
    <definedName name="lstMetrics" localSheetId="2">OFFSET('Sprint2 Backlog'!$C$5:$C$12,0,0,COUNTA('Sprint2 Backlog'!$C$5:$C$12))</definedName>
    <definedName name="lstMetrics">OFFSET('Sprint1 Backlog'!$C$5:$C$10,0,0,COUNTA('Sprint1 Backlog'!$C$5:$C$10))</definedName>
    <definedName name="lstYears" localSheetId="0">OFFSET('Product Backlog'!$C$4:$H$4,0,1,1,COUNTA('Product Backlog'!$C$4:$H$4)-1)</definedName>
    <definedName name="lstYears" localSheetId="2">OFFSET('Sprint2 Backlog'!$C$4:$K$4,0,1,1,COUNTA('Sprint2 Backlog'!$C$4:$K$4)-1)</definedName>
    <definedName name="lstYears">OFFSET('Sprint1 Backlog'!$C$4:$K$4,0,1,1,COUNTA('Sprint1 Backlog'!$C$4:$K$4)-1)</definedName>
    <definedName name="SelectedYear" localSheetId="0">#REF!</definedName>
    <definedName name="SelectedYear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5" l="1"/>
  <c r="M13" i="5"/>
  <c r="M11" i="5"/>
  <c r="T12" i="5"/>
  <c r="T13" i="5"/>
  <c r="T14" i="5"/>
  <c r="T15" i="5"/>
  <c r="T16" i="5"/>
  <c r="T11" i="5"/>
  <c r="U16" i="5"/>
  <c r="U15" i="5"/>
  <c r="U14" i="5"/>
  <c r="U13" i="5"/>
  <c r="U12" i="5"/>
  <c r="U11" i="5"/>
  <c r="N13" i="5"/>
  <c r="N12" i="5"/>
  <c r="N11" i="5"/>
  <c r="S12" i="5"/>
  <c r="S13" i="5"/>
  <c r="S11" i="5"/>
  <c r="R12" i="5"/>
  <c r="R13" i="5"/>
  <c r="R11" i="5"/>
  <c r="Q15" i="5"/>
  <c r="Q16" i="5"/>
  <c r="Q14" i="5"/>
  <c r="Q12" i="5"/>
  <c r="Q13" i="5"/>
  <c r="Q11" i="5"/>
  <c r="R17" i="5"/>
  <c r="Q17" i="5"/>
  <c r="E12" i="5"/>
  <c r="E13" i="5"/>
  <c r="E11" i="5"/>
  <c r="K14" i="5"/>
  <c r="J14" i="5"/>
  <c r="D14" i="5"/>
  <c r="C14" i="5"/>
  <c r="AC42" i="5"/>
  <c r="B29" i="1"/>
  <c r="C29" i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25" i="1"/>
  <c r="B25" i="1"/>
  <c r="C36" i="3"/>
  <c r="C32" i="3"/>
  <c r="B36" i="3"/>
  <c r="B32" i="3"/>
  <c r="C28" i="3"/>
  <c r="C23" i="3"/>
  <c r="B28" i="3"/>
  <c r="B23" i="3"/>
  <c r="C5" i="3"/>
  <c r="C10" i="3"/>
  <c r="C14" i="3"/>
  <c r="C18" i="3"/>
  <c r="B18" i="3"/>
  <c r="B14" i="3"/>
  <c r="B10" i="3"/>
  <c r="B5" i="3"/>
  <c r="C21" i="1"/>
  <c r="B21" i="1"/>
  <c r="C16" i="1"/>
  <c r="B16" i="1"/>
  <c r="C11" i="1"/>
  <c r="B11" i="1"/>
  <c r="C5" i="1"/>
  <c r="B5" i="1"/>
  <c r="B39" i="2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G7" i="2"/>
  <c r="G6" i="2"/>
  <c r="F7" i="2"/>
  <c r="F6" i="2"/>
  <c r="E7" i="2"/>
  <c r="E6" i="2"/>
  <c r="D7" i="2"/>
  <c r="D6" i="2"/>
  <c r="C7" i="2"/>
  <c r="C6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6" i="2"/>
  <c r="C33" i="2"/>
  <c r="D36" i="2"/>
  <c r="D33" i="2"/>
  <c r="E36" i="2"/>
  <c r="E33" i="2"/>
  <c r="F36" i="2"/>
  <c r="F33" i="2"/>
  <c r="G36" i="2"/>
  <c r="G33" i="2"/>
</calcChain>
</file>

<file path=xl/sharedStrings.xml><?xml version="1.0" encoding="utf-8"?>
<sst xmlns="http://schemas.openxmlformats.org/spreadsheetml/2006/main" count="297" uniqueCount="123">
  <si>
    <t>PRODUCT BACKLOG</t>
  </si>
  <si>
    <t>ID/UserStory No.</t>
  </si>
  <si>
    <t>User Story No.</t>
  </si>
  <si>
    <t>PRIORITY</t>
  </si>
  <si>
    <t>STATUS</t>
  </si>
  <si>
    <t>DEFINITION OF DONE</t>
  </si>
  <si>
    <t>NOTES</t>
  </si>
  <si>
    <t>Pass All tests. Approved by Product Owner</t>
  </si>
  <si>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</si>
  <si>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</si>
  <si>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</si>
  <si>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</si>
  <si>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</si>
  <si>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</si>
  <si>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</si>
  <si>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</si>
  <si>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</si>
  <si>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Design the layout for homepage to include a prominent search bar</t>
  </si>
  <si>
    <t>Already Completed in previous sprints</t>
  </si>
  <si>
    <t>x</t>
  </si>
  <si>
    <t>Arsa &amp; Kalana</t>
  </si>
  <si>
    <t xml:space="preserve">Set up JS functions to handle user input and trigger search queries </t>
  </si>
  <si>
    <t>Rishav &amp; Ruvindu</t>
  </si>
  <si>
    <t>Write SQL Queries for search function</t>
  </si>
  <si>
    <t>Design the database to store product information</t>
  </si>
  <si>
    <t>Salmaan &amp; Daniel</t>
  </si>
  <si>
    <t xml:space="preserve">Design UI to include newsletter prompt </t>
  </si>
  <si>
    <t>SPRINT #2 BACKLOG</t>
  </si>
  <si>
    <t>Design the Layout for the ordering page with delivery options</t>
  </si>
  <si>
    <t>Implement the ordering page and delivering option layout using HTML and CSS</t>
  </si>
  <si>
    <t>Set up a form for users to select delivery options</t>
  </si>
  <si>
    <t>Write SQL queries to get details for different delivery options such as price, time, estimate, etc.</t>
  </si>
  <si>
    <t>Design the layout for comparing prices for a product between different brands</t>
  </si>
  <si>
    <t>Write SQL queries to get items from different stores that are similar to a given item</t>
  </si>
  <si>
    <t>Design a review section for the product page</t>
  </si>
  <si>
    <t>Setup JS functions to display reviews</t>
  </si>
  <si>
    <t>Write SQL queries to retrieve reviews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</si>
  <si>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</si>
  <si>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</si>
  <si>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</si>
  <si>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</si>
  <si>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</si>
  <si>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</si>
  <si>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Implement the comparison page layout using HTML and CSS</t>
  </si>
  <si>
    <t>Set up JS functions to sort items that are being compared</t>
  </si>
  <si>
    <t>Display Reviews</t>
  </si>
  <si>
    <t>Leave Reviews</t>
  </si>
  <si>
    <t>Design a leave review form on the product page</t>
  </si>
  <si>
    <t>Set up JS functions to save user reviews</t>
  </si>
  <si>
    <t>Write SQL queries to save reviews</t>
  </si>
  <si>
    <t>Complete</t>
  </si>
  <si>
    <t>Sign in Page</t>
  </si>
  <si>
    <t>Product Search (Search Bar)</t>
  </si>
  <si>
    <t>Product Search (By Category)</t>
  </si>
  <si>
    <t>Delivery Options</t>
  </si>
  <si>
    <t>Product Price Comparison</t>
  </si>
  <si>
    <t>Receive Deal Notifications</t>
  </si>
  <si>
    <t>Account Registration</t>
  </si>
  <si>
    <t>Remember Login</t>
  </si>
  <si>
    <t>Search Result Sorting</t>
  </si>
  <si>
    <t>Design the Homepage to display categories to select</t>
  </si>
  <si>
    <t>Write sql queries for retrieving categories</t>
  </si>
  <si>
    <t>Connect front end with backend api</t>
  </si>
  <si>
    <t>Implement category display on homepage</t>
  </si>
  <si>
    <t>Implement Search Result Sorting Selection on Front End</t>
  </si>
  <si>
    <t>Write sql queries to sort results by selected sort function</t>
  </si>
  <si>
    <t>Estimation</t>
  </si>
  <si>
    <t>Implement the newsletter prompt in front end</t>
  </si>
  <si>
    <t>Add JS functions to save an input email to the database</t>
  </si>
  <si>
    <t>Implement the review form in front end</t>
  </si>
  <si>
    <t>Design the Sign in Page</t>
  </si>
  <si>
    <t>Implement the sign in page on front end</t>
  </si>
  <si>
    <t>Connect front end with back end api to confirm/allow login</t>
  </si>
  <si>
    <t>Create API methods to allow account login</t>
  </si>
  <si>
    <t>Design the account registration page</t>
  </si>
  <si>
    <t>Create API method to allow for account creation</t>
  </si>
  <si>
    <t>Connect front end with back end api to create account</t>
  </si>
  <si>
    <t>Implement the remember login checkbox on front end</t>
  </si>
  <si>
    <t>Create method in backend to create authorisation token</t>
  </si>
  <si>
    <t>Connect front end with backend to allow for login remembering</t>
  </si>
  <si>
    <t>Search Result Filtering</t>
  </si>
  <si>
    <t>Products on Special</t>
  </si>
  <si>
    <t>Trending Products</t>
  </si>
  <si>
    <t>Implement Search Result Filtering Selection on Front End</t>
  </si>
  <si>
    <t>Write SQL queries to sort results by selected Filter Function</t>
  </si>
  <si>
    <t>Connect Front end with backend api</t>
  </si>
  <si>
    <t>Implement "Special" Tab and Row on Front end Homepage</t>
  </si>
  <si>
    <t>Write sql queries to retrieve products on special</t>
  </si>
  <si>
    <t>Connnect front end with back end api</t>
  </si>
  <si>
    <t>Implement "Trending" Tab and Row on Front End Homepage</t>
  </si>
  <si>
    <t>Write SQL queries to retrieve products which have been purchased the most</t>
  </si>
  <si>
    <t>Implement tests for search result listings</t>
  </si>
  <si>
    <t>Implement tests for similar item retreival</t>
  </si>
  <si>
    <t>Implement tests for each product category</t>
  </si>
  <si>
    <t>Implement Tests for each sorting type</t>
  </si>
  <si>
    <t>Implement tests for each filter option</t>
  </si>
  <si>
    <t>Implement tests for delivery option retrieval</t>
  </si>
  <si>
    <t>Implement tests for review retrieval</t>
  </si>
  <si>
    <t>Implement tests for saving input email</t>
  </si>
  <si>
    <t>Implement tests for successful review creation in database</t>
  </si>
  <si>
    <t>Implement tests for sign in validation</t>
  </si>
  <si>
    <t>Implement tests for account creation</t>
  </si>
  <si>
    <t>Implement tests for login token validation</t>
  </si>
  <si>
    <t>Implement tests for retreiving products on special</t>
  </si>
  <si>
    <t>Implement tests for trending product calculations</t>
  </si>
  <si>
    <t>EFFORT (hours)</t>
  </si>
  <si>
    <t xml:space="preserve">Implement the searchbar and search results using HTML and CSS </t>
  </si>
  <si>
    <t>Sprint 1</t>
  </si>
  <si>
    <t>Week</t>
  </si>
  <si>
    <t>Planned</t>
  </si>
  <si>
    <t>Actual</t>
  </si>
  <si>
    <t>Actual. Rem.</t>
  </si>
  <si>
    <t>Ideal per wk</t>
  </si>
  <si>
    <t>Effort in Hours</t>
  </si>
  <si>
    <t>Sprint 2</t>
  </si>
  <si>
    <t>total</t>
  </si>
  <si>
    <t>Total (Sprint 1&amp;2)</t>
  </si>
  <si>
    <t>implement the registration page on front end</t>
  </si>
  <si>
    <t>Ideal rem.</t>
  </si>
  <si>
    <t>Ideal Rem.</t>
  </si>
  <si>
    <t>TBD</t>
  </si>
  <si>
    <t>not started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</si>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</sst>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24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20"/>
      <color theme="1" tint="0.249977111117893"/>
      <name val="Calibri"/>
    </font>
    <font>
      <sz val="24"/>
      <color theme="1" tint="0.249977111117893"/>
      <name val="Calibri"/>
    </font>
    <font>
      <sz val="10"/>
      <color theme="1" tint="0.34998626667073579"/>
      <name val="Calibri"/>
      <family val="2"/>
    </font>
    <font>
      <b/>
      <sz val="10"/>
      <color theme="1" tint="0.34998626667073579"/>
      <name val="Calibri"/>
      <family val="2"/>
    </font>
    <font>
      <b/>
      <sz val="10"/>
      <color theme="1" tint="0.34998626667073579"/>
      <name val="Euphemia"/>
      <family val="2"/>
      <scheme val="major"/>
    </font>
    <font>
      <b/>
      <sz val="11"/>
      <color theme="0"/>
      <name val="Calibri"/>
      <family val="2"/>
    </font>
    <font>
      <sz val="11"/>
      <color rgb="FF9C5700"/>
      <name val="Franklin Gothic Medium"/>
      <family val="2"/>
      <scheme val="minor"/>
    </font>
    <font>
      <i/>
      <sz val="10"/>
      <color theme="1" tint="0.3499862666707357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0" fontId="22" fillId="5" borderId="0" applyNumberFormat="0" applyBorder="0" applyAlignment="0" applyProtection="0"/>
  </cellStyleXfs>
  <cellXfs count="8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6" fillId="0" borderId="0" xfId="2" applyFont="1"/>
    <xf numFmtId="0" fontId="17" fillId="0" borderId="0" xfId="2" applyFont="1" applyAlignment="1">
      <alignment horizontal="right"/>
    </xf>
    <xf numFmtId="0" fontId="18" fillId="0" borderId="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65" fontId="18" fillId="0" borderId="4" xfId="0" applyNumberFormat="1" applyFont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  <xf numFmtId="165" fontId="18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3" fillId="4" borderId="0" xfId="0" applyFont="1" applyFill="1">
      <alignment vertical="center"/>
    </xf>
    <xf numFmtId="0" fontId="0" fillId="4" borderId="0" xfId="0" applyFill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9" fillId="0" borderId="4" xfId="0" applyNumberFormat="1" applyFont="1" applyFill="1" applyBorder="1" applyAlignment="1">
      <alignment horizontal="center" vertical="center" wrapText="1"/>
    </xf>
    <xf numFmtId="165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" fontId="19" fillId="0" borderId="4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10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165" fontId="23" fillId="0" borderId="4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165" fontId="19" fillId="0" borderId="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indent="1"/>
    </xf>
    <xf numFmtId="165" fontId="19" fillId="0" borderId="0" xfId="0" applyNumberFormat="1" applyFont="1" applyFill="1" applyBorder="1" applyAlignment="1">
      <alignment horizontal="center" vertical="center" wrapText="1"/>
    </xf>
    <xf numFmtId="0" fontId="22" fillId="5" borderId="0" xfId="9" applyAlignment="1">
      <alignment vertical="center"/>
    </xf>
    <xf numFmtId="2" fontId="0" fillId="0" borderId="0" xfId="0" applyNumberFormat="1">
      <alignment vertical="center"/>
    </xf>
  </cellXfs>
  <cellStyles count="10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eutral" xfId="9" builtinId="28"/>
    <cellStyle name="Normal" xfId="0" builtinId="0" customBuiltin="1"/>
    <cellStyle name="Percent" xfId="1" builtinId="5"/>
    <cellStyle name="Title" xfId="2" builtinId="15" customBuiltin="1"/>
  </cellStyles>
  <dxfs count="1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#1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charts'!$E$9</c:f>
              <c:strCache>
                <c:ptCount val="1"/>
                <c:pt idx="0">
                  <c:v>Actual. Rem.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'burndown charts'!$B$10:$B$13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charts'!$E$10:$E$13</c:f>
              <c:numCache>
                <c:formatCode>General</c:formatCode>
                <c:ptCount val="4"/>
                <c:pt idx="0">
                  <c:v>60</c:v>
                </c:pt>
                <c:pt idx="1">
                  <c:v>35</c:v>
                </c:pt>
                <c:pt idx="2">
                  <c:v>8</c:v>
                </c:pt>
                <c:pt idx="3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7-4636-BC77-39B9EF05F1DB}"/>
            </c:ext>
          </c:extLst>
        </c:ser>
        <c:ser>
          <c:idx val="0"/>
          <c:order val="1"/>
          <c:tx>
            <c:strRef>
              <c:f>'burndown charts'!$F$9</c:f>
              <c:strCache>
                <c:ptCount val="1"/>
                <c:pt idx="0">
                  <c:v>Ideal rem.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charts'!$F$10:$F$13</c:f>
              <c:numCache>
                <c:formatCode>General</c:formatCode>
                <c:ptCount val="4"/>
                <c:pt idx="0">
                  <c:v>60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7-4636-BC77-39B9EF05F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10080"/>
        <c:axId val="891778720"/>
      </c:lineChart>
      <c:catAx>
        <c:axId val="117111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78720"/>
        <c:crosses val="autoZero"/>
        <c:auto val="1"/>
        <c:lblAlgn val="ctr"/>
        <c:lblOffset val="100"/>
        <c:noMultiLvlLbl val="0"/>
      </c:catAx>
      <c:valAx>
        <c:axId val="8917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</xdr:colOff>
      <xdr:row>16</xdr:row>
      <xdr:rowOff>59690</xdr:rowOff>
    </xdr:from>
    <xdr:to>
      <xdr:col>6</xdr:col>
      <xdr:colOff>792480</xdr:colOff>
      <xdr:row>29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799D8-DD69-AE37-7E4D-15110F6E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88B9-25CA-45DB-A2DF-BD2DF9C790DD}">
  <sheetPr>
    <tabColor theme="4" tint="0.39997558519241921"/>
    <pageSetUpPr autoPageBreaks="0" fitToPage="1"/>
  </sheetPr>
  <dimension ref="A1:H32"/>
  <sheetViews>
    <sheetView showGridLines="0" zoomScale="110" zoomScaleNormal="110" zoomScalePageLayoutView="140" workbookViewId="0">
      <selection activeCell="G21" sqref="G21"/>
    </sheetView>
  </sheetViews>
  <sheetFormatPr defaultColWidth="8.8984375" defaultRowHeight="15" customHeight="1" x14ac:dyDescent="0.4"/>
  <cols>
    <col min="1" max="1" width="8.59765625" customWidth="1"/>
    <col min="2" max="2" width="16.59765625" style="9" bestFit="1" customWidth="1"/>
    <col min="3" max="3" width="22.69921875" bestFit="1" customWidth="1"/>
    <col min="4" max="4" width="10.3984375" bestFit="1" customWidth="1"/>
    <col min="5" max="5" width="12.3984375" bestFit="1" customWidth="1"/>
    <col min="6" max="6" width="20.19921875" customWidth="1"/>
    <col min="7" max="7" width="46.796875" customWidth="1"/>
    <col min="8" max="8" width="37.296875" customWidth="1"/>
    <col min="9" max="9" width="2" customWidth="1"/>
  </cols>
  <sheetData>
    <row r="1" spans="1:8" ht="8.25" customHeight="1" x14ac:dyDescent="0.4"/>
    <row r="2" spans="1:8" ht="38.25" customHeight="1" x14ac:dyDescent="0.6">
      <c r="A2" s="15"/>
      <c r="B2" s="19"/>
      <c r="C2" s="13" t="s">
        <v>0</v>
      </c>
      <c r="D2" s="15"/>
      <c r="E2" s="15"/>
      <c r="F2" s="15"/>
      <c r="G2" s="15"/>
      <c r="H2" s="15"/>
    </row>
    <row r="3" spans="1:8" ht="6" customHeight="1" x14ac:dyDescent="0.6">
      <c r="A3" s="15"/>
      <c r="B3" s="19"/>
      <c r="C3" s="18"/>
      <c r="D3" s="15"/>
      <c r="E3" s="15"/>
      <c r="F3" s="15"/>
      <c r="G3" s="15"/>
      <c r="H3" s="15"/>
    </row>
    <row r="4" spans="1:8" ht="25.5" customHeight="1" x14ac:dyDescent="0.4">
      <c r="A4" s="15"/>
      <c r="B4" s="17" t="s">
        <v>1</v>
      </c>
      <c r="C4" s="17" t="s">
        <v>2</v>
      </c>
      <c r="D4" s="17" t="s">
        <v>3</v>
      </c>
      <c r="E4" s="17" t="s">
        <v>105</v>
      </c>
      <c r="F4" s="17" t="s">
        <v>4</v>
      </c>
      <c r="G4" s="17" t="s">
        <v>5</v>
      </c>
      <c r="H4" s="17" t="s">
        <v>6</v>
      </c>
    </row>
    <row r="5" spans="1:8" s="4" customFormat="1" ht="16.2" x14ac:dyDescent="0.4">
      <c r="A5" s="16"/>
      <c r="B5" s="36">
        <v>1</v>
      </c>
      <c r="C5" s="38" t="s">
        <v>52</v>
      </c>
      <c r="D5" s="39">
        <v>1</v>
      </c>
      <c r="E5" s="38">
        <f>SUM('Sprint1 Backlog'!F5:F10)</f>
        <v>15</v>
      </c>
      <c r="F5" s="34" t="s">
        <v>50</v>
      </c>
      <c r="G5" s="35" t="s">
        <v>7</v>
      </c>
      <c r="H5" s="23"/>
    </row>
    <row r="6" spans="1:8" s="4" customFormat="1" ht="16.2" x14ac:dyDescent="0.4">
      <c r="A6" s="16"/>
      <c r="B6" s="74">
        <v>3</v>
      </c>
      <c r="C6" s="21" t="s">
        <v>54</v>
      </c>
      <c r="D6" s="20">
        <v>5</v>
      </c>
      <c r="E6" s="21">
        <f>SUM('Sprint2 Backlog'!F5:F9)</f>
        <v>10</v>
      </c>
      <c r="F6" s="22" t="s">
        <v>121</v>
      </c>
      <c r="G6" s="22" t="s">
        <v>7</v>
      </c>
      <c r="H6" s="24"/>
    </row>
    <row r="7" spans="1:8" s="4" customFormat="1" ht="16.2" x14ac:dyDescent="0.4">
      <c r="A7" s="16"/>
      <c r="B7" s="36">
        <v>4</v>
      </c>
      <c r="C7" s="37" t="s">
        <v>55</v>
      </c>
      <c r="D7" s="38">
        <v>4</v>
      </c>
      <c r="E7" s="37">
        <f>SUM('Sprint1 Backlog'!F11:F15)</f>
        <v>10</v>
      </c>
      <c r="F7" s="34" t="s">
        <v>50</v>
      </c>
      <c r="G7" s="35" t="s">
        <v>7</v>
      </c>
      <c r="H7" s="24"/>
    </row>
    <row r="8" spans="1:8" ht="16.2" x14ac:dyDescent="0.4">
      <c r="A8" s="15"/>
      <c r="B8" s="78">
        <v>5</v>
      </c>
      <c r="C8" s="79" t="s">
        <v>45</v>
      </c>
      <c r="D8" s="76">
        <v>8</v>
      </c>
      <c r="E8" s="79">
        <f>SUM('Sprint2 Backlog'!F10:F13)</f>
        <v>6</v>
      </c>
      <c r="F8" s="75" t="s">
        <v>122</v>
      </c>
      <c r="G8" s="77" t="s">
        <v>7</v>
      </c>
      <c r="H8" s="24"/>
    </row>
    <row r="9" spans="1:8" ht="16.2" x14ac:dyDescent="0.4">
      <c r="A9" s="15"/>
      <c r="B9" s="73">
        <v>6</v>
      </c>
      <c r="C9" s="21" t="s">
        <v>56</v>
      </c>
      <c r="D9" s="20">
        <v>6</v>
      </c>
      <c r="E9" s="21">
        <f>SUM('Sprint2 Backlog'!F14:F17)</f>
        <v>7</v>
      </c>
      <c r="F9" s="22" t="s">
        <v>121</v>
      </c>
      <c r="G9" s="22" t="s">
        <v>7</v>
      </c>
      <c r="H9" s="24"/>
    </row>
    <row r="10" spans="1:8" ht="15" customHeight="1" x14ac:dyDescent="0.4">
      <c r="B10" s="73">
        <v>7</v>
      </c>
      <c r="C10" s="29" t="s">
        <v>46</v>
      </c>
      <c r="D10" s="20">
        <v>7</v>
      </c>
      <c r="E10" s="21">
        <f>SUM('Sprint2 Backlog'!F18:F22)</f>
        <v>8</v>
      </c>
      <c r="F10" s="22" t="s">
        <v>121</v>
      </c>
      <c r="G10" s="30" t="s">
        <v>7</v>
      </c>
      <c r="H10" s="24"/>
    </row>
    <row r="11" spans="1:8" s="28" customFormat="1" ht="16.2" x14ac:dyDescent="0.4">
      <c r="A11" s="27"/>
      <c r="B11" s="36">
        <v>8</v>
      </c>
      <c r="C11" s="36" t="s">
        <v>51</v>
      </c>
      <c r="D11" s="36">
        <v>5</v>
      </c>
      <c r="E11" s="36">
        <f>SUM('Sprint1 Backlog'!F29:F33)</f>
        <v>12</v>
      </c>
      <c r="F11" s="22" t="s">
        <v>121</v>
      </c>
      <c r="G11" s="36" t="s">
        <v>7</v>
      </c>
      <c r="H11" s="31"/>
    </row>
    <row r="12" spans="1:8" ht="16.2" x14ac:dyDescent="0.4">
      <c r="A12" s="15"/>
      <c r="B12" s="75">
        <v>9</v>
      </c>
      <c r="C12" s="75" t="s">
        <v>57</v>
      </c>
      <c r="D12" s="75">
        <v>5</v>
      </c>
      <c r="E12" s="75">
        <f>SUM('Sprint2 Backlog'!F23:F27)</f>
        <v>11</v>
      </c>
      <c r="F12" s="75" t="s">
        <v>122</v>
      </c>
      <c r="G12" s="75" t="s">
        <v>7</v>
      </c>
      <c r="H12" s="31"/>
    </row>
    <row r="13" spans="1:8" ht="16.2" x14ac:dyDescent="0.4">
      <c r="A13" s="40"/>
      <c r="B13" s="73">
        <v>10</v>
      </c>
      <c r="C13" s="73" t="s">
        <v>58</v>
      </c>
      <c r="D13" s="73">
        <v>5</v>
      </c>
      <c r="E13" s="73">
        <f>SUM('Sprint2 Backlog'!F28:F31)</f>
        <v>7</v>
      </c>
      <c r="F13" s="22" t="s">
        <v>121</v>
      </c>
      <c r="G13" s="73" t="s">
        <v>7</v>
      </c>
      <c r="H13" s="31"/>
    </row>
    <row r="14" spans="1:8" s="82" customFormat="1" ht="16.2" x14ac:dyDescent="0.4">
      <c r="A14" s="80"/>
      <c r="B14" s="36">
        <v>11</v>
      </c>
      <c r="C14" s="37" t="s">
        <v>53</v>
      </c>
      <c r="D14" s="39">
        <v>2</v>
      </c>
      <c r="E14" s="37">
        <f>SUM('Sprint1 Backlog'!F16:F20)</f>
        <v>10</v>
      </c>
      <c r="F14" s="34" t="s">
        <v>50</v>
      </c>
      <c r="G14" s="35" t="s">
        <v>7</v>
      </c>
      <c r="H14" s="81"/>
    </row>
    <row r="15" spans="1:8" s="40" customFormat="1" ht="16.2" x14ac:dyDescent="0.4">
      <c r="B15" s="36">
        <v>12</v>
      </c>
      <c r="C15" s="36" t="s">
        <v>59</v>
      </c>
      <c r="D15" s="36">
        <v>3</v>
      </c>
      <c r="E15" s="36">
        <f>SUM('Sprint1 Backlog'!F21:F24)</f>
        <v>6</v>
      </c>
      <c r="F15" s="34" t="s">
        <v>50</v>
      </c>
      <c r="G15" s="35" t="s">
        <v>7</v>
      </c>
      <c r="H15" s="36"/>
    </row>
    <row r="16" spans="1:8" s="40" customFormat="1" ht="16.2" x14ac:dyDescent="0.4">
      <c r="B16" s="36">
        <v>13</v>
      </c>
      <c r="C16" s="36" t="s">
        <v>80</v>
      </c>
      <c r="D16" s="36">
        <v>4</v>
      </c>
      <c r="E16" s="36">
        <f>SUM('Sprint1 Backlog'!F25:F28)</f>
        <v>7</v>
      </c>
      <c r="F16" s="34" t="s">
        <v>50</v>
      </c>
      <c r="G16" s="83" t="s">
        <v>7</v>
      </c>
      <c r="H16" s="36"/>
    </row>
    <row r="17" spans="2:8" ht="16.2" x14ac:dyDescent="0.4">
      <c r="B17" s="36">
        <v>14</v>
      </c>
      <c r="C17" s="36" t="s">
        <v>81</v>
      </c>
      <c r="D17" s="36">
        <v>6</v>
      </c>
      <c r="E17" s="36">
        <f>SUM('Sprint2 Backlog'!F32:F35)</f>
        <v>6</v>
      </c>
      <c r="F17" s="36" t="s">
        <v>50</v>
      </c>
      <c r="G17" s="83" t="s">
        <v>7</v>
      </c>
      <c r="H17" s="31"/>
    </row>
    <row r="18" spans="2:8" ht="16.2" x14ac:dyDescent="0.4">
      <c r="B18" s="73">
        <v>15</v>
      </c>
      <c r="C18" s="73" t="s">
        <v>82</v>
      </c>
      <c r="D18" s="73">
        <v>6</v>
      </c>
      <c r="E18" s="73">
        <f>SUM('Sprint2 Backlog'!F36:F39)</f>
        <v>9</v>
      </c>
      <c r="F18" s="22" t="s">
        <v>121</v>
      </c>
      <c r="G18" s="30" t="s">
        <v>7</v>
      </c>
      <c r="H18" s="31"/>
    </row>
    <row r="19" spans="2:8" ht="16.2" x14ac:dyDescent="0.4">
      <c r="B19" s="31"/>
      <c r="C19" s="31"/>
      <c r="D19" s="31"/>
      <c r="E19" s="31"/>
      <c r="F19" s="31"/>
      <c r="G19" s="31"/>
      <c r="H19" s="31"/>
    </row>
    <row r="20" spans="2:8" ht="16.2" x14ac:dyDescent="0.4">
      <c r="B20" s="31"/>
      <c r="C20" s="31"/>
      <c r="D20" s="31"/>
      <c r="E20" s="31"/>
      <c r="F20" s="31"/>
      <c r="G20" s="31"/>
      <c r="H20" s="31"/>
    </row>
    <row r="21" spans="2:8" ht="16.2" x14ac:dyDescent="0.4">
      <c r="B21" s="31"/>
      <c r="C21" s="31"/>
      <c r="D21" s="31"/>
      <c r="E21" s="31"/>
      <c r="F21" s="31"/>
      <c r="G21" s="31"/>
      <c r="H21" s="31"/>
    </row>
    <row r="22" spans="2:8" ht="16.2" x14ac:dyDescent="0.4">
      <c r="B22" s="31"/>
      <c r="C22" s="31"/>
      <c r="D22" s="31"/>
      <c r="E22" s="31"/>
      <c r="F22" s="31"/>
      <c r="G22" s="31"/>
      <c r="H22" s="31"/>
    </row>
    <row r="23" spans="2:8" ht="16.2" x14ac:dyDescent="0.4">
      <c r="B23" s="31"/>
      <c r="C23" s="31"/>
      <c r="D23" s="31"/>
      <c r="E23" s="31"/>
      <c r="F23" s="31"/>
      <c r="G23" s="31"/>
      <c r="H23" s="31"/>
    </row>
    <row r="24" spans="2:8" ht="16.2" x14ac:dyDescent="0.4">
      <c r="B24" s="31"/>
      <c r="C24" s="31"/>
      <c r="D24" s="31"/>
      <c r="E24" s="31"/>
      <c r="F24" s="31"/>
      <c r="G24" s="31"/>
      <c r="H24" s="31"/>
    </row>
    <row r="25" spans="2:8" ht="16.2" x14ac:dyDescent="0.4">
      <c r="B25" s="31"/>
      <c r="C25" s="31"/>
      <c r="D25" s="31"/>
      <c r="E25" s="31"/>
      <c r="F25" s="31"/>
      <c r="G25" s="31"/>
      <c r="H25" s="31"/>
    </row>
    <row r="26" spans="2:8" ht="16.2" x14ac:dyDescent="0.4">
      <c r="B26" s="31"/>
      <c r="C26" s="31"/>
      <c r="D26" s="31"/>
      <c r="E26" s="31"/>
      <c r="F26" s="31"/>
      <c r="G26" s="31"/>
      <c r="H26" s="31"/>
    </row>
    <row r="27" spans="2:8" ht="16.2" x14ac:dyDescent="0.4">
      <c r="B27" s="31"/>
      <c r="C27" s="31"/>
      <c r="D27" s="31"/>
      <c r="E27" s="31"/>
      <c r="F27" s="31"/>
      <c r="G27" s="31"/>
      <c r="H27" s="31"/>
    </row>
    <row r="28" spans="2:8" ht="16.2" x14ac:dyDescent="0.4">
      <c r="B28" s="31"/>
      <c r="C28" s="31"/>
      <c r="D28" s="31"/>
      <c r="E28" s="31"/>
      <c r="F28" s="31"/>
      <c r="G28" s="31"/>
      <c r="H28" s="31"/>
    </row>
    <row r="29" spans="2:8" ht="16.2" x14ac:dyDescent="0.4"/>
    <row r="30" spans="2:8" ht="16.2" x14ac:dyDescent="0.4"/>
    <row r="31" spans="2:8" ht="16.2" x14ac:dyDescent="0.4"/>
    <row r="32" spans="2:8" ht="16.2" x14ac:dyDescent="0.4"/>
  </sheetData>
  <conditionalFormatting sqref="B5:H28">
    <cfRule type="expression" dxfId="13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K34"/>
  <sheetViews>
    <sheetView showGridLines="0" zoomScaleNormal="100" zoomScalePageLayoutView="140" workbookViewId="0">
      <selection activeCell="G17" sqref="G17"/>
    </sheetView>
  </sheetViews>
  <sheetFormatPr defaultColWidth="8.8984375" defaultRowHeight="16.2" x14ac:dyDescent="0.4"/>
  <cols>
    <col min="1" max="1" width="1.796875" style="33" customWidth="1"/>
    <col min="2" max="2" width="7.09765625" style="33" customWidth="1"/>
    <col min="3" max="3" width="29.09765625" style="33" customWidth="1"/>
    <col min="4" max="4" width="10.09765625" style="33" customWidth="1"/>
    <col min="5" max="5" width="33.296875" style="33" customWidth="1"/>
    <col min="6" max="6" width="10.296875" style="33" customWidth="1"/>
    <col min="7" max="7" width="26.796875" style="33" customWidth="1"/>
    <col min="8" max="8" width="14.19921875" style="48" customWidth="1"/>
    <col min="9" max="9" width="14.5" style="48" customWidth="1"/>
    <col min="10" max="10" width="12.09765625" style="48" customWidth="1"/>
    <col min="11" max="11" width="68" style="33" customWidth="1"/>
    <col min="12" max="12" width="2" style="33" customWidth="1"/>
    <col min="13" max="16384" width="8.8984375" style="33"/>
  </cols>
  <sheetData>
    <row r="1" spans="2:11" ht="8.25" customHeight="1" x14ac:dyDescent="0.4"/>
    <row r="2" spans="2:11" ht="38.25" customHeight="1" x14ac:dyDescent="0.4">
      <c r="B2" s="41"/>
      <c r="C2" s="42" t="s">
        <v>8</v>
      </c>
      <c r="D2" s="66"/>
      <c r="E2" s="66"/>
      <c r="F2" s="66"/>
      <c r="G2" s="43"/>
      <c r="H2" s="59"/>
    </row>
    <row r="3" spans="2:11" ht="12" customHeight="1" x14ac:dyDescent="0.4">
      <c r="B3" s="41"/>
      <c r="C3" s="45"/>
      <c r="D3" s="67"/>
      <c r="E3" s="67"/>
      <c r="F3" s="67"/>
      <c r="G3" s="45"/>
      <c r="H3" s="59"/>
    </row>
    <row r="4" spans="2:11" ht="25.5" customHeight="1" x14ac:dyDescent="0.4">
      <c r="B4" s="14" t="s">
        <v>9</v>
      </c>
      <c r="C4" s="14" t="s">
        <v>10</v>
      </c>
      <c r="D4" s="63" t="s">
        <v>11</v>
      </c>
      <c r="E4" s="64" t="s">
        <v>12</v>
      </c>
      <c r="F4" s="65" t="s">
        <v>66</v>
      </c>
      <c r="G4" s="14" t="s">
        <v>13</v>
      </c>
      <c r="H4" s="58" t="s">
        <v>14</v>
      </c>
      <c r="I4" s="58" t="s">
        <v>15</v>
      </c>
      <c r="J4" s="58" t="s">
        <v>16</v>
      </c>
      <c r="K4" s="14" t="s">
        <v>6</v>
      </c>
    </row>
    <row r="5" spans="2:11" ht="27.6" x14ac:dyDescent="0.4">
      <c r="B5" s="31">
        <f>'Product Backlog'!B5</f>
        <v>1</v>
      </c>
      <c r="C5" s="31" t="str">
        <f>'Product Backlog'!C5</f>
        <v>Product Search (Search Bar)</v>
      </c>
      <c r="D5" s="60">
        <v>1.1000000000000001</v>
      </c>
      <c r="E5" s="46" t="s">
        <v>17</v>
      </c>
      <c r="F5" s="61">
        <v>2</v>
      </c>
      <c r="G5" s="20" t="s">
        <v>18</v>
      </c>
      <c r="H5" s="53"/>
      <c r="I5" s="56"/>
      <c r="J5" s="56" t="s">
        <v>19</v>
      </c>
      <c r="K5" s="10"/>
    </row>
    <row r="6" spans="2:11" ht="26.25" customHeight="1" x14ac:dyDescent="0.4">
      <c r="B6" s="32"/>
      <c r="C6" s="47"/>
      <c r="D6" s="50">
        <v>1.2</v>
      </c>
      <c r="E6" s="47" t="s">
        <v>106</v>
      </c>
      <c r="F6" s="62">
        <v>3</v>
      </c>
      <c r="G6" s="47" t="s">
        <v>20</v>
      </c>
      <c r="H6" s="53"/>
      <c r="I6" s="57"/>
      <c r="J6" s="56" t="s">
        <v>19</v>
      </c>
      <c r="K6" s="11"/>
    </row>
    <row r="7" spans="2:11" ht="27.6" x14ac:dyDescent="0.4">
      <c r="B7" s="32"/>
      <c r="C7" s="47"/>
      <c r="D7" s="50">
        <v>1.3</v>
      </c>
      <c r="E7" s="47" t="s">
        <v>21</v>
      </c>
      <c r="F7" s="62">
        <v>3</v>
      </c>
      <c r="G7" s="47" t="s">
        <v>20</v>
      </c>
      <c r="H7" s="54"/>
      <c r="I7" s="57"/>
      <c r="J7" s="56" t="s">
        <v>19</v>
      </c>
      <c r="K7" s="11"/>
    </row>
    <row r="8" spans="2:11" x14ac:dyDescent="0.4">
      <c r="B8" s="32"/>
      <c r="C8" s="47"/>
      <c r="D8" s="50">
        <v>1.4</v>
      </c>
      <c r="E8" s="21" t="s">
        <v>23</v>
      </c>
      <c r="F8" s="52">
        <v>3</v>
      </c>
      <c r="G8" s="47" t="s">
        <v>22</v>
      </c>
      <c r="H8" s="54"/>
      <c r="I8" s="57"/>
      <c r="J8" s="56" t="s">
        <v>19</v>
      </c>
      <c r="K8" s="11"/>
    </row>
    <row r="9" spans="2:11" ht="27.6" x14ac:dyDescent="0.4">
      <c r="B9" s="31"/>
      <c r="C9" s="47"/>
      <c r="D9" s="50">
        <v>1.5</v>
      </c>
      <c r="E9" s="21" t="s">
        <v>24</v>
      </c>
      <c r="F9" s="52">
        <v>3</v>
      </c>
      <c r="G9" s="47" t="s">
        <v>25</v>
      </c>
      <c r="H9" s="54"/>
      <c r="I9" s="57"/>
      <c r="J9" s="56" t="s">
        <v>19</v>
      </c>
      <c r="K9" s="11"/>
    </row>
    <row r="10" spans="2:11" x14ac:dyDescent="0.4">
      <c r="B10" s="32"/>
      <c r="C10" s="47"/>
      <c r="D10" s="50">
        <v>1.6</v>
      </c>
      <c r="E10" s="21" t="s">
        <v>91</v>
      </c>
      <c r="F10" s="52">
        <v>1</v>
      </c>
      <c r="G10" s="47" t="s">
        <v>22</v>
      </c>
      <c r="H10" s="54"/>
      <c r="I10" s="57"/>
      <c r="J10" s="56" t="s">
        <v>19</v>
      </c>
      <c r="K10" s="11"/>
    </row>
    <row r="11" spans="2:11" s="21" customFormat="1" ht="27.6" x14ac:dyDescent="0.4">
      <c r="B11" s="20">
        <f>'Product Backlog'!B7</f>
        <v>4</v>
      </c>
      <c r="C11" s="20" t="str">
        <f>'Product Backlog'!C7</f>
        <v>Product Price Comparison</v>
      </c>
      <c r="D11" s="49">
        <v>4.0999999999999996</v>
      </c>
      <c r="E11" s="21" t="s">
        <v>32</v>
      </c>
      <c r="F11" s="52">
        <v>2</v>
      </c>
      <c r="G11" s="21" t="s">
        <v>18</v>
      </c>
      <c r="H11" s="55"/>
      <c r="I11" s="54"/>
      <c r="J11" s="56" t="s">
        <v>19</v>
      </c>
    </row>
    <row r="12" spans="2:11" s="21" customFormat="1" ht="27.6" x14ac:dyDescent="0.4">
      <c r="D12" s="49">
        <v>4.2</v>
      </c>
      <c r="E12" s="21" t="s">
        <v>43</v>
      </c>
      <c r="F12" s="52">
        <v>3</v>
      </c>
      <c r="G12" s="21" t="s">
        <v>25</v>
      </c>
      <c r="H12" s="55"/>
      <c r="I12" s="54"/>
      <c r="J12" s="56" t="s">
        <v>19</v>
      </c>
    </row>
    <row r="13" spans="2:11" s="21" customFormat="1" ht="27.6" x14ac:dyDescent="0.4">
      <c r="D13" s="49">
        <v>4.3</v>
      </c>
      <c r="E13" s="21" t="s">
        <v>44</v>
      </c>
      <c r="F13" s="52">
        <v>2</v>
      </c>
      <c r="G13" s="21" t="s">
        <v>20</v>
      </c>
      <c r="H13" s="55"/>
      <c r="I13" s="54"/>
      <c r="J13" s="56" t="s">
        <v>19</v>
      </c>
    </row>
    <row r="14" spans="2:11" s="21" customFormat="1" ht="27.6" x14ac:dyDescent="0.4">
      <c r="D14" s="49">
        <v>4.4000000000000004</v>
      </c>
      <c r="E14" s="21" t="s">
        <v>33</v>
      </c>
      <c r="F14" s="52">
        <v>2</v>
      </c>
      <c r="G14" s="21" t="s">
        <v>25</v>
      </c>
      <c r="H14" s="54"/>
      <c r="I14" s="54"/>
      <c r="J14" s="56" t="s">
        <v>19</v>
      </c>
    </row>
    <row r="15" spans="2:11" s="21" customFormat="1" x14ac:dyDescent="0.4">
      <c r="D15" s="49">
        <v>4.5</v>
      </c>
      <c r="E15" s="21" t="s">
        <v>92</v>
      </c>
      <c r="F15" s="52">
        <v>1</v>
      </c>
      <c r="G15" s="47" t="s">
        <v>22</v>
      </c>
      <c r="H15" s="54"/>
      <c r="I15" s="54"/>
      <c r="J15" s="56" t="s">
        <v>19</v>
      </c>
    </row>
    <row r="16" spans="2:11" s="21" customFormat="1" ht="27.6" x14ac:dyDescent="0.4">
      <c r="B16" s="21">
        <f>'Product Backlog'!B14</f>
        <v>11</v>
      </c>
      <c r="C16" s="21" t="str">
        <f>'Product Backlog'!C14</f>
        <v>Product Search (By Category)</v>
      </c>
      <c r="D16" s="49">
        <v>11.1</v>
      </c>
      <c r="E16" s="21" t="s">
        <v>60</v>
      </c>
      <c r="F16" s="52">
        <v>1</v>
      </c>
      <c r="G16" s="20" t="s">
        <v>18</v>
      </c>
      <c r="H16" s="54"/>
      <c r="I16" s="54"/>
      <c r="J16" s="56" t="s">
        <v>19</v>
      </c>
    </row>
    <row r="17" spans="2:10" s="21" customFormat="1" x14ac:dyDescent="0.4">
      <c r="D17" s="49">
        <v>11.2</v>
      </c>
      <c r="E17" s="21" t="s">
        <v>63</v>
      </c>
      <c r="F17" s="52">
        <v>3</v>
      </c>
      <c r="G17" s="47" t="s">
        <v>20</v>
      </c>
      <c r="H17" s="54"/>
      <c r="I17" s="54"/>
      <c r="J17" s="56" t="s">
        <v>19</v>
      </c>
    </row>
    <row r="18" spans="2:10" s="21" customFormat="1" x14ac:dyDescent="0.4">
      <c r="D18" s="49">
        <v>11.3</v>
      </c>
      <c r="E18" s="21" t="s">
        <v>62</v>
      </c>
      <c r="F18" s="52">
        <v>3</v>
      </c>
      <c r="G18" s="47" t="s">
        <v>20</v>
      </c>
      <c r="H18" s="54"/>
      <c r="I18" s="54"/>
      <c r="J18" s="56" t="s">
        <v>19</v>
      </c>
    </row>
    <row r="19" spans="2:10" s="21" customFormat="1" x14ac:dyDescent="0.4">
      <c r="D19" s="49">
        <v>11.4</v>
      </c>
      <c r="E19" s="21" t="s">
        <v>61</v>
      </c>
      <c r="F19" s="52">
        <v>2</v>
      </c>
      <c r="G19" s="47" t="s">
        <v>22</v>
      </c>
      <c r="H19" s="54"/>
      <c r="I19" s="54"/>
      <c r="J19" s="56" t="s">
        <v>19</v>
      </c>
    </row>
    <row r="20" spans="2:10" s="21" customFormat="1" x14ac:dyDescent="0.4">
      <c r="D20" s="49">
        <v>11.5</v>
      </c>
      <c r="E20" s="21" t="s">
        <v>93</v>
      </c>
      <c r="F20" s="52">
        <v>1</v>
      </c>
      <c r="G20" s="47" t="s">
        <v>22</v>
      </c>
      <c r="H20" s="54"/>
      <c r="I20" s="54"/>
      <c r="J20" s="56" t="s">
        <v>19</v>
      </c>
    </row>
    <row r="21" spans="2:10" s="21" customFormat="1" ht="27.6" x14ac:dyDescent="0.4">
      <c r="B21" s="21">
        <f>'Product Backlog'!B15</f>
        <v>12</v>
      </c>
      <c r="C21" s="21" t="str">
        <f>'Product Backlog'!C15</f>
        <v>Search Result Sorting</v>
      </c>
      <c r="D21" s="49">
        <v>12.1</v>
      </c>
      <c r="E21" s="21" t="s">
        <v>64</v>
      </c>
      <c r="F21" s="52">
        <v>1</v>
      </c>
      <c r="G21" s="47" t="s">
        <v>20</v>
      </c>
      <c r="H21" s="54"/>
      <c r="I21" s="54"/>
      <c r="J21" s="56" t="s">
        <v>19</v>
      </c>
    </row>
    <row r="22" spans="2:10" s="21" customFormat="1" ht="27.6" x14ac:dyDescent="0.4">
      <c r="D22" s="49">
        <v>12.2</v>
      </c>
      <c r="E22" s="21" t="s">
        <v>65</v>
      </c>
      <c r="F22" s="52">
        <v>1</v>
      </c>
      <c r="G22" s="21" t="s">
        <v>25</v>
      </c>
      <c r="H22" s="54"/>
      <c r="I22" s="54"/>
      <c r="J22" s="56" t="s">
        <v>19</v>
      </c>
    </row>
    <row r="23" spans="2:10" s="21" customFormat="1" x14ac:dyDescent="0.4">
      <c r="D23" s="49">
        <v>12.3</v>
      </c>
      <c r="E23" s="21" t="s">
        <v>62</v>
      </c>
      <c r="F23" s="52">
        <v>3</v>
      </c>
      <c r="G23" s="47" t="s">
        <v>22</v>
      </c>
      <c r="H23" s="54"/>
      <c r="I23" s="54"/>
      <c r="J23" s="56" t="s">
        <v>19</v>
      </c>
    </row>
    <row r="24" spans="2:10" s="21" customFormat="1" x14ac:dyDescent="0.4">
      <c r="D24" s="49">
        <v>12.4</v>
      </c>
      <c r="E24" s="21" t="s">
        <v>94</v>
      </c>
      <c r="F24" s="52">
        <v>1</v>
      </c>
      <c r="G24" s="47" t="s">
        <v>22</v>
      </c>
      <c r="H24" s="54"/>
      <c r="I24" s="54"/>
      <c r="J24" s="56" t="s">
        <v>19</v>
      </c>
    </row>
    <row r="25" spans="2:10" s="12" customFormat="1" ht="27.6" x14ac:dyDescent="0.4">
      <c r="B25" s="12">
        <f>'Product Backlog'!B16</f>
        <v>13</v>
      </c>
      <c r="C25" s="12" t="str">
        <f>'Product Backlog'!C16</f>
        <v>Search Result Filtering</v>
      </c>
      <c r="D25" s="49">
        <v>13.1</v>
      </c>
      <c r="E25" s="21" t="s">
        <v>83</v>
      </c>
      <c r="F25" s="52">
        <v>1</v>
      </c>
      <c r="G25" s="47" t="s">
        <v>20</v>
      </c>
      <c r="H25" s="55"/>
      <c r="I25" s="57"/>
      <c r="J25" s="56" t="s">
        <v>19</v>
      </c>
    </row>
    <row r="26" spans="2:10" s="12" customFormat="1" ht="27.6" x14ac:dyDescent="0.4">
      <c r="D26" s="49">
        <v>13.2</v>
      </c>
      <c r="E26" s="21" t="s">
        <v>84</v>
      </c>
      <c r="F26" s="52">
        <v>1</v>
      </c>
      <c r="G26" s="21" t="s">
        <v>25</v>
      </c>
      <c r="H26" s="55"/>
      <c r="I26" s="57"/>
      <c r="J26" s="56" t="s">
        <v>19</v>
      </c>
    </row>
    <row r="27" spans="2:10" s="12" customFormat="1" ht="14.4" customHeight="1" x14ac:dyDescent="0.4">
      <c r="D27" s="49">
        <v>13.3</v>
      </c>
      <c r="E27" s="21" t="s">
        <v>85</v>
      </c>
      <c r="F27" s="52">
        <v>3</v>
      </c>
      <c r="G27" s="47" t="s">
        <v>22</v>
      </c>
      <c r="H27" s="55"/>
      <c r="I27" s="57"/>
      <c r="J27" s="56" t="s">
        <v>19</v>
      </c>
    </row>
    <row r="28" spans="2:10" s="12" customFormat="1" x14ac:dyDescent="0.4">
      <c r="D28" s="49">
        <v>13.4</v>
      </c>
      <c r="E28" s="21" t="s">
        <v>95</v>
      </c>
      <c r="F28" s="52">
        <v>2</v>
      </c>
      <c r="G28" s="25"/>
      <c r="H28" s="55"/>
      <c r="I28" s="57"/>
      <c r="J28" s="56" t="s">
        <v>19</v>
      </c>
    </row>
    <row r="29" spans="2:10" s="12" customFormat="1" ht="27.6" x14ac:dyDescent="0.4">
      <c r="B29" s="12">
        <f>'Product Backlog'!B11</f>
        <v>8</v>
      </c>
      <c r="C29" s="12" t="str">
        <f>'Product Backlog'!C11</f>
        <v>Sign in Page</v>
      </c>
      <c r="D29" s="51">
        <v>8.1</v>
      </c>
      <c r="E29" s="21" t="s">
        <v>70</v>
      </c>
      <c r="F29" s="52">
        <v>1</v>
      </c>
      <c r="G29" s="20" t="s">
        <v>18</v>
      </c>
      <c r="H29" s="55"/>
      <c r="I29" s="55"/>
      <c r="J29" s="71" t="s">
        <v>19</v>
      </c>
    </row>
    <row r="30" spans="2:10" s="12" customFormat="1" x14ac:dyDescent="0.4">
      <c r="D30" s="51">
        <v>8.1999999999999993</v>
      </c>
      <c r="E30" s="21" t="s">
        <v>71</v>
      </c>
      <c r="F30" s="52">
        <v>3</v>
      </c>
      <c r="G30" s="47" t="s">
        <v>20</v>
      </c>
      <c r="H30" s="55"/>
      <c r="I30" s="55"/>
      <c r="J30" s="71" t="s">
        <v>19</v>
      </c>
    </row>
    <row r="31" spans="2:10" s="12" customFormat="1" ht="27.6" x14ac:dyDescent="0.4">
      <c r="D31" s="51">
        <v>8.3000000000000007</v>
      </c>
      <c r="E31" s="21" t="s">
        <v>72</v>
      </c>
      <c r="F31" s="52">
        <v>3</v>
      </c>
      <c r="G31" s="21" t="s">
        <v>25</v>
      </c>
      <c r="H31" s="55"/>
      <c r="I31" s="55"/>
      <c r="J31" s="71" t="s">
        <v>19</v>
      </c>
    </row>
    <row r="32" spans="2:10" s="12" customFormat="1" x14ac:dyDescent="0.4">
      <c r="D32" s="51">
        <v>8.4</v>
      </c>
      <c r="E32" s="21" t="s">
        <v>73</v>
      </c>
      <c r="F32" s="52">
        <v>4</v>
      </c>
      <c r="G32" s="21" t="s">
        <v>25</v>
      </c>
      <c r="H32" s="55"/>
      <c r="I32" s="55"/>
      <c r="J32" s="71" t="s">
        <v>19</v>
      </c>
    </row>
    <row r="33" spans="4:10" s="12" customFormat="1" x14ac:dyDescent="0.4">
      <c r="D33" s="51">
        <v>8.5</v>
      </c>
      <c r="E33" s="21" t="s">
        <v>100</v>
      </c>
      <c r="F33" s="52">
        <v>1</v>
      </c>
      <c r="G33" s="47" t="s">
        <v>22</v>
      </c>
      <c r="H33" s="55"/>
      <c r="I33" s="55"/>
      <c r="J33" s="71" t="s">
        <v>19</v>
      </c>
    </row>
    <row r="34" spans="4:10" x14ac:dyDescent="0.4">
      <c r="H34" s="33"/>
      <c r="I34" s="33"/>
      <c r="J34" s="33"/>
    </row>
  </sheetData>
  <conditionalFormatting sqref="A11:I28">
    <cfRule type="expression" dxfId="12" priority="3">
      <formula>MOD(ROW(),2)=0</formula>
    </cfRule>
  </conditionalFormatting>
  <conditionalFormatting sqref="A29:XFD33">
    <cfRule type="expression" dxfId="11" priority="1">
      <formula>MOD(ROW(),2)=0</formula>
    </cfRule>
  </conditionalFormatting>
  <conditionalFormatting sqref="B5:F10 K6:K10">
    <cfRule type="expression" dxfId="10" priority="26">
      <formula>MOD(ROW(),2)=0</formula>
    </cfRule>
  </conditionalFormatting>
  <conditionalFormatting sqref="G5:K5 G6:I10">
    <cfRule type="expression" dxfId="9" priority="44">
      <formula>MOD(ROW(),2)=0</formula>
    </cfRule>
  </conditionalFormatting>
  <conditionalFormatting sqref="J6:J28 K11:XFD28">
    <cfRule type="expression" dxfId="8" priority="19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16896-C80D-4F42-983C-7A0726BC9BC6}">
  <sheetPr>
    <tabColor rgb="FFFFC000"/>
    <pageSetUpPr autoPageBreaks="0" fitToPage="1"/>
  </sheetPr>
  <dimension ref="B1:K39"/>
  <sheetViews>
    <sheetView showGridLines="0" tabSelected="1" topLeftCell="C1" zoomScale="110" zoomScaleNormal="110" zoomScalePageLayoutView="140" workbookViewId="0">
      <selection activeCell="J34" sqref="J34"/>
    </sheetView>
  </sheetViews>
  <sheetFormatPr defaultColWidth="8.8984375" defaultRowHeight="16.2" x14ac:dyDescent="0.4"/>
  <cols>
    <col min="1" max="1" width="1.796875" style="33" customWidth="1"/>
    <col min="2" max="2" width="7.09765625" style="33" customWidth="1"/>
    <col min="3" max="3" width="29.09765625" style="33" customWidth="1"/>
    <col min="4" max="4" width="10.09765625" style="33" customWidth="1"/>
    <col min="5" max="5" width="59.796875" style="33" bestFit="1" customWidth="1"/>
    <col min="6" max="6" width="11.296875" style="33" customWidth="1"/>
    <col min="7" max="7" width="32.19921875" style="33" bestFit="1" customWidth="1"/>
    <col min="8" max="8" width="15.19921875" style="33" customWidth="1"/>
    <col min="9" max="9" width="13.5" style="33" customWidth="1"/>
    <col min="10" max="10" width="14.796875" style="33" customWidth="1"/>
    <col min="11" max="11" width="68" style="33" customWidth="1"/>
    <col min="12" max="12" width="2" style="33" customWidth="1"/>
    <col min="13" max="16384" width="8.8984375" style="33"/>
  </cols>
  <sheetData>
    <row r="1" spans="2:11" ht="8.25" customHeight="1" x14ac:dyDescent="0.4"/>
    <row r="2" spans="2:11" ht="38.25" customHeight="1" x14ac:dyDescent="0.4">
      <c r="B2" s="41"/>
      <c r="C2" s="42" t="s">
        <v>27</v>
      </c>
      <c r="D2" s="43"/>
      <c r="E2" s="43"/>
      <c r="F2" s="43"/>
      <c r="G2" s="43"/>
      <c r="H2" s="44"/>
    </row>
    <row r="3" spans="2:11" ht="24" customHeight="1" x14ac:dyDescent="0.4">
      <c r="B3" s="41"/>
      <c r="C3" s="45"/>
      <c r="D3" s="67"/>
      <c r="E3" s="67"/>
      <c r="F3" s="67"/>
      <c r="G3" s="45"/>
      <c r="H3" s="44"/>
    </row>
    <row r="4" spans="2:11" ht="25.5" customHeight="1" x14ac:dyDescent="0.4">
      <c r="B4" s="14" t="s">
        <v>9</v>
      </c>
      <c r="C4" s="14" t="s">
        <v>10</v>
      </c>
      <c r="D4" s="63" t="s">
        <v>11</v>
      </c>
      <c r="E4" s="64" t="s">
        <v>12</v>
      </c>
      <c r="F4" s="65" t="s">
        <v>66</v>
      </c>
      <c r="G4" s="14" t="s">
        <v>13</v>
      </c>
      <c r="H4" s="72" t="s">
        <v>14</v>
      </c>
      <c r="I4" s="72" t="s">
        <v>15</v>
      </c>
      <c r="J4" s="69" t="s">
        <v>16</v>
      </c>
      <c r="K4" s="14" t="s">
        <v>6</v>
      </c>
    </row>
    <row r="5" spans="2:11" x14ac:dyDescent="0.4">
      <c r="B5" s="68">
        <f>'Product Backlog'!B6</f>
        <v>3</v>
      </c>
      <c r="C5" s="68" t="str">
        <f>'Product Backlog'!C6</f>
        <v>Delivery Options</v>
      </c>
      <c r="D5" s="51">
        <v>3.1</v>
      </c>
      <c r="E5" s="47" t="s">
        <v>28</v>
      </c>
      <c r="F5" s="62">
        <v>2</v>
      </c>
      <c r="G5" s="20" t="s">
        <v>18</v>
      </c>
      <c r="H5" s="55"/>
      <c r="I5" s="57"/>
      <c r="J5" s="70" t="s">
        <v>19</v>
      </c>
      <c r="K5" s="26"/>
    </row>
    <row r="6" spans="2:11" x14ac:dyDescent="0.4">
      <c r="C6" s="25"/>
      <c r="D6" s="51">
        <v>3.2</v>
      </c>
      <c r="E6" s="47" t="s">
        <v>29</v>
      </c>
      <c r="F6" s="62">
        <v>3</v>
      </c>
      <c r="G6" s="25" t="s">
        <v>25</v>
      </c>
      <c r="H6" s="55" t="s">
        <v>19</v>
      </c>
      <c r="I6" s="57"/>
      <c r="J6" s="70"/>
      <c r="K6" s="11"/>
    </row>
    <row r="7" spans="2:11" ht="23.25" customHeight="1" x14ac:dyDescent="0.4">
      <c r="C7" s="25"/>
      <c r="D7" s="51">
        <v>3.3</v>
      </c>
      <c r="E7" s="47" t="s">
        <v>30</v>
      </c>
      <c r="F7" s="62">
        <v>1</v>
      </c>
      <c r="G7" s="25" t="s">
        <v>20</v>
      </c>
      <c r="H7" s="55" t="s">
        <v>19</v>
      </c>
      <c r="I7" s="57"/>
      <c r="J7" s="70"/>
      <c r="K7" s="11"/>
    </row>
    <row r="8" spans="2:11" ht="27.6" x14ac:dyDescent="0.4">
      <c r="C8" s="25"/>
      <c r="D8" s="51">
        <v>3.4</v>
      </c>
      <c r="E8" s="47" t="s">
        <v>31</v>
      </c>
      <c r="F8" s="62">
        <v>3</v>
      </c>
      <c r="G8" s="25" t="s">
        <v>25</v>
      </c>
      <c r="H8" s="55" t="s">
        <v>19</v>
      </c>
      <c r="I8" s="57"/>
      <c r="J8" s="70"/>
      <c r="K8" s="11"/>
    </row>
    <row r="9" spans="2:11" x14ac:dyDescent="0.4">
      <c r="C9" s="25"/>
      <c r="D9" s="51">
        <v>3.5</v>
      </c>
      <c r="E9" s="47" t="s">
        <v>96</v>
      </c>
      <c r="F9" s="62">
        <v>1</v>
      </c>
      <c r="G9" s="25" t="s">
        <v>22</v>
      </c>
      <c r="H9" s="55" t="s">
        <v>19</v>
      </c>
      <c r="I9" s="57"/>
      <c r="J9" s="70"/>
      <c r="K9" s="11"/>
    </row>
    <row r="10" spans="2:11" x14ac:dyDescent="0.4">
      <c r="B10" s="33">
        <f>'Product Backlog'!B8</f>
        <v>5</v>
      </c>
      <c r="C10" s="33" t="str">
        <f>'Product Backlog'!C8</f>
        <v>Display Reviews</v>
      </c>
      <c r="D10" s="51">
        <v>5.0999999999999996</v>
      </c>
      <c r="E10" s="47" t="s">
        <v>34</v>
      </c>
      <c r="F10" s="62">
        <v>1</v>
      </c>
      <c r="G10" s="20" t="s">
        <v>18</v>
      </c>
      <c r="H10" s="55"/>
      <c r="I10" s="57"/>
      <c r="J10" s="70" t="s">
        <v>19</v>
      </c>
      <c r="K10" s="26"/>
    </row>
    <row r="11" spans="2:11" x14ac:dyDescent="0.4">
      <c r="C11" s="25"/>
      <c r="D11" s="51">
        <v>5.2</v>
      </c>
      <c r="E11" s="47" t="s">
        <v>35</v>
      </c>
      <c r="F11" s="62">
        <v>2</v>
      </c>
      <c r="G11" s="25" t="s">
        <v>22</v>
      </c>
      <c r="H11" s="55"/>
      <c r="I11" s="57" t="s">
        <v>19</v>
      </c>
      <c r="J11" s="70"/>
      <c r="K11" s="26"/>
    </row>
    <row r="12" spans="2:11" x14ac:dyDescent="0.4">
      <c r="B12" s="68"/>
      <c r="C12" s="25"/>
      <c r="D12" s="51">
        <v>5.3</v>
      </c>
      <c r="E12" s="47" t="s">
        <v>36</v>
      </c>
      <c r="F12" s="62">
        <v>2</v>
      </c>
      <c r="G12" s="25" t="s">
        <v>25</v>
      </c>
      <c r="H12" s="55"/>
      <c r="I12" s="57"/>
      <c r="J12" s="70" t="s">
        <v>19</v>
      </c>
      <c r="K12" s="26"/>
    </row>
    <row r="13" spans="2:11" x14ac:dyDescent="0.4">
      <c r="B13" s="48"/>
      <c r="C13" s="25"/>
      <c r="D13" s="51">
        <v>5.4</v>
      </c>
      <c r="E13" s="47" t="s">
        <v>97</v>
      </c>
      <c r="F13" s="62">
        <v>1</v>
      </c>
      <c r="G13" s="25" t="s">
        <v>25</v>
      </c>
      <c r="H13" s="55"/>
      <c r="I13" s="57"/>
      <c r="J13" s="70" t="s">
        <v>19</v>
      </c>
      <c r="K13" s="26"/>
    </row>
    <row r="14" spans="2:11" x14ac:dyDescent="0.4">
      <c r="B14" s="48">
        <f>'Product Backlog'!B9</f>
        <v>6</v>
      </c>
      <c r="C14" s="48" t="str">
        <f>'Product Backlog'!C9</f>
        <v>Receive Deal Notifications</v>
      </c>
      <c r="D14" s="51">
        <v>6.1</v>
      </c>
      <c r="E14" s="21" t="s">
        <v>26</v>
      </c>
      <c r="F14" s="52">
        <v>1</v>
      </c>
      <c r="G14" s="20" t="s">
        <v>18</v>
      </c>
      <c r="H14" s="55"/>
      <c r="I14" s="57"/>
      <c r="J14" s="70" t="s">
        <v>19</v>
      </c>
      <c r="K14" s="11"/>
    </row>
    <row r="15" spans="2:11" x14ac:dyDescent="0.4">
      <c r="B15" s="48"/>
      <c r="C15" s="48"/>
      <c r="D15" s="51">
        <v>6.2</v>
      </c>
      <c r="E15" s="21" t="s">
        <v>67</v>
      </c>
      <c r="F15" s="52">
        <v>2</v>
      </c>
      <c r="G15" s="25" t="s">
        <v>20</v>
      </c>
      <c r="H15" s="55" t="s">
        <v>19</v>
      </c>
      <c r="I15" s="57"/>
      <c r="J15" s="70"/>
      <c r="K15" s="11"/>
    </row>
    <row r="16" spans="2:11" x14ac:dyDescent="0.4">
      <c r="B16" s="48"/>
      <c r="C16" s="12"/>
      <c r="D16" s="51">
        <v>6.3</v>
      </c>
      <c r="E16" s="21" t="s">
        <v>68</v>
      </c>
      <c r="F16" s="52">
        <v>3</v>
      </c>
      <c r="G16" s="25" t="s">
        <v>20</v>
      </c>
      <c r="H16" s="55" t="s">
        <v>19</v>
      </c>
      <c r="I16" s="57"/>
      <c r="J16" s="70"/>
      <c r="K16" s="11"/>
    </row>
    <row r="17" spans="2:11" x14ac:dyDescent="0.4">
      <c r="B17" s="48"/>
      <c r="C17" s="12"/>
      <c r="D17" s="51">
        <v>6.4</v>
      </c>
      <c r="E17" s="21" t="s">
        <v>98</v>
      </c>
      <c r="F17" s="52">
        <v>1</v>
      </c>
      <c r="G17" s="25" t="s">
        <v>22</v>
      </c>
      <c r="H17" s="55" t="s">
        <v>19</v>
      </c>
      <c r="I17" s="57"/>
      <c r="J17" s="70"/>
      <c r="K17" s="11"/>
    </row>
    <row r="18" spans="2:11" s="12" customFormat="1" x14ac:dyDescent="0.4">
      <c r="B18" s="48">
        <f>'Product Backlog'!B10</f>
        <v>7</v>
      </c>
      <c r="C18" s="48" t="str">
        <f>'Product Backlog'!C10</f>
        <v>Leave Reviews</v>
      </c>
      <c r="D18" s="51">
        <v>7.1</v>
      </c>
      <c r="E18" s="21" t="s">
        <v>47</v>
      </c>
      <c r="F18" s="52">
        <v>1</v>
      </c>
      <c r="G18" s="20" t="s">
        <v>18</v>
      </c>
      <c r="H18" s="55"/>
      <c r="I18" s="55"/>
      <c r="J18" s="71" t="s">
        <v>19</v>
      </c>
    </row>
    <row r="19" spans="2:11" s="12" customFormat="1" x14ac:dyDescent="0.4">
      <c r="B19" s="48"/>
      <c r="C19" s="48"/>
      <c r="D19" s="51">
        <v>7.2</v>
      </c>
      <c r="E19" s="21" t="s">
        <v>69</v>
      </c>
      <c r="F19" s="52">
        <v>2</v>
      </c>
      <c r="G19" s="25" t="s">
        <v>20</v>
      </c>
      <c r="H19" s="55" t="s">
        <v>19</v>
      </c>
      <c r="I19" s="55"/>
      <c r="J19" s="71"/>
    </row>
    <row r="20" spans="2:11" s="12" customFormat="1" x14ac:dyDescent="0.4">
      <c r="D20" s="51">
        <v>7.3</v>
      </c>
      <c r="E20" s="21" t="s">
        <v>48</v>
      </c>
      <c r="F20" s="52">
        <v>2</v>
      </c>
      <c r="G20" s="25" t="s">
        <v>25</v>
      </c>
      <c r="H20" s="55" t="s">
        <v>19</v>
      </c>
      <c r="I20" s="55"/>
      <c r="J20" s="71"/>
    </row>
    <row r="21" spans="2:11" s="12" customFormat="1" x14ac:dyDescent="0.4">
      <c r="D21" s="51">
        <v>7.4</v>
      </c>
      <c r="E21" s="21" t="s">
        <v>49</v>
      </c>
      <c r="F21" s="52">
        <v>2</v>
      </c>
      <c r="G21" s="25" t="s">
        <v>20</v>
      </c>
      <c r="H21" s="55" t="s">
        <v>19</v>
      </c>
      <c r="I21" s="55"/>
      <c r="J21" s="71"/>
    </row>
    <row r="22" spans="2:11" s="12" customFormat="1" x14ac:dyDescent="0.4">
      <c r="D22" s="51">
        <v>7.5</v>
      </c>
      <c r="E22" s="21" t="s">
        <v>99</v>
      </c>
      <c r="F22" s="52">
        <v>1</v>
      </c>
      <c r="G22" s="25" t="s">
        <v>22</v>
      </c>
      <c r="H22" s="55" t="s">
        <v>19</v>
      </c>
      <c r="I22" s="55"/>
      <c r="J22" s="71"/>
    </row>
    <row r="23" spans="2:11" s="12" customFormat="1" x14ac:dyDescent="0.4">
      <c r="B23" s="12">
        <f>'Product Backlog'!B12</f>
        <v>9</v>
      </c>
      <c r="C23" s="12" t="str">
        <f>'Product Backlog'!C12</f>
        <v>Account Registration</v>
      </c>
      <c r="D23" s="51">
        <v>9.1</v>
      </c>
      <c r="E23" s="21" t="s">
        <v>74</v>
      </c>
      <c r="F23" s="52">
        <v>1</v>
      </c>
      <c r="G23" s="20" t="s">
        <v>18</v>
      </c>
      <c r="H23" s="55"/>
      <c r="I23" s="55"/>
      <c r="J23" s="71" t="s">
        <v>19</v>
      </c>
    </row>
    <row r="24" spans="2:11" s="12" customFormat="1" x14ac:dyDescent="0.4">
      <c r="D24" s="51">
        <v>9.1999999999999993</v>
      </c>
      <c r="E24" s="21" t="s">
        <v>117</v>
      </c>
      <c r="F24" s="52">
        <v>3</v>
      </c>
      <c r="G24" s="25" t="s">
        <v>20</v>
      </c>
      <c r="H24" s="55"/>
      <c r="I24" s="55"/>
      <c r="J24" s="71" t="s">
        <v>19</v>
      </c>
    </row>
    <row r="25" spans="2:11" s="12" customFormat="1" x14ac:dyDescent="0.4">
      <c r="D25" s="51">
        <v>9.3000000000000007</v>
      </c>
      <c r="E25" s="21" t="s">
        <v>75</v>
      </c>
      <c r="F25" s="52">
        <v>3</v>
      </c>
      <c r="G25" s="25" t="s">
        <v>25</v>
      </c>
      <c r="H25" s="55"/>
      <c r="I25" s="55"/>
      <c r="J25" s="71" t="s">
        <v>19</v>
      </c>
    </row>
    <row r="26" spans="2:11" s="12" customFormat="1" x14ac:dyDescent="0.4">
      <c r="D26" s="51">
        <v>9.4</v>
      </c>
      <c r="E26" s="21" t="s">
        <v>76</v>
      </c>
      <c r="F26" s="52">
        <v>3</v>
      </c>
      <c r="G26" s="25" t="s">
        <v>20</v>
      </c>
      <c r="H26" s="55" t="s">
        <v>19</v>
      </c>
      <c r="I26" s="55"/>
      <c r="J26" s="71"/>
    </row>
    <row r="27" spans="2:11" s="12" customFormat="1" x14ac:dyDescent="0.4">
      <c r="D27" s="51">
        <v>9.5</v>
      </c>
      <c r="E27" s="21" t="s">
        <v>101</v>
      </c>
      <c r="F27" s="52">
        <v>1</v>
      </c>
      <c r="G27" s="25" t="s">
        <v>22</v>
      </c>
      <c r="H27" s="55" t="s">
        <v>19</v>
      </c>
      <c r="I27" s="55"/>
      <c r="J27" s="71"/>
    </row>
    <row r="28" spans="2:11" s="12" customFormat="1" x14ac:dyDescent="0.4">
      <c r="B28" s="12">
        <f>'Product Backlog'!B13</f>
        <v>10</v>
      </c>
      <c r="C28" s="12" t="str">
        <f>'Product Backlog'!C13</f>
        <v>Remember Login</v>
      </c>
      <c r="D28" s="51">
        <v>10.1</v>
      </c>
      <c r="E28" s="21" t="s">
        <v>77</v>
      </c>
      <c r="F28" s="52">
        <v>1</v>
      </c>
      <c r="G28" s="25" t="s">
        <v>20</v>
      </c>
      <c r="H28" s="55" t="s">
        <v>19</v>
      </c>
      <c r="I28" s="55"/>
      <c r="J28" s="71"/>
    </row>
    <row r="29" spans="2:11" s="12" customFormat="1" x14ac:dyDescent="0.4">
      <c r="D29" s="51">
        <v>10.199999999999999</v>
      </c>
      <c r="E29" s="21" t="s">
        <v>78</v>
      </c>
      <c r="F29" s="52">
        <v>3</v>
      </c>
      <c r="G29" s="25" t="s">
        <v>22</v>
      </c>
      <c r="H29" s="55" t="s">
        <v>19</v>
      </c>
      <c r="I29" s="55"/>
      <c r="J29" s="71"/>
    </row>
    <row r="30" spans="2:11" s="12" customFormat="1" x14ac:dyDescent="0.4">
      <c r="D30" s="51">
        <v>10.3</v>
      </c>
      <c r="E30" s="21" t="s">
        <v>79</v>
      </c>
      <c r="F30" s="52">
        <v>2</v>
      </c>
      <c r="G30" s="25" t="s">
        <v>25</v>
      </c>
      <c r="H30" s="55" t="s">
        <v>19</v>
      </c>
      <c r="I30" s="55"/>
      <c r="J30" s="71"/>
    </row>
    <row r="31" spans="2:11" s="12" customFormat="1" x14ac:dyDescent="0.4">
      <c r="D31" s="51">
        <v>10.4</v>
      </c>
      <c r="E31" s="21" t="s">
        <v>102</v>
      </c>
      <c r="F31" s="52">
        <v>1</v>
      </c>
      <c r="G31" s="25" t="s">
        <v>22</v>
      </c>
      <c r="H31" s="55" t="s">
        <v>19</v>
      </c>
      <c r="I31" s="55"/>
      <c r="J31" s="71"/>
    </row>
    <row r="32" spans="2:11" s="12" customFormat="1" x14ac:dyDescent="0.4">
      <c r="B32" s="12">
        <f>'Product Backlog'!B17</f>
        <v>14</v>
      </c>
      <c r="C32" s="12" t="str">
        <f>'Product Backlog'!C17</f>
        <v>Products on Special</v>
      </c>
      <c r="D32" s="51">
        <v>14.1</v>
      </c>
      <c r="E32" s="47" t="s">
        <v>86</v>
      </c>
      <c r="F32" s="62">
        <v>1</v>
      </c>
      <c r="G32" s="25" t="s">
        <v>20</v>
      </c>
      <c r="H32" s="55"/>
      <c r="I32" s="57"/>
      <c r="J32" s="70" t="s">
        <v>19</v>
      </c>
    </row>
    <row r="33" spans="2:10" s="12" customFormat="1" x14ac:dyDescent="0.4">
      <c r="D33" s="51">
        <v>14.2</v>
      </c>
      <c r="E33" s="47" t="s">
        <v>87</v>
      </c>
      <c r="F33" s="62">
        <v>1</v>
      </c>
      <c r="G33" s="25" t="s">
        <v>25</v>
      </c>
      <c r="H33" s="55"/>
      <c r="I33" s="57"/>
      <c r="J33" s="70" t="s">
        <v>19</v>
      </c>
    </row>
    <row r="34" spans="2:10" s="12" customFormat="1" x14ac:dyDescent="0.4">
      <c r="D34" s="51">
        <v>14.3</v>
      </c>
      <c r="E34" s="47" t="s">
        <v>88</v>
      </c>
      <c r="F34" s="62">
        <v>3</v>
      </c>
      <c r="G34" s="25" t="s">
        <v>22</v>
      </c>
      <c r="H34" s="55" t="s">
        <v>19</v>
      </c>
      <c r="I34" s="57"/>
      <c r="J34" s="70"/>
    </row>
    <row r="35" spans="2:10" s="12" customFormat="1" x14ac:dyDescent="0.4">
      <c r="D35" s="51">
        <v>14.4</v>
      </c>
      <c r="E35" s="47" t="s">
        <v>103</v>
      </c>
      <c r="F35" s="62">
        <v>1</v>
      </c>
      <c r="G35" s="25" t="s">
        <v>22</v>
      </c>
      <c r="H35" s="55"/>
      <c r="I35" s="57"/>
      <c r="J35" s="70" t="s">
        <v>19</v>
      </c>
    </row>
    <row r="36" spans="2:10" s="12" customFormat="1" x14ac:dyDescent="0.4">
      <c r="B36" s="12">
        <f>'Product Backlog'!B18</f>
        <v>15</v>
      </c>
      <c r="C36" s="12" t="str">
        <f>'Product Backlog'!C18</f>
        <v>Trending Products</v>
      </c>
      <c r="D36" s="51">
        <v>15.1</v>
      </c>
      <c r="E36" s="47" t="s">
        <v>89</v>
      </c>
      <c r="F36" s="62">
        <v>1</v>
      </c>
      <c r="G36" s="25" t="s">
        <v>20</v>
      </c>
      <c r="H36" s="55" t="s">
        <v>19</v>
      </c>
      <c r="I36" s="57"/>
      <c r="J36" s="70"/>
    </row>
    <row r="37" spans="2:10" s="12" customFormat="1" x14ac:dyDescent="0.4">
      <c r="D37" s="51">
        <v>15.2</v>
      </c>
      <c r="E37" s="21" t="s">
        <v>90</v>
      </c>
      <c r="F37" s="52">
        <v>3</v>
      </c>
      <c r="G37" s="25" t="s">
        <v>25</v>
      </c>
      <c r="H37" s="55" t="s">
        <v>19</v>
      </c>
      <c r="I37" s="57"/>
      <c r="J37" s="70"/>
    </row>
    <row r="38" spans="2:10" s="12" customFormat="1" x14ac:dyDescent="0.4">
      <c r="D38" s="51">
        <v>15.3</v>
      </c>
      <c r="E38" s="21" t="s">
        <v>62</v>
      </c>
      <c r="F38" s="52">
        <v>3</v>
      </c>
      <c r="G38" s="25" t="s">
        <v>25</v>
      </c>
      <c r="H38" s="55" t="s">
        <v>19</v>
      </c>
      <c r="I38" s="57"/>
      <c r="J38" s="70"/>
    </row>
    <row r="39" spans="2:10" s="12" customFormat="1" x14ac:dyDescent="0.4">
      <c r="D39" s="51">
        <v>15.4</v>
      </c>
      <c r="E39" s="21" t="s">
        <v>104</v>
      </c>
      <c r="F39" s="52">
        <v>2</v>
      </c>
      <c r="G39" s="25" t="s">
        <v>22</v>
      </c>
      <c r="H39" s="55" t="s">
        <v>19</v>
      </c>
      <c r="I39" s="57"/>
      <c r="J39" s="70"/>
    </row>
  </sheetData>
  <conditionalFormatting sqref="A18:F18 H18:XFD18 A19:XFD22 A23:F23 H23:XFD23 A24:XFD31">
    <cfRule type="expression" dxfId="7" priority="28">
      <formula>MOD(ROW(),2)=0</formula>
    </cfRule>
  </conditionalFormatting>
  <conditionalFormatting sqref="A32:F39">
    <cfRule type="expression" dxfId="6" priority="22">
      <formula>MOD(ROW(),2)=0</formula>
    </cfRule>
  </conditionalFormatting>
  <conditionalFormatting sqref="B5:F17">
    <cfRule type="expression" dxfId="5" priority="31">
      <formula>MOD(ROW(),2)=0</formula>
    </cfRule>
  </conditionalFormatting>
  <conditionalFormatting sqref="G5:G39">
    <cfRule type="expression" dxfId="4" priority="1">
      <formula>MOD(ROW(),2)=0</formula>
    </cfRule>
  </conditionalFormatting>
  <conditionalFormatting sqref="G11:K13 H14:K14 G15:K15 H16:K17">
    <cfRule type="expression" dxfId="3" priority="36">
      <formula>MOD(ROW(),2)=0</formula>
    </cfRule>
  </conditionalFormatting>
  <conditionalFormatting sqref="H5:K5 G6:K6 H7:K7 G8:K9">
    <cfRule type="expression" dxfId="2" priority="41">
      <formula>MOD(ROW(),2)=0</formula>
    </cfRule>
  </conditionalFormatting>
  <conditionalFormatting sqref="H10:K10">
    <cfRule type="expression" dxfId="1" priority="38">
      <formula>MOD(ROW(),2)=0</formula>
    </cfRule>
  </conditionalFormatting>
  <conditionalFormatting sqref="H32:XFD39">
    <cfRule type="expression" dxfId="0" priority="2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5DB3-3566-459C-9CC6-EED4DE8BDB4C}">
  <dimension ref="B3:AC42"/>
  <sheetViews>
    <sheetView workbookViewId="0">
      <selection activeCell="N21" sqref="N21"/>
    </sheetView>
  </sheetViews>
  <sheetFormatPr defaultRowHeight="16.2" x14ac:dyDescent="0.4"/>
  <cols>
    <col min="2" max="2" width="12.796875" bestFit="1" customWidth="1"/>
    <col min="5" max="5" width="10.796875" bestFit="1" customWidth="1"/>
    <col min="7" max="7" width="10.8984375" bestFit="1" customWidth="1"/>
    <col min="13" max="13" width="10.8984375" bestFit="1" customWidth="1"/>
    <col min="14" max="14" width="11.8984375" bestFit="1" customWidth="1"/>
    <col min="15" max="15" width="10.69921875" bestFit="1" customWidth="1"/>
    <col min="18" max="18" width="15.69921875" bestFit="1" customWidth="1"/>
    <col min="19" max="19" width="10.8984375" bestFit="1" customWidth="1"/>
    <col min="20" max="20" width="9.5" bestFit="1" customWidth="1"/>
    <col min="21" max="21" width="11.8984375" bestFit="1" customWidth="1"/>
    <col min="23" max="23" width="10.69921875" bestFit="1" customWidth="1"/>
  </cols>
  <sheetData>
    <row r="3" spans="2:21" x14ac:dyDescent="0.4">
      <c r="B3" t="s">
        <v>113</v>
      </c>
    </row>
    <row r="8" spans="2:21" x14ac:dyDescent="0.4">
      <c r="B8" s="40" t="s">
        <v>107</v>
      </c>
      <c r="I8" s="40" t="s">
        <v>114</v>
      </c>
      <c r="J8" t="s">
        <v>120</v>
      </c>
      <c r="P8" t="s">
        <v>116</v>
      </c>
      <c r="R8" t="s">
        <v>120</v>
      </c>
    </row>
    <row r="9" spans="2:21" x14ac:dyDescent="0.4">
      <c r="B9" s="84" t="s">
        <v>108</v>
      </c>
      <c r="C9" s="84" t="s">
        <v>109</v>
      </c>
      <c r="D9" s="84" t="s">
        <v>110</v>
      </c>
      <c r="E9" s="84" t="s">
        <v>111</v>
      </c>
      <c r="F9" s="84" t="s">
        <v>118</v>
      </c>
      <c r="G9" s="84" t="s">
        <v>112</v>
      </c>
      <c r="I9" s="84" t="s">
        <v>108</v>
      </c>
      <c r="J9" s="84" t="s">
        <v>109</v>
      </c>
      <c r="K9" s="84" t="s">
        <v>110</v>
      </c>
      <c r="L9" s="84" t="s">
        <v>111</v>
      </c>
      <c r="M9" s="84" t="s">
        <v>119</v>
      </c>
      <c r="N9" s="84" t="s">
        <v>112</v>
      </c>
      <c r="P9" s="84" t="s">
        <v>108</v>
      </c>
      <c r="Q9" s="84" t="s">
        <v>109</v>
      </c>
      <c r="R9" s="84" t="s">
        <v>110</v>
      </c>
      <c r="S9" s="84" t="s">
        <v>111</v>
      </c>
      <c r="T9" s="84" t="s">
        <v>119</v>
      </c>
      <c r="U9" s="84" t="s">
        <v>112</v>
      </c>
    </row>
    <row r="10" spans="2:21" x14ac:dyDescent="0.4">
      <c r="B10">
        <v>0</v>
      </c>
      <c r="C10">
        <v>0</v>
      </c>
      <c r="D10">
        <v>0</v>
      </c>
      <c r="E10">
        <v>60</v>
      </c>
      <c r="F10">
        <v>60</v>
      </c>
      <c r="I10">
        <v>0</v>
      </c>
      <c r="J10">
        <v>0</v>
      </c>
      <c r="K10">
        <v>0</v>
      </c>
      <c r="L10">
        <v>64</v>
      </c>
      <c r="M10">
        <v>64</v>
      </c>
      <c r="P10">
        <v>0</v>
      </c>
      <c r="Q10">
        <v>0</v>
      </c>
      <c r="R10">
        <v>0</v>
      </c>
      <c r="S10">
        <v>124</v>
      </c>
      <c r="T10">
        <v>124</v>
      </c>
    </row>
    <row r="11" spans="2:21" x14ac:dyDescent="0.4">
      <c r="B11">
        <v>1</v>
      </c>
      <c r="C11">
        <v>22</v>
      </c>
      <c r="D11">
        <v>25</v>
      </c>
      <c r="E11">
        <f>E10-D11</f>
        <v>35</v>
      </c>
      <c r="F11">
        <v>40</v>
      </c>
      <c r="G11">
        <v>20</v>
      </c>
      <c r="I11">
        <v>1</v>
      </c>
      <c r="J11">
        <v>24</v>
      </c>
      <c r="M11" s="85">
        <f>M10-N11</f>
        <v>42.666666666666671</v>
      </c>
      <c r="N11" s="85">
        <f>L10/I13</f>
        <v>21.333333333333332</v>
      </c>
      <c r="P11">
        <v>1</v>
      </c>
      <c r="Q11">
        <f>C11</f>
        <v>22</v>
      </c>
      <c r="R11">
        <f>D11</f>
        <v>25</v>
      </c>
      <c r="S11">
        <f>S10-R11</f>
        <v>99</v>
      </c>
      <c r="T11" s="85">
        <f>T10-U11</f>
        <v>103.33333333333333</v>
      </c>
      <c r="U11" s="85">
        <f>T10/P16</f>
        <v>20.666666666666668</v>
      </c>
    </row>
    <row r="12" spans="2:21" x14ac:dyDescent="0.4">
      <c r="B12">
        <v>2</v>
      </c>
      <c r="C12">
        <v>18</v>
      </c>
      <c r="D12">
        <v>27</v>
      </c>
      <c r="E12">
        <f t="shared" ref="E12:E13" si="0">E11-D12</f>
        <v>8</v>
      </c>
      <c r="F12">
        <v>20</v>
      </c>
      <c r="G12">
        <v>20</v>
      </c>
      <c r="I12">
        <v>2</v>
      </c>
      <c r="J12">
        <v>22</v>
      </c>
      <c r="M12" s="85">
        <f t="shared" ref="M12:M13" si="1">M11-N12</f>
        <v>21.333333333333339</v>
      </c>
      <c r="N12" s="85">
        <f>M10/I13</f>
        <v>21.333333333333332</v>
      </c>
      <c r="P12">
        <v>2</v>
      </c>
      <c r="Q12">
        <f t="shared" ref="Q12:Q13" si="2">C12</f>
        <v>18</v>
      </c>
      <c r="R12">
        <f t="shared" ref="R12:R13" si="3">D12</f>
        <v>27</v>
      </c>
      <c r="S12">
        <f t="shared" ref="S12:S13" si="4">S11-R12</f>
        <v>72</v>
      </c>
      <c r="T12" s="85">
        <f t="shared" ref="T12:T16" si="5">T11-U12</f>
        <v>82.666666666666657</v>
      </c>
      <c r="U12" s="85">
        <f>T10/P16</f>
        <v>20.666666666666668</v>
      </c>
    </row>
    <row r="13" spans="2:21" x14ac:dyDescent="0.4">
      <c r="B13">
        <v>3</v>
      </c>
      <c r="C13">
        <v>20</v>
      </c>
      <c r="D13">
        <v>29</v>
      </c>
      <c r="E13">
        <f t="shared" si="0"/>
        <v>-21</v>
      </c>
      <c r="F13">
        <v>0</v>
      </c>
      <c r="G13">
        <v>20</v>
      </c>
      <c r="I13">
        <v>3</v>
      </c>
      <c r="J13">
        <v>18</v>
      </c>
      <c r="M13" s="85">
        <f t="shared" si="1"/>
        <v>0</v>
      </c>
      <c r="N13" s="85">
        <f>M10/I13</f>
        <v>21.333333333333332</v>
      </c>
      <c r="P13">
        <v>3</v>
      </c>
      <c r="Q13">
        <f t="shared" si="2"/>
        <v>20</v>
      </c>
      <c r="R13">
        <f t="shared" si="3"/>
        <v>29</v>
      </c>
      <c r="S13">
        <f t="shared" si="4"/>
        <v>43</v>
      </c>
      <c r="T13" s="85">
        <f t="shared" si="5"/>
        <v>61.999999999999986</v>
      </c>
      <c r="U13" s="85">
        <f>T10/P16</f>
        <v>20.666666666666668</v>
      </c>
    </row>
    <row r="14" spans="2:21" x14ac:dyDescent="0.4">
      <c r="B14" t="s">
        <v>115</v>
      </c>
      <c r="C14">
        <f>SUM(C11:C13)</f>
        <v>60</v>
      </c>
      <c r="D14">
        <f>SUM(D11:D13)</f>
        <v>81</v>
      </c>
      <c r="I14" t="s">
        <v>115</v>
      </c>
      <c r="J14">
        <f>SUM(J10:J13)</f>
        <v>64</v>
      </c>
      <c r="K14">
        <f>SUM(K10:K13)</f>
        <v>0</v>
      </c>
      <c r="P14">
        <v>4</v>
      </c>
      <c r="Q14">
        <f>J11</f>
        <v>24</v>
      </c>
      <c r="T14" s="85">
        <f t="shared" si="5"/>
        <v>41.333333333333314</v>
      </c>
      <c r="U14" s="85">
        <f>T10/P16</f>
        <v>20.666666666666668</v>
      </c>
    </row>
    <row r="15" spans="2:21" x14ac:dyDescent="0.4">
      <c r="P15">
        <v>5</v>
      </c>
      <c r="Q15">
        <f t="shared" ref="Q15:Q16" si="6">J12</f>
        <v>22</v>
      </c>
      <c r="T15" s="85">
        <f t="shared" si="5"/>
        <v>20.666666666666647</v>
      </c>
      <c r="U15" s="85">
        <f>T10/P16</f>
        <v>20.666666666666668</v>
      </c>
    </row>
    <row r="16" spans="2:21" x14ac:dyDescent="0.4">
      <c r="P16">
        <v>6</v>
      </c>
      <c r="Q16">
        <f t="shared" si="6"/>
        <v>18</v>
      </c>
      <c r="T16" s="85">
        <f t="shared" si="5"/>
        <v>0</v>
      </c>
      <c r="U16" s="85">
        <f>T10/P16</f>
        <v>20.666666666666668</v>
      </c>
    </row>
    <row r="17" spans="16:18" x14ac:dyDescent="0.4">
      <c r="P17" t="s">
        <v>115</v>
      </c>
      <c r="Q17">
        <f>SUM(Q10:Q16)</f>
        <v>124</v>
      </c>
      <c r="R17">
        <f>SUM(R10:R16)</f>
        <v>81</v>
      </c>
    </row>
    <row r="42" spans="29:29" x14ac:dyDescent="0.4">
      <c r="AC42">
        <f>SUM(Y39,AA45)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984375" defaultRowHeight="16.2" x14ac:dyDescent="0.4"/>
  <cols>
    <col min="2" max="2" width="32.796875" customWidth="1"/>
  </cols>
  <sheetData>
    <row r="1" spans="1:8" ht="34.5" customHeight="1" x14ac:dyDescent="0.4">
      <c r="A1" s="7" t="s">
        <v>37</v>
      </c>
    </row>
    <row r="2" spans="1:8" x14ac:dyDescent="0.4">
      <c r="D2" s="5" t="s">
        <v>38</v>
      </c>
    </row>
    <row r="3" spans="1:8" ht="19.5" customHeight="1" x14ac:dyDescent="0.4">
      <c r="B3" t="s">
        <v>39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4">
      <c r="B4" t="s">
        <v>40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4"/>
    <row r="6" spans="1:8" ht="19.5" customHeight="1" thickBot="1" x14ac:dyDescent="0.45">
      <c r="B6" t="s">
        <v>38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4" thickBot="1" x14ac:dyDescent="0.65">
      <c r="B7" s="6" t="s">
        <v>41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 x14ac:dyDescent="0.4">
      <c r="A8" t="e">
        <f>MATCH(B8,'Sprint1 Backlog'!$C$5:$C$10,0)</f>
        <v>#REF!</v>
      </c>
      <c r="B8" t="e">
        <f>IF(#REF!="","",#REF!)</f>
        <v>#REF!</v>
      </c>
      <c r="C8" t="e">
        <f ca="1">IFERROR(INDEX('Sprint1 Backlog'!$C$5:$K$10,$A8,C$6),NA())</f>
        <v>#N/A</v>
      </c>
      <c r="D8" t="e">
        <f ca="1">IFERROR(INDEX('Sprint1 Backlog'!$C$5:$K$10,$A8,D$6),NA())</f>
        <v>#N/A</v>
      </c>
      <c r="E8" t="e">
        <f ca="1">IFERROR(INDEX('Sprint1 Backlog'!$C$5:$K$10,$A8,E$6),NA())</f>
        <v>#N/A</v>
      </c>
      <c r="F8" t="e">
        <f ca="1">IFERROR(INDEX('Sprint1 Backlog'!$C$5:$K$10,$A8,F$6),NA())</f>
        <v>#N/A</v>
      </c>
      <c r="G8" t="e">
        <f ca="1">IFERROR(INDEX('Sprint1 Backlog'!$C$5:$K$10,$A8,G$6),NA())</f>
        <v>#N/A</v>
      </c>
      <c r="H8" s="3" t="str">
        <f ca="1">IFERROR(G8/F8-1,"")</f>
        <v/>
      </c>
    </row>
    <row r="9" spans="1:8" ht="19.5" customHeight="1" x14ac:dyDescent="0.4">
      <c r="A9" t="e">
        <f>MATCH(B9,'Sprint1 Backlog'!$C$5:$C$10,0)</f>
        <v>#REF!</v>
      </c>
      <c r="B9" t="e">
        <f>IF(#REF!="","",#REF!)</f>
        <v>#REF!</v>
      </c>
      <c r="C9" t="e">
        <f ca="1">IFERROR(INDEX('Sprint1 Backlog'!$C$5:$K$10,$A9,C$6),NA())</f>
        <v>#N/A</v>
      </c>
      <c r="D9" t="e">
        <f ca="1">IFERROR(INDEX('Sprint1 Backlog'!$C$5:$K$10,$A9,D$6),NA())</f>
        <v>#N/A</v>
      </c>
      <c r="E9" t="e">
        <f ca="1">IFERROR(INDEX('Sprint1 Backlog'!$C$5:$K$10,$A9,E$6),NA())</f>
        <v>#N/A</v>
      </c>
      <c r="F9" t="e">
        <f ca="1">IFERROR(INDEX('Sprint1 Backlog'!$C$5:$K$10,$A9,F$6),NA())</f>
        <v>#N/A</v>
      </c>
      <c r="G9" t="e">
        <f ca="1">IFERROR(INDEX('Sprint1 Backlog'!$C$5:$K$10,$A9,G$6),NA())</f>
        <v>#N/A</v>
      </c>
      <c r="H9" s="3" t="str">
        <f t="shared" ref="H9:H12" ca="1" si="0">IFERROR(G9/F9-1,"")</f>
        <v/>
      </c>
    </row>
    <row r="10" spans="1:8" ht="19.5" customHeight="1" x14ac:dyDescent="0.4">
      <c r="A10" t="e">
        <f>MATCH(B10,'Sprint1 Backlog'!$C$5:$C$10,0)</f>
        <v>#REF!</v>
      </c>
      <c r="B10" t="e">
        <f>IF(#REF!="","",#REF!)</f>
        <v>#REF!</v>
      </c>
      <c r="C10" t="e">
        <f ca="1">IFERROR(INDEX('Sprint1 Backlog'!$C$5:$K$10,$A10,C$6),NA())</f>
        <v>#N/A</v>
      </c>
      <c r="D10" t="e">
        <f ca="1">IFERROR(INDEX('Sprint1 Backlog'!$C$5:$K$10,$A10,D$6),NA())</f>
        <v>#N/A</v>
      </c>
      <c r="E10" t="e">
        <f ca="1">IFERROR(INDEX('Sprint1 Backlog'!$C$5:$K$10,$A10,E$6),NA())</f>
        <v>#N/A</v>
      </c>
      <c r="F10" t="e">
        <f ca="1">IFERROR(INDEX('Sprint1 Backlog'!$C$5:$K$10,$A10,F$6),NA())</f>
        <v>#N/A</v>
      </c>
      <c r="G10" t="e">
        <f ca="1">IFERROR(INDEX('Sprint1 Backlog'!$C$5:$K$10,$A10,G$6),NA())</f>
        <v>#N/A</v>
      </c>
      <c r="H10" s="3" t="str">
        <f t="shared" ca="1" si="0"/>
        <v/>
      </c>
    </row>
    <row r="11" spans="1:8" ht="19.5" customHeight="1" x14ac:dyDescent="0.4">
      <c r="A11" t="e">
        <f>MATCH(B11,'Sprint1 Backlog'!$C$5:$C$10,0)</f>
        <v>#REF!</v>
      </c>
      <c r="B11" t="e">
        <f>IF(#REF!="","",#REF!)</f>
        <v>#REF!</v>
      </c>
      <c r="C11" t="e">
        <f ca="1">IFERROR(INDEX('Sprint1 Backlog'!$C$5:$K$10,$A11,C$6),NA())</f>
        <v>#N/A</v>
      </c>
      <c r="D11" t="e">
        <f ca="1">IFERROR(INDEX('Sprint1 Backlog'!$C$5:$K$10,$A11,D$6),NA())</f>
        <v>#N/A</v>
      </c>
      <c r="E11" t="e">
        <f ca="1">IFERROR(INDEX('Sprint1 Backlog'!$C$5:$K$10,$A11,E$6),NA())</f>
        <v>#N/A</v>
      </c>
      <c r="F11" t="e">
        <f ca="1">IFERROR(INDEX('Sprint1 Backlog'!$C$5:$K$10,$A11,F$6),NA())</f>
        <v>#N/A</v>
      </c>
      <c r="G11" t="e">
        <f ca="1">IFERROR(INDEX('Sprint1 Backlog'!$C$5:$K$10,$A11,G$6),NA())</f>
        <v>#N/A</v>
      </c>
      <c r="H11" s="3" t="str">
        <f t="shared" ca="1" si="0"/>
        <v/>
      </c>
    </row>
    <row r="12" spans="1:8" ht="19.5" customHeight="1" x14ac:dyDescent="0.4">
      <c r="A12" t="e">
        <f>MATCH(B12,'Sprint1 Backlog'!$C$5:$C$10,0)</f>
        <v>#REF!</v>
      </c>
      <c r="B12" t="e">
        <f>IF(#REF!="","",#REF!)</f>
        <v>#REF!</v>
      </c>
      <c r="C12" t="e">
        <f ca="1">IFERROR(INDEX('Sprint1 Backlog'!$C$5:$K$10,$A12,C$6),NA())</f>
        <v>#N/A</v>
      </c>
      <c r="D12" t="e">
        <f ca="1">IFERROR(INDEX('Sprint1 Backlog'!$C$5:$K$10,$A12,D$6),NA())</f>
        <v>#N/A</v>
      </c>
      <c r="E12" t="e">
        <f ca="1">IFERROR(INDEX('Sprint1 Backlog'!$C$5:$K$10,$A12,E$6),NA())</f>
        <v>#N/A</v>
      </c>
      <c r="F12" t="e">
        <f ca="1">IFERROR(INDEX('Sprint1 Backlog'!$C$5:$K$10,$A12,F$6),NA())</f>
        <v>#N/A</v>
      </c>
      <c r="G12" t="e">
        <f ca="1">IFERROR(INDEX('Sprint1 Backlog'!$C$5:$K$10,$A12,G$6),NA())</f>
        <v>#N/A</v>
      </c>
      <c r="H12" s="3" t="str">
        <f t="shared" ca="1" si="0"/>
        <v/>
      </c>
    </row>
    <row r="13" spans="1:8" ht="16.8" thickBot="1" x14ac:dyDescent="0.45"/>
    <row r="14" spans="1:8" ht="23.4" thickBot="1" x14ac:dyDescent="0.65">
      <c r="B14" s="6" t="s">
        <v>42</v>
      </c>
      <c r="C14" s="6"/>
      <c r="D14" s="6"/>
      <c r="E14" s="6"/>
      <c r="F14" s="6"/>
      <c r="G14" s="6"/>
      <c r="H14" s="6"/>
    </row>
    <row r="15" spans="1:8" ht="19.5" customHeight="1" x14ac:dyDescent="0.4">
      <c r="A15">
        <f>ROWS($B$15:B15)</f>
        <v>1</v>
      </c>
      <c r="B15" t="str">
        <f>IF('Sprint1 Backlog'!C5=0,"",'Sprint1 Backlog'!C5)</f>
        <v>Product Search (Search Bar)</v>
      </c>
      <c r="C15" t="e">
        <f ca="1">IF(B15="",NA(),IFERROR(INDEX('Sprint1 Backlog'!$C$5:$K$10,$A15,C$6),NA()))</f>
        <v>#N/A</v>
      </c>
      <c r="D15" t="e">
        <f ca="1">IF(B15="",NA(),IFERROR(INDEX('Sprint1 Backlog'!$C$5:$K$10,$A15,D$6),NA()))</f>
        <v>#N/A</v>
      </c>
      <c r="E15" t="e">
        <f ca="1">IF(B15="",NA(),IFERROR(INDEX('Sprint1 Backlog'!$C$5:$K$10,$A15,E$6),NA()))</f>
        <v>#N/A</v>
      </c>
      <c r="F15" t="e">
        <f ca="1">IF(B15="",NA(),IFERROR(INDEX('Sprint1 Backlog'!$C$5:$K$10,$A15,F$6),NA()))</f>
        <v>#N/A</v>
      </c>
      <c r="G15" t="e">
        <f ca="1">IF(B15="",NA(),IFERROR(INDEX('Sprint1 Backlog'!$C$5:$K$10,$A15,G$6),NA()))</f>
        <v>#N/A</v>
      </c>
    </row>
    <row r="16" spans="1:8" ht="19.5" customHeight="1" x14ac:dyDescent="0.4">
      <c r="A16">
        <f>ROWS($B$15:B16)</f>
        <v>2</v>
      </c>
      <c r="B16" t="str">
        <f>IF('Sprint1 Backlog'!C6=0,"",'Sprint1 Backlog'!C6)</f>
        <v/>
      </c>
      <c r="C16" t="e">
        <f>IF(B16="",NA(),IFERROR(INDEX('Sprint1 Backlog'!$C$5:$K$10,$A16,C$6),NA()))</f>
        <v>#N/A</v>
      </c>
      <c r="D16" t="e">
        <f>IF(B16="",NA(),IFERROR(INDEX('Sprint1 Backlog'!$C$5:$K$10,$A16,D$6),NA()))</f>
        <v>#N/A</v>
      </c>
      <c r="E16" t="e">
        <f>IF(B16="",NA(),IFERROR(INDEX('Sprint1 Backlog'!$C$5:$K$10,$A16,E$6),NA()))</f>
        <v>#N/A</v>
      </c>
      <c r="F16" t="e">
        <f>IF(B16="",NA(),IFERROR(INDEX('Sprint1 Backlog'!$C$5:$K$10,$A16,F$6),NA()))</f>
        <v>#N/A</v>
      </c>
      <c r="G16" t="e">
        <f>IF(B16="",NA(),IFERROR(INDEX('Sprint1 Backlog'!$C$5:$K$10,$A16,G$6),NA()))</f>
        <v>#N/A</v>
      </c>
    </row>
    <row r="17" spans="1:7" ht="19.5" customHeight="1" x14ac:dyDescent="0.4">
      <c r="A17">
        <f>ROWS($B$15:B17)</f>
        <v>3</v>
      </c>
      <c r="B17" t="str">
        <f>IF('Sprint1 Backlog'!C7=0,"",'Sprint1 Backlog'!C7)</f>
        <v/>
      </c>
      <c r="C17" t="e">
        <f>IF(B17="",NA(),IFERROR(INDEX('Sprint1 Backlog'!$C$5:$K$10,$A17,C$6),NA()))</f>
        <v>#N/A</v>
      </c>
      <c r="D17" t="e">
        <f>IF(B17="",NA(),IFERROR(INDEX('Sprint1 Backlog'!$C$5:$K$10,$A17,D$6),NA()))</f>
        <v>#N/A</v>
      </c>
      <c r="E17" t="e">
        <f>IF(B17="",NA(),IFERROR(INDEX('Sprint1 Backlog'!$C$5:$K$10,$A17,E$6),NA()))</f>
        <v>#N/A</v>
      </c>
      <c r="F17" t="e">
        <f>IF(B17="",NA(),IFERROR(INDEX('Sprint1 Backlog'!$C$5:$K$10,$A17,F$6),NA()))</f>
        <v>#N/A</v>
      </c>
      <c r="G17" t="e">
        <f>IF(B17="",NA(),IFERROR(INDEX('Sprint1 Backlog'!$C$5:$K$10,$A17,G$6),NA()))</f>
        <v>#N/A</v>
      </c>
    </row>
    <row r="18" spans="1:7" ht="19.5" customHeight="1" x14ac:dyDescent="0.4">
      <c r="A18">
        <f>ROWS($B$15:B18)</f>
        <v>4</v>
      </c>
      <c r="B18" t="e">
        <f>IF('Sprint1 Backlog'!#REF!=0,"",'Sprint1 Backlog'!#REF!)</f>
        <v>#REF!</v>
      </c>
      <c r="C18" t="e">
        <f>IF(B18="",NA(),IFERROR(INDEX('Sprint1 Backlog'!$C$5:$K$10,$A18,C$6),NA()))</f>
        <v>#REF!</v>
      </c>
      <c r="D18" t="e">
        <f>IF(B18="",NA(),IFERROR(INDEX('Sprint1 Backlog'!$C$5:$K$10,$A18,D$6),NA()))</f>
        <v>#REF!</v>
      </c>
      <c r="E18" t="e">
        <f>IF(B18="",NA(),IFERROR(INDEX('Sprint1 Backlog'!$C$5:$K$10,$A18,E$6),NA()))</f>
        <v>#REF!</v>
      </c>
      <c r="F18" t="e">
        <f>IF(B18="",NA(),IFERROR(INDEX('Sprint1 Backlog'!$C$5:$K$10,$A18,F$6),NA()))</f>
        <v>#REF!</v>
      </c>
      <c r="G18" t="e">
        <f>IF(B18="",NA(),IFERROR(INDEX('Sprint1 Backlog'!$C$5:$K$10,$A18,G$6),NA()))</f>
        <v>#REF!</v>
      </c>
    </row>
    <row r="19" spans="1:7" ht="19.5" customHeight="1" x14ac:dyDescent="0.4">
      <c r="A19">
        <f>ROWS($B$15:B19)</f>
        <v>5</v>
      </c>
      <c r="B19" t="e">
        <f>IF('Sprint1 Backlog'!#REF!=0,"",'Sprint1 Backlog'!#REF!)</f>
        <v>#REF!</v>
      </c>
      <c r="C19" t="e">
        <f>IF(B19="",NA(),IFERROR(INDEX('Sprint1 Backlog'!$C$5:$K$10,$A19,C$6),NA()))</f>
        <v>#REF!</v>
      </c>
      <c r="D19" t="e">
        <f>IF(B19="",NA(),IFERROR(INDEX('Sprint1 Backlog'!$C$5:$K$10,$A19,D$6),NA()))</f>
        <v>#REF!</v>
      </c>
      <c r="E19" t="e">
        <f>IF(B19="",NA(),IFERROR(INDEX('Sprint1 Backlog'!$C$5:$K$10,$A19,E$6),NA()))</f>
        <v>#REF!</v>
      </c>
      <c r="F19" t="e">
        <f>IF(B19="",NA(),IFERROR(INDEX('Sprint1 Backlog'!$C$5:$K$10,$A19,F$6),NA()))</f>
        <v>#REF!</v>
      </c>
      <c r="G19" t="e">
        <f>IF(B19="",NA(),IFERROR(INDEX('Sprint1 Backlog'!$C$5:$K$10,$A19,G$6),NA()))</f>
        <v>#REF!</v>
      </c>
    </row>
    <row r="20" spans="1:7" ht="19.5" customHeight="1" x14ac:dyDescent="0.4">
      <c r="A20">
        <f>ROWS($B$15:B20)</f>
        <v>6</v>
      </c>
      <c r="B20" t="str">
        <f>IF('Sprint1 Backlog'!C9=0,"",'Sprint1 Backlog'!C9)</f>
        <v/>
      </c>
      <c r="C20" t="e">
        <f>IF(B20="",NA(),IFERROR(INDEX('Sprint1 Backlog'!$C$5:$K$10,$A20,C$6),NA()))</f>
        <v>#N/A</v>
      </c>
      <c r="D20" t="e">
        <f>IF(B20="",NA(),IFERROR(INDEX('Sprint1 Backlog'!$C$5:$K$10,$A20,D$6),NA()))</f>
        <v>#N/A</v>
      </c>
      <c r="E20" t="e">
        <f>IF(B20="",NA(),IFERROR(INDEX('Sprint1 Backlog'!$C$5:$K$10,$A20,E$6),NA()))</f>
        <v>#N/A</v>
      </c>
      <c r="F20" t="e">
        <f>IF(B20="",NA(),IFERROR(INDEX('Sprint1 Backlog'!$C$5:$K$10,$A20,F$6),NA()))</f>
        <v>#N/A</v>
      </c>
      <c r="G20" t="e">
        <f>IF(B20="",NA(),IFERROR(INDEX('Sprint1 Backlog'!$C$5:$K$10,$A20,G$6),NA()))</f>
        <v>#N/A</v>
      </c>
    </row>
    <row r="21" spans="1:7" ht="19.5" customHeight="1" x14ac:dyDescent="0.4">
      <c r="A21">
        <f>ROWS($B$15:B21)</f>
        <v>7</v>
      </c>
      <c r="B21" t="e">
        <f>IF('Sprint1 Backlog'!#REF!=0,"",'Sprint1 Backlog'!#REF!)</f>
        <v>#REF!</v>
      </c>
      <c r="C21" t="e">
        <f>IF(B21="",NA(),IFERROR(INDEX('Sprint1 Backlog'!$C$5:$K$10,$A21,C$6),NA()))</f>
        <v>#REF!</v>
      </c>
      <c r="D21" t="e">
        <f>IF(B21="",NA(),IFERROR(INDEX('Sprint1 Backlog'!$C$5:$K$10,$A21,D$6),NA()))</f>
        <v>#REF!</v>
      </c>
      <c r="E21" t="e">
        <f>IF(B21="",NA(),IFERROR(INDEX('Sprint1 Backlog'!$C$5:$K$10,$A21,E$6),NA()))</f>
        <v>#REF!</v>
      </c>
      <c r="F21" t="e">
        <f>IF(B21="",NA(),IFERROR(INDEX('Sprint1 Backlog'!$C$5:$K$10,$A21,F$6),NA()))</f>
        <v>#REF!</v>
      </c>
      <c r="G21" t="e">
        <f>IF(B21="",NA(),IFERROR(INDEX('Sprint1 Backlog'!$C$5:$K$10,$A21,G$6),NA()))</f>
        <v>#REF!</v>
      </c>
    </row>
    <row r="22" spans="1:7" ht="19.5" customHeight="1" x14ac:dyDescent="0.4">
      <c r="A22">
        <f>ROWS($B$15:B22)</f>
        <v>8</v>
      </c>
      <c r="B22" t="e">
        <f>IF('Sprint1 Backlog'!#REF!=0,"",'Sprint1 Backlog'!#REF!)</f>
        <v>#REF!</v>
      </c>
      <c r="C22" t="e">
        <f>IF(B22="",NA(),IFERROR(INDEX('Sprint1 Backlog'!$C$5:$K$10,$A22,C$6),NA()))</f>
        <v>#REF!</v>
      </c>
      <c r="D22" t="e">
        <f>IF(B22="",NA(),IFERROR(INDEX('Sprint1 Backlog'!$C$5:$K$10,$A22,D$6),NA()))</f>
        <v>#REF!</v>
      </c>
      <c r="E22" t="e">
        <f>IF(B22="",NA(),IFERROR(INDEX('Sprint1 Backlog'!$C$5:$K$10,$A22,E$6),NA()))</f>
        <v>#REF!</v>
      </c>
      <c r="F22" t="e">
        <f>IF(B22="",NA(),IFERROR(INDEX('Sprint1 Backlog'!$C$5:$K$10,$A22,F$6),NA()))</f>
        <v>#REF!</v>
      </c>
      <c r="G22" t="e">
        <f>IF(B22="",NA(),IFERROR(INDEX('Sprint1 Backlog'!$C$5:$K$10,$A22,G$6),NA()))</f>
        <v>#REF!</v>
      </c>
    </row>
    <row r="23" spans="1:7" ht="19.5" customHeight="1" x14ac:dyDescent="0.4">
      <c r="A23">
        <f>ROWS($B$15:B23)</f>
        <v>9</v>
      </c>
      <c r="B23" t="e">
        <f>IF('Sprint1 Backlog'!#REF!=0,"",'Sprint1 Backlog'!#REF!)</f>
        <v>#REF!</v>
      </c>
      <c r="C23" t="e">
        <f>IF(B23="",NA(),IFERROR(INDEX('Sprint1 Backlog'!$C$5:$K$10,$A23,C$6),NA()))</f>
        <v>#REF!</v>
      </c>
      <c r="D23" t="e">
        <f>IF(B23="",NA(),IFERROR(INDEX('Sprint1 Backlog'!$C$5:$K$10,$A23,D$6),NA()))</f>
        <v>#REF!</v>
      </c>
      <c r="E23" t="e">
        <f>IF(B23="",NA(),IFERROR(INDEX('Sprint1 Backlog'!$C$5:$K$10,$A23,E$6),NA()))</f>
        <v>#REF!</v>
      </c>
      <c r="F23" t="e">
        <f>IF(B23="",NA(),IFERROR(INDEX('Sprint1 Backlog'!$C$5:$K$10,$A23,F$6),NA()))</f>
        <v>#REF!</v>
      </c>
      <c r="G23" t="e">
        <f>IF(B23="",NA(),IFERROR(INDEX('Sprint1 Backlog'!$C$5:$K$10,$A23,G$6),NA()))</f>
        <v>#REF!</v>
      </c>
    </row>
    <row r="24" spans="1:7" ht="19.5" customHeight="1" x14ac:dyDescent="0.4">
      <c r="A24">
        <f>ROWS($B$15:B24)</f>
        <v>10</v>
      </c>
      <c r="B24" t="e">
        <f>IF('Sprint1 Backlog'!#REF!=0,"",'Sprint1 Backlog'!#REF!)</f>
        <v>#REF!</v>
      </c>
      <c r="C24" t="e">
        <f>IF(B24="",NA(),IFERROR(INDEX('Sprint1 Backlog'!$C$5:$K$10,$A24,C$6),NA()))</f>
        <v>#REF!</v>
      </c>
      <c r="D24" t="e">
        <f>IF(B24="",NA(),IFERROR(INDEX('Sprint1 Backlog'!$C$5:$K$10,$A24,D$6),NA()))</f>
        <v>#REF!</v>
      </c>
      <c r="E24" t="e">
        <f>IF(B24="",NA(),IFERROR(INDEX('Sprint1 Backlog'!$C$5:$K$10,$A24,E$6),NA()))</f>
        <v>#REF!</v>
      </c>
      <c r="F24" t="e">
        <f>IF(B24="",NA(),IFERROR(INDEX('Sprint1 Backlog'!$C$5:$K$10,$A24,F$6),NA()))</f>
        <v>#REF!</v>
      </c>
      <c r="G24" t="e">
        <f>IF(B24="",NA(),IFERROR(INDEX('Sprint1 Backlog'!$C$5:$K$10,$A24,G$6),NA()))</f>
        <v>#REF!</v>
      </c>
    </row>
    <row r="25" spans="1:7" ht="19.5" customHeight="1" x14ac:dyDescent="0.4">
      <c r="A25">
        <f>ROWS($B$15:B25)</f>
        <v>11</v>
      </c>
      <c r="B25" t="e">
        <f>IF('Sprint1 Backlog'!#REF!=0,"",'Sprint1 Backlog'!#REF!)</f>
        <v>#REF!</v>
      </c>
      <c r="C25" t="e">
        <f>IF(B25="",NA(),IFERROR(INDEX('Sprint1 Backlog'!$C$5:$K$10,$A25,C$6),NA()))</f>
        <v>#REF!</v>
      </c>
      <c r="D25" t="e">
        <f>IF(B25="",NA(),IFERROR(INDEX('Sprint1 Backlog'!$C$5:$K$10,$A25,D$6),NA()))</f>
        <v>#REF!</v>
      </c>
      <c r="E25" t="e">
        <f>IF(B25="",NA(),IFERROR(INDEX('Sprint1 Backlog'!$C$5:$K$10,$A25,E$6),NA()))</f>
        <v>#REF!</v>
      </c>
      <c r="F25" t="e">
        <f>IF(B25="",NA(),IFERROR(INDEX('Sprint1 Backlog'!$C$5:$K$10,$A25,F$6),NA()))</f>
        <v>#REF!</v>
      </c>
      <c r="G25" t="e">
        <f>IF(B25="",NA(),IFERROR(INDEX('Sprint1 Backlog'!$C$5:$K$10,$A25,G$6),NA()))</f>
        <v>#REF!</v>
      </c>
    </row>
    <row r="26" spans="1:7" ht="19.5" customHeight="1" x14ac:dyDescent="0.4">
      <c r="A26">
        <f>ROWS($B$15:B26)</f>
        <v>12</v>
      </c>
      <c r="B26" t="e">
        <f>IF('Sprint1 Backlog'!#REF!=0,"",'Sprint1 Backlog'!#REF!)</f>
        <v>#REF!</v>
      </c>
      <c r="C26" t="e">
        <f>IF(B26="",NA(),IFERROR(INDEX('Sprint1 Backlog'!$C$5:$K$10,$A26,C$6),NA()))</f>
        <v>#REF!</v>
      </c>
      <c r="D26" t="e">
        <f>IF(B26="",NA(),IFERROR(INDEX('Sprint1 Backlog'!$C$5:$K$10,$A26,D$6),NA()))</f>
        <v>#REF!</v>
      </c>
      <c r="E26" t="e">
        <f>IF(B26="",NA(),IFERROR(INDEX('Sprint1 Backlog'!$C$5:$K$10,$A26,E$6),NA()))</f>
        <v>#REF!</v>
      </c>
      <c r="F26" t="e">
        <f>IF(B26="",NA(),IFERROR(INDEX('Sprint1 Backlog'!$C$5:$K$10,$A26,F$6),NA()))</f>
        <v>#REF!</v>
      </c>
      <c r="G26" t="e">
        <f>IF(B26="",NA(),IFERROR(INDEX('Sprint1 Backlog'!$C$5:$K$10,$A26,G$6),NA()))</f>
        <v>#REF!</v>
      </c>
    </row>
    <row r="27" spans="1:7" ht="19.5" customHeight="1" x14ac:dyDescent="0.4">
      <c r="A27">
        <f>ROWS($B$15:B27)</f>
        <v>13</v>
      </c>
      <c r="B27" t="e">
        <f>IF('Sprint1 Backlog'!#REF!=0,"",'Sprint1 Backlog'!#REF!)</f>
        <v>#REF!</v>
      </c>
      <c r="C27" t="e">
        <f>IF(B27="",NA(),IFERROR(INDEX('Sprint1 Backlog'!$C$5:$K$10,$A27,C$6),NA()))</f>
        <v>#REF!</v>
      </c>
      <c r="D27" t="e">
        <f>IF(B27="",NA(),IFERROR(INDEX('Sprint1 Backlog'!$C$5:$K$10,$A27,D$6),NA()))</f>
        <v>#REF!</v>
      </c>
      <c r="E27" t="e">
        <f>IF(B27="",NA(),IFERROR(INDEX('Sprint1 Backlog'!$C$5:$K$10,$A27,E$6),NA()))</f>
        <v>#REF!</v>
      </c>
      <c r="F27" t="e">
        <f>IF(B27="",NA(),IFERROR(INDEX('Sprint1 Backlog'!$C$5:$K$10,$A27,F$6),NA()))</f>
        <v>#REF!</v>
      </c>
      <c r="G27" t="e">
        <f>IF(B27="",NA(),IFERROR(INDEX('Sprint1 Backlog'!$C$5:$K$10,$A27,G$6),NA()))</f>
        <v>#REF!</v>
      </c>
    </row>
    <row r="28" spans="1:7" ht="19.5" customHeight="1" x14ac:dyDescent="0.4">
      <c r="A28">
        <f>ROWS($B$15:B28)</f>
        <v>14</v>
      </c>
      <c r="B28" t="e">
        <f>IF('Sprint1 Backlog'!#REF!=0,"",'Sprint1 Backlog'!#REF!)</f>
        <v>#REF!</v>
      </c>
      <c r="C28" t="e">
        <f>IF(B28="",NA(),IFERROR(INDEX('Sprint1 Backlog'!$C$5:$K$10,$A28,C$6),NA()))</f>
        <v>#REF!</v>
      </c>
      <c r="D28" t="e">
        <f>IF(B28="",NA(),IFERROR(INDEX('Sprint1 Backlog'!$C$5:$K$10,$A28,D$6),NA()))</f>
        <v>#REF!</v>
      </c>
      <c r="E28" t="e">
        <f>IF(B28="",NA(),IFERROR(INDEX('Sprint1 Backlog'!$C$5:$K$10,$A28,E$6),NA()))</f>
        <v>#REF!</v>
      </c>
      <c r="F28" t="e">
        <f>IF(B28="",NA(),IFERROR(INDEX('Sprint1 Backlog'!$C$5:$K$10,$A28,F$6),NA()))</f>
        <v>#REF!</v>
      </c>
      <c r="G28" t="e">
        <f>IF(B28="",NA(),IFERROR(INDEX('Sprint1 Backlog'!$C$5:$K$10,$A28,G$6),NA()))</f>
        <v>#REF!</v>
      </c>
    </row>
    <row r="29" spans="1:7" ht="19.5" customHeight="1" x14ac:dyDescent="0.4">
      <c r="A29">
        <f>ROWS($B$15:B29)</f>
        <v>15</v>
      </c>
      <c r="B29" t="e">
        <f>IF('Sprint1 Backlog'!#REF!=0,"",'Sprint1 Backlog'!#REF!)</f>
        <v>#REF!</v>
      </c>
      <c r="C29" t="e">
        <f>IF(B29="",NA(),IFERROR(INDEX('Sprint1 Backlog'!$C$5:$K$10,$A29,C$6),NA()))</f>
        <v>#REF!</v>
      </c>
      <c r="D29" t="e">
        <f>IF(B29="",NA(),IFERROR(INDEX('Sprint1 Backlog'!$C$5:$K$10,$A29,D$6),NA()))</f>
        <v>#REF!</v>
      </c>
      <c r="E29" t="e">
        <f>IF(B29="",NA(),IFERROR(INDEX('Sprint1 Backlog'!$C$5:$K$10,$A29,E$6),NA()))</f>
        <v>#REF!</v>
      </c>
      <c r="F29" t="e">
        <f>IF(B29="",NA(),IFERROR(INDEX('Sprint1 Backlog'!$C$5:$K$10,$A29,F$6),NA()))</f>
        <v>#REF!</v>
      </c>
      <c r="G29" t="e">
        <f>IF(B29="",NA(),IFERROR(INDEX('Sprint1 Backlog'!$C$5:$K$10,$A29,G$6),NA()))</f>
        <v>#REF!</v>
      </c>
    </row>
    <row r="30" spans="1:7" ht="19.5" customHeight="1" x14ac:dyDescent="0.4">
      <c r="A30">
        <f>ROWS($B$15:B30)</f>
        <v>16</v>
      </c>
      <c r="B30" t="e">
        <f>IF('Sprint1 Backlog'!#REF!=0,"",'Sprint1 Backlog'!#REF!)</f>
        <v>#REF!</v>
      </c>
      <c r="C30" t="e">
        <f>IF(B30="",NA(),IFERROR(INDEX('Sprint1 Backlog'!$C$5:$K$10,$A30,C$6),NA()))</f>
        <v>#REF!</v>
      </c>
      <c r="D30" t="e">
        <f>IF(B30="",NA(),IFERROR(INDEX('Sprint1 Backlog'!$C$5:$K$10,$A30,D$6),NA()))</f>
        <v>#REF!</v>
      </c>
      <c r="E30" t="e">
        <f>IF(B30="",NA(),IFERROR(INDEX('Sprint1 Backlog'!$C$5:$K$10,$A30,E$6),NA()))</f>
        <v>#REF!</v>
      </c>
      <c r="F30" t="e">
        <f>IF(B30="",NA(),IFERROR(INDEX('Sprint1 Backlog'!$C$5:$K$10,$A30,F$6),NA()))</f>
        <v>#REF!</v>
      </c>
      <c r="G30" t="e">
        <f>IF(B30="",NA(),IFERROR(INDEX('Sprint1 Backlog'!$C$5:$K$10,$A30,G$6),NA()))</f>
        <v>#REF!</v>
      </c>
    </row>
    <row r="31" spans="1:7" ht="19.5" customHeight="1" x14ac:dyDescent="0.4">
      <c r="A31">
        <f>ROWS($B$15:B31)</f>
        <v>17</v>
      </c>
      <c r="B31" t="e">
        <f>IF('Sprint1 Backlog'!#REF!=0,"",'Sprint1 Backlog'!#REF!)</f>
        <v>#REF!</v>
      </c>
      <c r="C31" t="e">
        <f>IF(B31="",NA(),IFERROR(INDEX('Sprint1 Backlog'!$C$5:$K$10,$A31,C$6),NA()))</f>
        <v>#REF!</v>
      </c>
      <c r="D31" t="e">
        <f>IF(B31="",NA(),IFERROR(INDEX('Sprint1 Backlog'!$C$5:$K$10,$A31,D$6),NA()))</f>
        <v>#REF!</v>
      </c>
      <c r="E31" t="e">
        <f>IF(B31="",NA(),IFERROR(INDEX('Sprint1 Backlog'!$C$5:$K$10,$A31,E$6),NA()))</f>
        <v>#REF!</v>
      </c>
      <c r="F31" t="e">
        <f>IF(B31="",NA(),IFERROR(INDEX('Sprint1 Backlog'!$C$5:$K$10,$A31,F$6),NA()))</f>
        <v>#REF!</v>
      </c>
      <c r="G31" t="e">
        <f>IF(B31="",NA(),IFERROR(INDEX('Sprint1 Backlog'!$C$5:$K$10,$A31,G$6),NA()))</f>
        <v>#REF!</v>
      </c>
    </row>
    <row r="32" spans="1:7" ht="19.5" customHeight="1" x14ac:dyDescent="0.4">
      <c r="A32">
        <f>ROWS($B$15:B32)</f>
        <v>18</v>
      </c>
      <c r="B32" t="e">
        <f>IF('Sprint1 Backlog'!#REF!=0,"",'Sprint1 Backlog'!#REF!)</f>
        <v>#REF!</v>
      </c>
      <c r="C32" t="e">
        <f>IF(B32="",NA(),IFERROR(INDEX('Sprint1 Backlog'!$C$5:$K$10,$A32,C$6),NA()))</f>
        <v>#REF!</v>
      </c>
      <c r="D32" t="e">
        <f>IF(B32="",NA(),IFERROR(INDEX('Sprint1 Backlog'!$C$5:$K$10,$A32,D$6),NA()))</f>
        <v>#REF!</v>
      </c>
      <c r="E32" t="e">
        <f>IF(B32="",NA(),IFERROR(INDEX('Sprint1 Backlog'!$C$5:$K$10,$A32,E$6),NA()))</f>
        <v>#REF!</v>
      </c>
      <c r="F32" t="e">
        <f>IF(B32="",NA(),IFERROR(INDEX('Sprint1 Backlog'!$C$5:$K$10,$A32,F$6),NA()))</f>
        <v>#REF!</v>
      </c>
      <c r="G32" t="e">
        <f>IF(B32="",NA(),IFERROR(INDEX('Sprint1 Backlog'!$C$5:$K$10,$A32,G$6),NA()))</f>
        <v>#REF!</v>
      </c>
    </row>
    <row r="33" spans="1:7" ht="19.5" customHeight="1" x14ac:dyDescent="0.4">
      <c r="A33">
        <f>ROWS($B$15:B33)</f>
        <v>19</v>
      </c>
      <c r="B33" t="e">
        <f>IF('Sprint1 Backlog'!#REF!=0,"",'Sprint1 Backlog'!#REF!)</f>
        <v>#REF!</v>
      </c>
      <c r="C33" t="e">
        <f>IF(B33="",NA(),IFERROR(INDEX('Sprint1 Backlog'!$C$5:$K$10,$A33,C$6),NA()))</f>
        <v>#REF!</v>
      </c>
      <c r="D33" t="e">
        <f>IF(B33="",NA(),IFERROR(INDEX('Sprint1 Backlog'!$C$5:$K$10,$A33,D$6),NA()))</f>
        <v>#REF!</v>
      </c>
      <c r="E33" t="e">
        <f>IF(B33="",NA(),IFERROR(INDEX('Sprint1 Backlog'!$C$5:$K$10,$A33,E$6),NA()))</f>
        <v>#REF!</v>
      </c>
      <c r="F33" t="e">
        <f>IF(B33="",NA(),IFERROR(INDEX('Sprint1 Backlog'!$C$5:$K$10,$A33,F$6),NA()))</f>
        <v>#REF!</v>
      </c>
      <c r="G33" t="e">
        <f>IF(B33="",NA(),IFERROR(INDEX('Sprint1 Backlog'!$C$5:$K$10,$A33,G$6),NA()))</f>
        <v>#REF!</v>
      </c>
    </row>
    <row r="34" spans="1:7" ht="19.5" customHeight="1" x14ac:dyDescent="0.4">
      <c r="A34">
        <f>ROWS($B$15:B34)</f>
        <v>20</v>
      </c>
      <c r="B34" t="e">
        <f>IF('Sprint1 Backlog'!#REF!=0,"",'Sprint1 Backlog'!#REF!)</f>
        <v>#REF!</v>
      </c>
      <c r="C34" t="e">
        <f>IF(B34="",NA(),IFERROR(INDEX('Sprint1 Backlog'!$C$5:$K$10,$A34,C$6),NA()))</f>
        <v>#REF!</v>
      </c>
      <c r="D34" t="e">
        <f>IF(B34="",NA(),IFERROR(INDEX('Sprint1 Backlog'!$C$5:$K$10,$A34,D$6),NA()))</f>
        <v>#REF!</v>
      </c>
      <c r="E34" t="e">
        <f>IF(B34="",NA(),IFERROR(INDEX('Sprint1 Backlog'!$C$5:$K$10,$A34,E$6),NA()))</f>
        <v>#REF!</v>
      </c>
      <c r="F34" t="e">
        <f>IF(B34="",NA(),IFERROR(INDEX('Sprint1 Backlog'!$C$5:$K$10,$A34,F$6),NA()))</f>
        <v>#REF!</v>
      </c>
      <c r="G34" t="e">
        <f>IF(B34="",NA(),IFERROR(INDEX('Sprint1 Backlog'!$C$5:$K$10,$A34,G$6),NA()))</f>
        <v>#REF!</v>
      </c>
    </row>
    <row r="35" spans="1:7" ht="19.5" customHeight="1" x14ac:dyDescent="0.4">
      <c r="A35">
        <f>ROWS($B$15:B35)</f>
        <v>21</v>
      </c>
      <c r="B35" t="e">
        <f>IF('Sprint1 Backlog'!#REF!=0,"",'Sprint1 Backlog'!#REF!)</f>
        <v>#REF!</v>
      </c>
      <c r="C35" t="e">
        <f>IF(B35="",NA(),IFERROR(INDEX('Sprint1 Backlog'!$C$5:$K$10,$A35,C$6),NA()))</f>
        <v>#REF!</v>
      </c>
      <c r="D35" t="e">
        <f>IF(B35="",NA(),IFERROR(INDEX('Sprint1 Backlog'!$C$5:$K$10,$A35,D$6),NA()))</f>
        <v>#REF!</v>
      </c>
      <c r="E35" t="e">
        <f>IF(B35="",NA(),IFERROR(INDEX('Sprint1 Backlog'!$C$5:$K$10,$A35,E$6),NA()))</f>
        <v>#REF!</v>
      </c>
      <c r="F35" t="e">
        <f>IF(B35="",NA(),IFERROR(INDEX('Sprint1 Backlog'!$C$5:$K$10,$A35,F$6),NA()))</f>
        <v>#REF!</v>
      </c>
      <c r="G35" t="e">
        <f>IF(B35="",NA(),IFERROR(INDEX('Sprint1 Backlog'!$C$5:$K$10,$A35,G$6),NA()))</f>
        <v>#REF!</v>
      </c>
    </row>
    <row r="36" spans="1:7" ht="19.5" customHeight="1" x14ac:dyDescent="0.4">
      <c r="A36">
        <f>ROWS($B$15:B36)</f>
        <v>22</v>
      </c>
      <c r="B36" t="str">
        <f>IF('Sprint2 Backlog'!C14=0,"",'Sprint2 Backlog'!C14)</f>
        <v>Receive Deal Notifications</v>
      </c>
      <c r="C36" t="e">
        <f ca="1">IF(B36="",NA(),IFERROR(INDEX('Sprint1 Backlog'!$C$5:$K$10,$A36,C$6),NA()))</f>
        <v>#N/A</v>
      </c>
      <c r="D36" t="e">
        <f ca="1">IF(B36="",NA(),IFERROR(INDEX('Sprint1 Backlog'!$C$5:$K$10,$A36,D$6),NA()))</f>
        <v>#N/A</v>
      </c>
      <c r="E36" t="e">
        <f ca="1">IF(B36="",NA(),IFERROR(INDEX('Sprint1 Backlog'!$C$5:$K$10,$A36,E$6),NA()))</f>
        <v>#N/A</v>
      </c>
      <c r="F36" t="e">
        <f ca="1">IF(B36="",NA(),IFERROR(INDEX('Sprint1 Backlog'!$C$5:$K$10,$A36,F$6),NA()))</f>
        <v>#N/A</v>
      </c>
      <c r="G36" t="e">
        <f ca="1">IF(B36="",NA(),IFERROR(INDEX('Sprint1 Backlog'!$C$5:$K$10,$A36,G$6),NA()))</f>
        <v>#N/A</v>
      </c>
    </row>
    <row r="37" spans="1:7" ht="19.5" customHeight="1" x14ac:dyDescent="0.4">
      <c r="A37">
        <f>ROWS($B$15:B37)</f>
        <v>23</v>
      </c>
      <c r="B37" t="str">
        <f>IF('Sprint2 Backlog'!C16=0,"",'Sprint2 Backlog'!C16)</f>
        <v/>
      </c>
      <c r="C37" t="e">
        <f>IF(B37="",NA(),IFERROR(INDEX('Sprint1 Backlog'!$C$5:$K$10,$A37,C$6),NA()))</f>
        <v>#N/A</v>
      </c>
      <c r="D37" t="e">
        <f>IF(B37="",NA(),IFERROR(INDEX('Sprint1 Backlog'!$C$5:$K$10,$A37,D$6),NA()))</f>
        <v>#N/A</v>
      </c>
      <c r="E37" t="e">
        <f>IF(B37="",NA(),IFERROR(INDEX('Sprint1 Backlog'!$C$5:$K$10,$A37,E$6),NA()))</f>
        <v>#N/A</v>
      </c>
      <c r="F37" t="e">
        <f>IF(B37="",NA(),IFERROR(INDEX('Sprint1 Backlog'!$C$5:$K$10,$A37,F$6),NA()))</f>
        <v>#N/A</v>
      </c>
      <c r="G37" t="e">
        <f>IF(B37="",NA(),IFERROR(INDEX('Sprint1 Backlog'!$C$5:$K$10,$A37,G$6),NA()))</f>
        <v>#N/A</v>
      </c>
    </row>
    <row r="38" spans="1:7" ht="19.5" customHeight="1" x14ac:dyDescent="0.4">
      <c r="A38">
        <f>ROWS($B$15:B38)</f>
        <v>24</v>
      </c>
      <c r="B38" t="e">
        <f>IF('Sprint1 Backlog'!#REF!=0,"",'Sprint1 Backlog'!#REF!)</f>
        <v>#REF!</v>
      </c>
      <c r="C38" t="e">
        <f>IF(B38="",NA(),IFERROR(INDEX('Sprint1 Backlog'!$C$5:$K$10,$A38,C$6),NA()))</f>
        <v>#REF!</v>
      </c>
      <c r="D38" t="e">
        <f>IF(B38="",NA(),IFERROR(INDEX('Sprint1 Backlog'!$C$5:$K$10,$A38,D$6),NA()))</f>
        <v>#REF!</v>
      </c>
      <c r="E38" t="e">
        <f>IF(B38="",NA(),IFERROR(INDEX('Sprint1 Backlog'!$C$5:$K$10,$A38,E$6),NA()))</f>
        <v>#REF!</v>
      </c>
      <c r="F38" t="e">
        <f>IF(B38="",NA(),IFERROR(INDEX('Sprint1 Backlog'!$C$5:$K$10,$A38,F$6),NA()))</f>
        <v>#REF!</v>
      </c>
      <c r="G38" t="e">
        <f>IF(B38="",NA(),IFERROR(INDEX('Sprint1 Backlog'!$C$5:$K$10,$A38,G$6),NA()))</f>
        <v>#REF!</v>
      </c>
    </row>
    <row r="39" spans="1:7" ht="19.5" customHeight="1" x14ac:dyDescent="0.4">
      <c r="A39">
        <f>ROWS($B$15:B39)</f>
        <v>25</v>
      </c>
      <c r="B39" t="e">
        <f>IF('Sprint1 Backlog'!#REF!=0,"",'Sprint1 Backlog'!#REF!)</f>
        <v>#REF!</v>
      </c>
      <c r="C39" t="e">
        <f>IF(B39="",NA(),IFERROR(INDEX('Sprint1 Backlog'!$C$5:$K$10,$A39,C$6),NA()))</f>
        <v>#REF!</v>
      </c>
      <c r="D39" t="e">
        <f>IF(B39="",NA(),IFERROR(INDEX('Sprint1 Backlog'!$C$5:$K$10,$A39,D$6),NA()))</f>
        <v>#REF!</v>
      </c>
      <c r="E39" t="e">
        <f>IF(B39="",NA(),IFERROR(INDEX('Sprint1 Backlog'!$C$5:$K$10,$A39,E$6),NA()))</f>
        <v>#REF!</v>
      </c>
      <c r="F39" t="e">
        <f>IF(B39="",NA(),IFERROR(INDEX('Sprint1 Backlog'!$C$5:$K$10,$A39,F$6),NA()))</f>
        <v>#REF!</v>
      </c>
      <c r="G39" t="e">
        <f>IF(B39="",NA(),IFERROR(INDEX('Sprint1 Backlog'!$C$5:$K$10,$A39,G$6),NA()))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E2016C5DA31740ACFA30A1B7AAB315" ma:contentTypeVersion="9" ma:contentTypeDescription="Create a new document." ma:contentTypeScope="" ma:versionID="020a7285888f142f5380cd191f69c2ca">
  <xsd:schema xmlns:xsd="http://www.w3.org/2001/XMLSchema" xmlns:xs="http://www.w3.org/2001/XMLSchema" xmlns:p="http://schemas.microsoft.com/office/2006/metadata/properties" xmlns:ns2="691e7712-aa65-41f1-a61c-d353ae5bd2ed" xmlns:ns3="3912708f-8c0e-4076-90a6-e64e0aefe76c" targetNamespace="http://schemas.microsoft.com/office/2006/metadata/properties" ma:root="true" ma:fieldsID="fd8734d4f90cb31b9c672ee068f3b798" ns2:_="" ns3:_="">
    <xsd:import namespace="691e7712-aa65-41f1-a61c-d353ae5bd2ed"/>
    <xsd:import namespace="3912708f-8c0e-4076-90a6-e64e0aefe7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e7712-aa65-41f1-a61c-d353ae5bd2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2708f-8c0e-4076-90a6-e64e0aefe76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F92207-D69F-42DF-8507-55AB5E1C51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4029ED-53DF-41BF-BF5A-C7335C1883FA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91e7712-aa65-41f1-a61c-d353ae5bd2e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0ED2E8-A55D-4CA4-8209-051B7B466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Sprint1 Backlog</vt:lpstr>
      <vt:lpstr>Sprint2 Backlog</vt:lpstr>
      <vt:lpstr>burndown charts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Wang</dc:creator>
  <cp:keywords/>
  <dc:description/>
  <cp:lastModifiedBy>Daniel Wang</cp:lastModifiedBy>
  <cp:revision/>
  <dcterms:created xsi:type="dcterms:W3CDTF">2012-09-25T18:06:39Z</dcterms:created>
  <dcterms:modified xsi:type="dcterms:W3CDTF">2023-09-17T11:40:05Z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0x0101004AE2016C5DA31740ACFA30A1B7AAB315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