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ТерВерЛабы\"/>
    </mc:Choice>
  </mc:AlternateContent>
  <xr:revisionPtr revIDLastSave="0" documentId="13_ncr:1_{D5DC5B43-E6BA-4D14-82CB-B6EA64C2843B}" xr6:coauthVersionLast="47" xr6:coauthVersionMax="47" xr10:uidLastSave="{00000000-0000-0000-0000-000000000000}"/>
  <bookViews>
    <workbookView xWindow="-108" yWindow="-108" windowWidth="23256" windowHeight="12576" xr2:uid="{D8CBB001-D4BE-4E47-9D88-86CBF88B8B4A}"/>
  </bookViews>
  <sheets>
    <sheet name="Задача 1" sheetId="3" r:id="rId1"/>
    <sheet name="Задача 2" sheetId="1" r:id="rId2"/>
    <sheet name="Задача 3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2" l="1"/>
  <c r="B6" i="1"/>
  <c r="B7" i="1" s="1"/>
  <c r="B7" i="3"/>
  <c r="N6" i="3" l="1"/>
  <c r="M3" i="3" l="1"/>
  <c r="B6" i="3" s="1"/>
  <c r="M4" i="3"/>
  <c r="M2" i="3"/>
  <c r="M7" i="3" s="1"/>
  <c r="N5" i="3"/>
  <c r="N4" i="3"/>
  <c r="N3" i="3"/>
  <c r="N2" i="3"/>
  <c r="L3" i="3"/>
  <c r="L4" i="3"/>
  <c r="L2" i="3"/>
  <c r="D7" i="2"/>
  <c r="D6" i="2"/>
  <c r="B6" i="2"/>
  <c r="L5" i="3" l="1"/>
  <c r="O2" i="3" s="1"/>
  <c r="H6" i="1"/>
  <c r="D7" i="1" s="1"/>
  <c r="F6" i="1"/>
  <c r="D6" i="1"/>
  <c r="C5" i="1"/>
  <c r="D5" i="1"/>
  <c r="E5" i="1"/>
  <c r="F5" i="1"/>
  <c r="G5" i="1"/>
  <c r="H5" i="1"/>
  <c r="I5" i="1"/>
  <c r="J5" i="1"/>
  <c r="K5" i="1"/>
  <c r="B5" i="1"/>
  <c r="O3" i="3" l="1"/>
  <c r="O4" i="3"/>
  <c r="M6" i="3"/>
</calcChain>
</file>

<file path=xl/sharedStrings.xml><?xml version="1.0" encoding="utf-8"?>
<sst xmlns="http://schemas.openxmlformats.org/spreadsheetml/2006/main" count="77" uniqueCount="61">
  <si>
    <t>Задача 2</t>
  </si>
  <si>
    <t>alpha=</t>
  </si>
  <si>
    <t>№ измерений</t>
  </si>
  <si>
    <t>Механический</t>
  </si>
  <si>
    <t>Оптический</t>
  </si>
  <si>
    <t>delta x_i</t>
  </si>
  <si>
    <t>n=</t>
  </si>
  <si>
    <t>x-mean=</t>
  </si>
  <si>
    <t>s^2=</t>
  </si>
  <si>
    <t>f=</t>
  </si>
  <si>
    <t>t-rasch=</t>
  </si>
  <si>
    <t>t-tabl=</t>
  </si>
  <si>
    <t>Парный двухвыборочный t-тест для средних</t>
  </si>
  <si>
    <t>Среднее</t>
  </si>
  <si>
    <t>Дисперсия</t>
  </si>
  <si>
    <t>Наблюдения</t>
  </si>
  <si>
    <t>Корреляция Пирсона</t>
  </si>
  <si>
    <t>Гипотетическая разность средних</t>
  </si>
  <si>
    <t>df</t>
  </si>
  <si>
    <t>t-статистика</t>
  </si>
  <si>
    <t>P(T&lt;=t) одностороннее</t>
  </si>
  <si>
    <t>t критическое одностороннее</t>
  </si>
  <si>
    <t>P(T&lt;=t) двухстороннее</t>
  </si>
  <si>
    <t>t критическое двухстороннее</t>
  </si>
  <si>
    <t>Задача 3</t>
  </si>
  <si>
    <t>Марка</t>
  </si>
  <si>
    <t>A</t>
  </si>
  <si>
    <t>B</t>
  </si>
  <si>
    <t>!y</t>
  </si>
  <si>
    <t>s^2</t>
  </si>
  <si>
    <t>n</t>
  </si>
  <si>
    <t>F</t>
  </si>
  <si>
    <t>f1=</t>
  </si>
  <si>
    <t>f2=</t>
  </si>
  <si>
    <t>f-rasch=</t>
  </si>
  <si>
    <t>f-tabl=</t>
  </si>
  <si>
    <t>Поскольку f-rasch = 1,16 &lt; f-tabl = 1,35, то на уровне значимости 0,05 гипотеза H0 о равенстве дисперсий должна быть принята.</t>
  </si>
  <si>
    <t>Задача 5</t>
  </si>
  <si>
    <t>1-</t>
  </si>
  <si>
    <t>2-</t>
  </si>
  <si>
    <t>3-</t>
  </si>
  <si>
    <t>x-mean</t>
  </si>
  <si>
    <t>f</t>
  </si>
  <si>
    <t>Delta x-mean</t>
  </si>
  <si>
    <t>N=</t>
  </si>
  <si>
    <t>S^2-fact=</t>
  </si>
  <si>
    <t>S^2-ost=</t>
  </si>
  <si>
    <t>Однофакторный дисперсионный анализ</t>
  </si>
  <si>
    <t>ИТОГИ</t>
  </si>
  <si>
    <t>Группы</t>
  </si>
  <si>
    <t>Счет</t>
  </si>
  <si>
    <t>Сумма</t>
  </si>
  <si>
    <t>Дисперсионный анализ</t>
  </si>
  <si>
    <t>Источник вариации</t>
  </si>
  <si>
    <t>SS</t>
  </si>
  <si>
    <t>MS</t>
  </si>
  <si>
    <t>P-Значение</t>
  </si>
  <si>
    <t>F критическое</t>
  </si>
  <si>
    <t>Между группами</t>
  </si>
  <si>
    <t>Внутри групп</t>
  </si>
  <si>
    <t>Итого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</si>
</sst>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E165A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3" borderId="0" xfId="0" applyFill="1" applyBorder="1"/>
    <xf numFmtId="0" fontId="0" fillId="3" borderId="0" xfId="0" applyFill="1"/>
    <xf numFmtId="0" fontId="0" fillId="4" borderId="0" xfId="0" applyFill="1" applyBorder="1"/>
    <xf numFmtId="0" fontId="0" fillId="4" borderId="0" xfId="0" applyFill="1"/>
    <xf numFmtId="0" fontId="0" fillId="0" borderId="0" xfId="0" applyFill="1" applyBorder="1" applyAlignment="1"/>
    <xf numFmtId="0" fontId="0" fillId="0" borderId="2" xfId="0" applyFill="1" applyBorder="1" applyAlignment="1"/>
    <xf numFmtId="0" fontId="1" fillId="0" borderId="3" xfId="0" applyFont="1" applyFill="1" applyBorder="1" applyAlignment="1">
      <alignment horizontal="center"/>
    </xf>
    <xf numFmtId="0" fontId="0" fillId="5" borderId="0" xfId="0" applyFill="1"/>
    <xf numFmtId="0" fontId="0" fillId="5" borderId="1" xfId="0" applyFill="1" applyBorder="1"/>
    <xf numFmtId="0" fontId="0" fillId="6" borderId="0" xfId="0" applyFill="1" applyBorder="1"/>
    <xf numFmtId="0" fontId="0" fillId="6" borderId="0" xfId="0" applyFill="1"/>
    <xf numFmtId="0" fontId="0" fillId="7" borderId="0" xfId="0" applyFill="1"/>
    <xf numFmtId="0" fontId="0" fillId="7" borderId="1" xfId="0" applyFill="1" applyBorder="1"/>
    <xf numFmtId="0" fontId="0" fillId="3" borderId="4" xfId="0" applyFill="1" applyBorder="1"/>
    <xf numFmtId="0" fontId="0" fillId="0" borderId="0" xfId="0" applyAlignment="1">
      <alignment horizontal="left"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E165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1D84C-573C-4E56-BC1B-CE8EE112BFEE}">
  <dimension ref="A1:R23"/>
  <sheetViews>
    <sheetView tabSelected="1" workbookViewId="0"/>
  </sheetViews>
  <sheetFormatPr defaultRowHeight="14.4" x14ac:dyDescent="0.3"/>
  <cols>
    <col min="1" max="1" width="22" customWidth="1"/>
    <col min="5" max="5" width="10.5546875" customWidth="1"/>
    <col min="6" max="6" width="13.21875" customWidth="1"/>
    <col min="7" max="7" width="15" customWidth="1"/>
    <col min="15" max="15" width="11.77734375" customWidth="1"/>
  </cols>
  <sheetData>
    <row r="1" spans="1:18" x14ac:dyDescent="0.3">
      <c r="A1" s="14" t="s">
        <v>37</v>
      </c>
      <c r="B1" s="14" t="s">
        <v>1</v>
      </c>
      <c r="C1" s="14">
        <v>0.05</v>
      </c>
      <c r="D1" s="14"/>
      <c r="E1" s="14"/>
      <c r="F1" s="14"/>
      <c r="G1" s="14"/>
      <c r="H1" s="14"/>
      <c r="I1" s="14"/>
      <c r="K1" s="4" t="s">
        <v>30</v>
      </c>
      <c r="L1" s="4" t="s">
        <v>41</v>
      </c>
      <c r="M1" s="4" t="s">
        <v>29</v>
      </c>
      <c r="N1" s="4" t="s">
        <v>42</v>
      </c>
      <c r="O1" s="4" t="s">
        <v>43</v>
      </c>
      <c r="R1">
        <v>5</v>
      </c>
    </row>
    <row r="2" spans="1:18" x14ac:dyDescent="0.3">
      <c r="A2" s="15" t="s">
        <v>38</v>
      </c>
      <c r="B2" s="15">
        <v>81.599999999999994</v>
      </c>
      <c r="C2" s="15">
        <v>81.3</v>
      </c>
      <c r="D2" s="15">
        <v>82</v>
      </c>
      <c r="E2" s="15">
        <v>79.599999999999994</v>
      </c>
      <c r="F2" s="15">
        <v>78.400000000000006</v>
      </c>
      <c r="G2" s="15">
        <v>81.8</v>
      </c>
      <c r="H2" s="15">
        <v>80.2</v>
      </c>
      <c r="I2" s="15">
        <v>80.7</v>
      </c>
      <c r="K2" s="16">
        <v>8</v>
      </c>
      <c r="L2" s="4">
        <f>SUM(B2:I2)/K2</f>
        <v>80.7</v>
      </c>
      <c r="M2" s="4">
        <f>_xlfn.VAR.S(A2:I2)</f>
        <v>1.5457142857142803</v>
      </c>
      <c r="N2" s="4">
        <f>K2-1</f>
        <v>7</v>
      </c>
      <c r="O2" s="4">
        <f>L2-$L$5</f>
        <v>-1.1166666666666742</v>
      </c>
    </row>
    <row r="3" spans="1:18" x14ac:dyDescent="0.3">
      <c r="A3" s="15" t="s">
        <v>39</v>
      </c>
      <c r="B3" s="15">
        <v>81.8</v>
      </c>
      <c r="C3" s="15">
        <v>84.7</v>
      </c>
      <c r="D3" s="15">
        <v>82</v>
      </c>
      <c r="E3" s="15">
        <v>85.6</v>
      </c>
      <c r="F3" s="15">
        <v>79.900000000000006</v>
      </c>
      <c r="G3" s="15">
        <v>83.2</v>
      </c>
      <c r="H3" s="15">
        <v>84.1</v>
      </c>
      <c r="I3" s="15">
        <v>85</v>
      </c>
      <c r="K3" s="16">
        <v>8</v>
      </c>
      <c r="L3" s="4">
        <f t="shared" ref="L3:L4" si="0">SUM(B3:I3)/K3</f>
        <v>83.287499999999994</v>
      </c>
      <c r="M3" s="4">
        <f t="shared" ref="M3:M4" si="1">_xlfn.VAR.S(A3:I3)</f>
        <v>3.7555357142857062</v>
      </c>
      <c r="N3" s="4">
        <f>K3-1</f>
        <v>7</v>
      </c>
      <c r="O3" s="4">
        <f t="shared" ref="O3:O4" si="2">L3-$L$5</f>
        <v>1.4708333333333172</v>
      </c>
    </row>
    <row r="4" spans="1:18" x14ac:dyDescent="0.3">
      <c r="A4" s="15" t="s">
        <v>40</v>
      </c>
      <c r="B4" s="15">
        <v>82.1</v>
      </c>
      <c r="C4" s="15">
        <v>79.599999999999994</v>
      </c>
      <c r="D4" s="15">
        <v>83.1</v>
      </c>
      <c r="E4" s="15">
        <v>80.7</v>
      </c>
      <c r="F4" s="15">
        <v>81.8</v>
      </c>
      <c r="G4" s="15">
        <v>79.900000000000006</v>
      </c>
      <c r="H4" s="15">
        <v>82.6</v>
      </c>
      <c r="I4" s="15">
        <v>81.900000000000006</v>
      </c>
      <c r="K4" s="16">
        <v>8</v>
      </c>
      <c r="L4" s="4">
        <f t="shared" si="0"/>
        <v>81.462500000000006</v>
      </c>
      <c r="M4" s="4">
        <f t="shared" si="1"/>
        <v>1.5969642857142805</v>
      </c>
      <c r="N4" s="4">
        <f>K4-1</f>
        <v>7</v>
      </c>
      <c r="O4" s="4">
        <f t="shared" si="2"/>
        <v>-0.3541666666666714</v>
      </c>
    </row>
    <row r="5" spans="1:18" x14ac:dyDescent="0.3">
      <c r="J5" s="4" t="s">
        <v>44</v>
      </c>
      <c r="K5" s="3">
        <v>3</v>
      </c>
      <c r="L5" s="4">
        <f>SUM(L2+L3+L4)/3</f>
        <v>81.816666666666677</v>
      </c>
      <c r="M5" s="4"/>
      <c r="N5" s="4">
        <f>N2+N3+N4</f>
        <v>21</v>
      </c>
      <c r="O5" s="4"/>
    </row>
    <row r="6" spans="1:18" x14ac:dyDescent="0.3">
      <c r="A6" s="5" t="s">
        <v>34</v>
      </c>
      <c r="B6" s="6">
        <f>M3/M2</f>
        <v>2.4296441774491715</v>
      </c>
      <c r="C6" s="6" t="s">
        <v>35</v>
      </c>
      <c r="D6" s="5">
        <v>4.99</v>
      </c>
      <c r="L6" s="4" t="s">
        <v>45</v>
      </c>
      <c r="M6" s="4">
        <f>1/2*((L2-L5)^2*8+(L3-L5)^2*8+(L4-L5)^2*8)</f>
        <v>14.142916666666558</v>
      </c>
      <c r="N6" s="4">
        <f>K5-1</f>
        <v>2</v>
      </c>
    </row>
    <row r="7" spans="1:18" x14ac:dyDescent="0.3">
      <c r="A7" s="5" t="s">
        <v>34</v>
      </c>
      <c r="B7" s="6">
        <f>M6/M7</f>
        <v>6.1506859953403783</v>
      </c>
      <c r="C7" s="6" t="s">
        <v>35</v>
      </c>
      <c r="D7" s="5">
        <v>3.47</v>
      </c>
      <c r="L7" s="4" t="s">
        <v>46</v>
      </c>
      <c r="M7" s="4">
        <f>(N2*M2+N3*M3+M4*N4)/SUM(N2+N3+N4)</f>
        <v>2.2994047619047557</v>
      </c>
      <c r="N7" s="4"/>
    </row>
    <row r="9" spans="1:18" x14ac:dyDescent="0.3">
      <c r="A9" t="s">
        <v>47</v>
      </c>
    </row>
    <row r="11" spans="1:18" ht="15" thickBot="1" x14ac:dyDescent="0.35">
      <c r="A11" t="s">
        <v>48</v>
      </c>
    </row>
    <row r="12" spans="1:18" x14ac:dyDescent="0.3">
      <c r="A12" s="9" t="s">
        <v>49</v>
      </c>
      <c r="B12" s="9" t="s">
        <v>50</v>
      </c>
      <c r="C12" s="9" t="s">
        <v>51</v>
      </c>
      <c r="D12" s="9" t="s">
        <v>13</v>
      </c>
      <c r="E12" s="9" t="s">
        <v>14</v>
      </c>
    </row>
    <row r="13" spans="1:18" x14ac:dyDescent="0.3">
      <c r="A13" s="7" t="s">
        <v>38</v>
      </c>
      <c r="B13" s="7">
        <v>8</v>
      </c>
      <c r="C13" s="7">
        <v>645.6</v>
      </c>
      <c r="D13" s="7">
        <v>80.7</v>
      </c>
      <c r="E13" s="7">
        <v>1.5457142857142803</v>
      </c>
    </row>
    <row r="14" spans="1:18" x14ac:dyDescent="0.3">
      <c r="A14" s="7" t="s">
        <v>39</v>
      </c>
      <c r="B14" s="7">
        <v>8</v>
      </c>
      <c r="C14" s="7">
        <v>666.3</v>
      </c>
      <c r="D14" s="7">
        <v>83.287499999999994</v>
      </c>
      <c r="E14" s="7">
        <v>3.7555357142857062</v>
      </c>
    </row>
    <row r="15" spans="1:18" ht="15" thickBot="1" x14ac:dyDescent="0.35">
      <c r="A15" s="8" t="s">
        <v>40</v>
      </c>
      <c r="B15" s="8">
        <v>8</v>
      </c>
      <c r="C15" s="8">
        <v>651.70000000000005</v>
      </c>
      <c r="D15" s="8">
        <v>81.462500000000006</v>
      </c>
      <c r="E15" s="8">
        <v>1.5969642857142805</v>
      </c>
    </row>
    <row r="18" spans="1:7" ht="15" thickBot="1" x14ac:dyDescent="0.35">
      <c r="A18" t="s">
        <v>52</v>
      </c>
    </row>
    <row r="19" spans="1:7" x14ac:dyDescent="0.3">
      <c r="A19" s="9" t="s">
        <v>53</v>
      </c>
      <c r="B19" s="9" t="s">
        <v>54</v>
      </c>
      <c r="C19" s="9" t="s">
        <v>18</v>
      </c>
      <c r="D19" s="9" t="s">
        <v>55</v>
      </c>
      <c r="E19" s="9" t="s">
        <v>31</v>
      </c>
      <c r="F19" s="9" t="s">
        <v>56</v>
      </c>
      <c r="G19" s="9" t="s">
        <v>57</v>
      </c>
    </row>
    <row r="20" spans="1:7" x14ac:dyDescent="0.3">
      <c r="A20" s="7" t="s">
        <v>58</v>
      </c>
      <c r="B20" s="7">
        <v>28.285833333333358</v>
      </c>
      <c r="C20" s="7">
        <v>2</v>
      </c>
      <c r="D20" s="7">
        <v>14.142916666666679</v>
      </c>
      <c r="E20" s="7">
        <v>6.1506859953404307</v>
      </c>
      <c r="F20" s="7">
        <v>7.89678414195376E-3</v>
      </c>
      <c r="G20" s="7">
        <v>3.4668001115424172</v>
      </c>
    </row>
    <row r="21" spans="1:7" x14ac:dyDescent="0.3">
      <c r="A21" s="7" t="s">
        <v>59</v>
      </c>
      <c r="B21" s="7">
        <v>48.287499999999866</v>
      </c>
      <c r="C21" s="7">
        <v>21</v>
      </c>
      <c r="D21" s="7">
        <v>2.2994047619047557</v>
      </c>
      <c r="E21" s="7"/>
      <c r="F21" s="7"/>
      <c r="G21" s="7"/>
    </row>
    <row r="22" spans="1:7" x14ac:dyDescent="0.3">
      <c r="A22" s="7"/>
      <c r="B22" s="7"/>
      <c r="C22" s="7"/>
      <c r="D22" s="7"/>
      <c r="E22" s="7"/>
      <c r="F22" s="7"/>
      <c r="G22" s="7"/>
    </row>
    <row r="23" spans="1:7" ht="15" thickBot="1" x14ac:dyDescent="0.35">
      <c r="A23" s="8" t="s">
        <v>60</v>
      </c>
      <c r="B23" s="8">
        <v>76.573333333333224</v>
      </c>
      <c r="C23" s="8">
        <v>23</v>
      </c>
      <c r="D23" s="8"/>
      <c r="E23" s="8"/>
      <c r="F23" s="8"/>
      <c r="G23" s="8"/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46ACA-A0B8-4EB1-9EB0-2D9227012F0F}">
  <dimension ref="A1:P22"/>
  <sheetViews>
    <sheetView workbookViewId="0"/>
  </sheetViews>
  <sheetFormatPr defaultRowHeight="14.4" x14ac:dyDescent="0.3"/>
  <cols>
    <col min="1" max="1" width="29.5546875" customWidth="1"/>
    <col min="2" max="11" width="13.33203125" customWidth="1"/>
  </cols>
  <sheetData>
    <row r="1" spans="1:16" x14ac:dyDescent="0.3">
      <c r="A1" s="1" t="s">
        <v>0</v>
      </c>
      <c r="B1" s="1" t="s">
        <v>1</v>
      </c>
      <c r="C1" s="1">
        <v>0.05</v>
      </c>
      <c r="D1" s="1"/>
      <c r="E1" s="1"/>
      <c r="F1" s="1"/>
      <c r="G1" s="1"/>
      <c r="H1" s="1"/>
      <c r="I1" s="1"/>
      <c r="J1" s="1"/>
      <c r="K1" s="1"/>
      <c r="P1">
        <v>1</v>
      </c>
    </row>
    <row r="2" spans="1:16" x14ac:dyDescent="0.3">
      <c r="A2" s="2" t="s">
        <v>2</v>
      </c>
      <c r="B2" s="2">
        <v>1</v>
      </c>
      <c r="C2" s="2">
        <v>2</v>
      </c>
      <c r="D2" s="2">
        <v>3</v>
      </c>
      <c r="E2" s="2">
        <v>4</v>
      </c>
      <c r="F2" s="2">
        <v>5</v>
      </c>
      <c r="G2" s="2">
        <v>6</v>
      </c>
      <c r="H2" s="2">
        <v>7</v>
      </c>
      <c r="I2" s="2">
        <v>8</v>
      </c>
      <c r="J2" s="2">
        <v>9</v>
      </c>
      <c r="K2" s="2">
        <v>10</v>
      </c>
    </row>
    <row r="3" spans="1:16" x14ac:dyDescent="0.3">
      <c r="A3" s="2" t="s">
        <v>3</v>
      </c>
      <c r="B3" s="2">
        <v>6</v>
      </c>
      <c r="C3" s="2">
        <v>7</v>
      </c>
      <c r="D3" s="2">
        <v>5</v>
      </c>
      <c r="E3" s="2">
        <v>6</v>
      </c>
      <c r="F3" s="2">
        <v>7</v>
      </c>
      <c r="G3" s="2">
        <v>7</v>
      </c>
      <c r="H3" s="2">
        <v>8</v>
      </c>
      <c r="I3" s="2">
        <v>7</v>
      </c>
      <c r="J3" s="2">
        <v>8</v>
      </c>
      <c r="K3" s="2">
        <v>7</v>
      </c>
    </row>
    <row r="4" spans="1:16" x14ac:dyDescent="0.3">
      <c r="A4" s="2" t="s">
        <v>4</v>
      </c>
      <c r="B4" s="2">
        <v>7</v>
      </c>
      <c r="C4" s="2">
        <v>6</v>
      </c>
      <c r="D4" s="2">
        <v>7</v>
      </c>
      <c r="E4" s="2">
        <v>7</v>
      </c>
      <c r="F4" s="2">
        <v>8</v>
      </c>
      <c r="G4" s="2">
        <v>7</v>
      </c>
      <c r="H4" s="2">
        <v>8</v>
      </c>
      <c r="I4" s="2">
        <v>7</v>
      </c>
      <c r="J4" s="2">
        <v>8</v>
      </c>
      <c r="K4" s="2">
        <v>7</v>
      </c>
    </row>
    <row r="5" spans="1:16" x14ac:dyDescent="0.3">
      <c r="A5" s="3" t="s">
        <v>5</v>
      </c>
      <c r="B5" s="4">
        <f>B3-B4</f>
        <v>-1</v>
      </c>
      <c r="C5" s="4">
        <f t="shared" ref="C5:K5" si="0">C3-C4</f>
        <v>1</v>
      </c>
      <c r="D5" s="4">
        <f t="shared" si="0"/>
        <v>-2</v>
      </c>
      <c r="E5" s="4">
        <f t="shared" si="0"/>
        <v>-1</v>
      </c>
      <c r="F5" s="4">
        <f t="shared" si="0"/>
        <v>-1</v>
      </c>
      <c r="G5" s="4">
        <f t="shared" si="0"/>
        <v>0</v>
      </c>
      <c r="H5" s="4">
        <f t="shared" si="0"/>
        <v>0</v>
      </c>
      <c r="I5" s="4">
        <f t="shared" si="0"/>
        <v>0</v>
      </c>
      <c r="J5" s="4">
        <f t="shared" si="0"/>
        <v>0</v>
      </c>
      <c r="K5" s="4">
        <f t="shared" si="0"/>
        <v>0</v>
      </c>
    </row>
    <row r="6" spans="1:16" x14ac:dyDescent="0.3">
      <c r="A6" s="5" t="s">
        <v>6</v>
      </c>
      <c r="B6" s="5">
        <f>COUNT(B5:K5)</f>
        <v>10</v>
      </c>
      <c r="C6" s="6" t="s">
        <v>7</v>
      </c>
      <c r="D6" s="6">
        <f>AVERAGE(B5:K5)</f>
        <v>-0.4</v>
      </c>
      <c r="E6" s="6" t="s">
        <v>8</v>
      </c>
      <c r="F6" s="6">
        <f>_xlfn.VAR.S(B5:K5)</f>
        <v>0.71111111111111114</v>
      </c>
      <c r="G6" s="6" t="s">
        <v>9</v>
      </c>
      <c r="H6" s="6">
        <f>B6-1</f>
        <v>9</v>
      </c>
    </row>
    <row r="7" spans="1:16" x14ac:dyDescent="0.3">
      <c r="A7" s="5" t="s">
        <v>10</v>
      </c>
      <c r="B7" s="6">
        <f>ABS(D6)/SQRT(F6/B6)</f>
        <v>1.5</v>
      </c>
      <c r="C7" s="6" t="s">
        <v>11</v>
      </c>
      <c r="D7" s="6">
        <f>_xlfn.T.INV.2T(C1,H6)</f>
        <v>2.2621571627982053</v>
      </c>
    </row>
    <row r="9" spans="1:16" x14ac:dyDescent="0.3">
      <c r="A9" t="s">
        <v>12</v>
      </c>
    </row>
    <row r="10" spans="1:16" ht="15" thickBot="1" x14ac:dyDescent="0.35"/>
    <row r="11" spans="1:16" x14ac:dyDescent="0.3">
      <c r="A11" s="9"/>
      <c r="B11" s="9" t="s">
        <v>3</v>
      </c>
      <c r="C11" s="9" t="s">
        <v>4</v>
      </c>
    </row>
    <row r="12" spans="1:16" x14ac:dyDescent="0.3">
      <c r="A12" s="7" t="s">
        <v>13</v>
      </c>
      <c r="B12" s="7">
        <v>6.8</v>
      </c>
      <c r="C12" s="7">
        <v>7.2</v>
      </c>
    </row>
    <row r="13" spans="1:16" x14ac:dyDescent="0.3">
      <c r="A13" s="7" t="s">
        <v>14</v>
      </c>
      <c r="B13" s="7">
        <v>0.844444444444447</v>
      </c>
      <c r="C13" s="7">
        <v>0.39999999999999997</v>
      </c>
    </row>
    <row r="14" spans="1:16" x14ac:dyDescent="0.3">
      <c r="A14" s="7" t="s">
        <v>15</v>
      </c>
      <c r="B14" s="7">
        <v>10</v>
      </c>
      <c r="C14" s="7">
        <v>10</v>
      </c>
    </row>
    <row r="15" spans="1:16" x14ac:dyDescent="0.3">
      <c r="A15" s="7" t="s">
        <v>16</v>
      </c>
      <c r="B15" s="7">
        <v>0.45883146774112366</v>
      </c>
      <c r="C15" s="7"/>
    </row>
    <row r="16" spans="1:16" x14ac:dyDescent="0.3">
      <c r="A16" s="7" t="s">
        <v>17</v>
      </c>
      <c r="B16" s="7">
        <v>0</v>
      </c>
      <c r="C16" s="7"/>
    </row>
    <row r="17" spans="1:3" x14ac:dyDescent="0.3">
      <c r="A17" s="7" t="s">
        <v>18</v>
      </c>
      <c r="B17" s="7">
        <v>9</v>
      </c>
      <c r="C17" s="7"/>
    </row>
    <row r="18" spans="1:3" x14ac:dyDescent="0.3">
      <c r="A18" s="7" t="s">
        <v>19</v>
      </c>
      <c r="B18" s="7">
        <v>-1.5</v>
      </c>
      <c r="C18" s="7"/>
    </row>
    <row r="19" spans="1:3" x14ac:dyDescent="0.3">
      <c r="A19" s="7" t="s">
        <v>20</v>
      </c>
      <c r="B19" s="7">
        <v>8.3925328028537471E-2</v>
      </c>
      <c r="C19" s="7"/>
    </row>
    <row r="20" spans="1:3" x14ac:dyDescent="0.3">
      <c r="A20" s="7" t="s">
        <v>21</v>
      </c>
      <c r="B20" s="7">
        <v>1.8331129326562374</v>
      </c>
      <c r="C20" s="7"/>
    </row>
    <row r="21" spans="1:3" x14ac:dyDescent="0.3">
      <c r="A21" s="7" t="s">
        <v>22</v>
      </c>
      <c r="B21" s="7">
        <v>0.16785065605707494</v>
      </c>
      <c r="C21" s="7"/>
    </row>
    <row r="22" spans="1:3" ht="15" thickBot="1" x14ac:dyDescent="0.35">
      <c r="A22" s="8" t="s">
        <v>23</v>
      </c>
      <c r="B22" s="8">
        <v>2.2621571627982053</v>
      </c>
      <c r="C22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CC880-C551-4051-BD79-E439D9A314E4}">
  <dimension ref="A1:W12"/>
  <sheetViews>
    <sheetView workbookViewId="0"/>
  </sheetViews>
  <sheetFormatPr defaultRowHeight="14.4" x14ac:dyDescent="0.3"/>
  <sheetData>
    <row r="1" spans="1:23" x14ac:dyDescent="0.3">
      <c r="A1" s="10" t="s">
        <v>24</v>
      </c>
      <c r="B1" s="10" t="s">
        <v>1</v>
      </c>
      <c r="C1" s="10">
        <v>0.05</v>
      </c>
      <c r="D1" s="10"/>
      <c r="W1">
        <v>4</v>
      </c>
    </row>
    <row r="2" spans="1:23" x14ac:dyDescent="0.3">
      <c r="A2" s="11" t="s">
        <v>25</v>
      </c>
      <c r="B2" s="11" t="s">
        <v>28</v>
      </c>
      <c r="C2" s="11" t="s">
        <v>29</v>
      </c>
      <c r="D2" s="11" t="s">
        <v>30</v>
      </c>
    </row>
    <row r="3" spans="1:23" x14ac:dyDescent="0.3">
      <c r="A3" s="11" t="s">
        <v>26</v>
      </c>
      <c r="B3" s="11">
        <v>31.4</v>
      </c>
      <c r="C3" s="11">
        <v>10.65</v>
      </c>
      <c r="D3" s="11">
        <v>145</v>
      </c>
    </row>
    <row r="4" spans="1:23" x14ac:dyDescent="0.3">
      <c r="A4" s="11" t="s">
        <v>27</v>
      </c>
      <c r="B4" s="11">
        <v>29.84</v>
      </c>
      <c r="C4" s="11">
        <v>12.32</v>
      </c>
      <c r="D4" s="11">
        <v>200</v>
      </c>
    </row>
    <row r="6" spans="1:23" x14ac:dyDescent="0.3">
      <c r="A6" s="12" t="s">
        <v>34</v>
      </c>
      <c r="B6" s="13">
        <f>C4/C3</f>
        <v>1.1568075117370893</v>
      </c>
      <c r="C6" s="13" t="s">
        <v>32</v>
      </c>
      <c r="D6" s="13">
        <f>D3-1</f>
        <v>144</v>
      </c>
    </row>
    <row r="7" spans="1:23" x14ac:dyDescent="0.3">
      <c r="A7" s="12" t="s">
        <v>35</v>
      </c>
      <c r="B7" s="13">
        <f>_xlfn.F.INV.RT(C1/2,D6,D7)</f>
        <v>1.3505993061123756</v>
      </c>
      <c r="C7" s="13" t="s">
        <v>33</v>
      </c>
      <c r="D7" s="13">
        <f>D4-1</f>
        <v>199</v>
      </c>
    </row>
    <row r="9" spans="1:23" x14ac:dyDescent="0.3">
      <c r="A9" s="17" t="s">
        <v>36</v>
      </c>
      <c r="B9" s="17"/>
      <c r="C9" s="17"/>
      <c r="D9" s="17"/>
    </row>
    <row r="10" spans="1:23" x14ac:dyDescent="0.3">
      <c r="A10" s="17"/>
      <c r="B10" s="17"/>
      <c r="C10" s="17"/>
      <c r="D10" s="17"/>
    </row>
    <row r="11" spans="1:23" x14ac:dyDescent="0.3">
      <c r="A11" s="17"/>
      <c r="B11" s="17"/>
      <c r="C11" s="17"/>
      <c r="D11" s="17"/>
    </row>
    <row r="12" spans="1:23" x14ac:dyDescent="0.3">
      <c r="A12" s="17"/>
      <c r="B12" s="17"/>
      <c r="C12" s="17"/>
      <c r="D12" s="17"/>
    </row>
  </sheetData>
  <mergeCells count="1">
    <mergeCell ref="A9:D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Задача 1</vt:lpstr>
      <vt:lpstr>Задача 2</vt:lpstr>
      <vt:lpstr>Задача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Даниил Кальчевский</dc:creator>
  <cp:lastModifiedBy>Даниил Кальчевский</cp:lastModifiedBy>
  <dcterms:created xsi:type="dcterms:W3CDTF">2022-12-14T08:34:20Z</dcterms:created>
  <dcterms:modified xsi:type="dcterms:W3CDTF">2022-12-16T12:54:08Z</dcterms:modified>
</cp:coreProperties>
</file>