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/>
  </bookViews>
  <sheets>
    <sheet name="SPYdata10min" sheetId="1" r:id="rId1"/>
  </sheets>
  <externalReferences>
    <externalReference r:id="rId2"/>
  </externalReferences>
  <definedNames>
    <definedName name="_xlnm._FilterDatabase" localSheetId="0" hidden="1">SPYdata10min!$A$1:$N$62</definedName>
  </definedNames>
  <calcPr calcId="144525"/>
</workbook>
</file>

<file path=xl/sharedStrings.xml><?xml version="1.0" encoding="utf-8"?>
<sst xmlns="http://schemas.openxmlformats.org/spreadsheetml/2006/main" count="93">
  <si>
    <t>开始时间</t>
  </si>
  <si>
    <t>open</t>
  </si>
  <si>
    <t>high</t>
  </si>
  <si>
    <t>low</t>
  </si>
  <si>
    <t>end</t>
  </si>
  <si>
    <t>volume</t>
  </si>
  <si>
    <t>月</t>
  </si>
  <si>
    <t>日</t>
  </si>
  <si>
    <t>时</t>
  </si>
  <si>
    <t>分</t>
  </si>
  <si>
    <t>价格涨幅</t>
  </si>
  <si>
    <t>交易量涨幅</t>
  </si>
  <si>
    <t>02/19/2021 at 10:10上午 ET</t>
  </si>
  <si>
    <t>寅</t>
  </si>
  <si>
    <t>巳</t>
  </si>
  <si>
    <t>未</t>
  </si>
  <si>
    <t>02/19/2021 at 10:20上午 ET</t>
  </si>
  <si>
    <t>申</t>
  </si>
  <si>
    <t>02/19/2021 at 10:40上午 ET</t>
  </si>
  <si>
    <t>戌</t>
  </si>
  <si>
    <t>02/19/2021 at 10:00上午 ET</t>
  </si>
  <si>
    <t>午</t>
  </si>
  <si>
    <t>02/19/2021 at 10:30上午 ET</t>
  </si>
  <si>
    <t>酉</t>
  </si>
  <si>
    <t>02/19/2021 at 10:50上午 ET</t>
  </si>
  <si>
    <t>亥</t>
  </si>
  <si>
    <t>02/19/2021 at 09:50上午 ET</t>
  </si>
  <si>
    <t>02/19/2021 at 12:40下午 ET</t>
  </si>
  <si>
    <t>02/19/2021 at 12:50下午 ET</t>
  </si>
  <si>
    <t>02/19/2021 at 12:30下午 ET</t>
  </si>
  <si>
    <t>02/19/2021 at 12:20下午 ET</t>
  </si>
  <si>
    <t>申金冲寅</t>
  </si>
  <si>
    <t>02/19/2021 at 12:10下午 ET</t>
  </si>
  <si>
    <t>未令一到，立马开始降</t>
  </si>
  <si>
    <t>02/19/2021 at 12:00下午 ET</t>
  </si>
  <si>
    <t>02/19/2021 at 11:50上午 ET</t>
  </si>
  <si>
    <t>02/19/2021 at 11:40上午 ET</t>
  </si>
  <si>
    <t>辰</t>
  </si>
  <si>
    <t>02/19/2021 at 11:10上午 ET</t>
  </si>
  <si>
    <t>丑</t>
  </si>
  <si>
    <t>02/19/2021 at 11:30上午 ET</t>
  </si>
  <si>
    <t>卯</t>
  </si>
  <si>
    <t>卯令第三涨的厉害</t>
  </si>
  <si>
    <t>02/19/2021 at 11:00上午 ET</t>
  </si>
  <si>
    <t>子</t>
  </si>
  <si>
    <t>子令其次涨的最厉害</t>
  </si>
  <si>
    <t>午时涨的顺序</t>
  </si>
  <si>
    <t>02/19/2021 at 11:20上午 ET</t>
  </si>
  <si>
    <t>午时，寅令涨的最多</t>
  </si>
  <si>
    <t>02/19/2021 at 02:20下午 ET</t>
  </si>
  <si>
    <t>02/19/2021 at 01:00下午 ET</t>
  </si>
  <si>
    <t>02/19/2021 at 02:30下午 ET</t>
  </si>
  <si>
    <t>酉金当令</t>
  </si>
  <si>
    <t>02/19/2021 at 02:40下午 ET</t>
  </si>
  <si>
    <t>02/19/2021 at 01:10下午 ET</t>
  </si>
  <si>
    <t>02/19/2021 at 01:20下午 ET</t>
  </si>
  <si>
    <t>02/19/2021 at 02:50下午 ET</t>
  </si>
  <si>
    <t>02/19/2021 at 01:30下午 ET</t>
  </si>
  <si>
    <t>02/19/2021 at 01:40下午 ET</t>
  </si>
  <si>
    <t>02/19/2021 at 02:00下午 ET</t>
  </si>
  <si>
    <t>02/19/2021 at 01:50下午 ET</t>
  </si>
  <si>
    <t>02/19/2021 at 02:10下午 ET</t>
  </si>
  <si>
    <t>02/19/2021 at 04:00下午 ET</t>
  </si>
  <si>
    <t>02/19/2021 at 04:40下午 ET</t>
  </si>
  <si>
    <t>02/19/2021 at 04:50下午 ET</t>
  </si>
  <si>
    <t>02/19/2021 at 04:20下午 ET</t>
  </si>
  <si>
    <t>02/19/2021 at 04:30下午 ET</t>
  </si>
  <si>
    <t>02/19/2021 at 04:10下午 ET</t>
  </si>
  <si>
    <t>02/19/2021 at 03:50下午 ET</t>
  </si>
  <si>
    <t>02/19/2021 at 03:00下午 ET</t>
  </si>
  <si>
    <t>02/19/2021 at 03:40下午 ET</t>
  </si>
  <si>
    <t>02/19/2021 at 03:20下午 ET</t>
  </si>
  <si>
    <t>02/19/2021 at 03:10下午 ET</t>
  </si>
  <si>
    <t>02/19/2021 at 03:30下午 ET</t>
  </si>
  <si>
    <t>02/19/2021 at 05:30下午 ET</t>
  </si>
  <si>
    <t>卯酉跌的最厉害，卦上卯是卖方，酉是买方</t>
  </si>
  <si>
    <t>02/19/2021 at 06:00下午 ET</t>
  </si>
  <si>
    <t>02/19/2021 at 05:20下午 ET</t>
  </si>
  <si>
    <t>02/19/2021 at 06:50下午 ET</t>
  </si>
  <si>
    <t>02/19/2021 at 05:10下午 ET</t>
  </si>
  <si>
    <t>02/19/2021 at 06:10下午 ET</t>
  </si>
  <si>
    <t>02/19/2021 at 06:20下午 ET</t>
  </si>
  <si>
    <t>02/19/2021 at 05:50下午 ET</t>
  </si>
  <si>
    <t>02/19/2021 at 05:00下午 ET</t>
  </si>
  <si>
    <t>02/19/2021 at 06:30下午 ET</t>
  </si>
  <si>
    <t>02/19/2021 at 06:40下午 ET</t>
  </si>
  <si>
    <t>02/19/2021 at 05:40下午 ET</t>
  </si>
  <si>
    <t>02/19/2021 at 07:00下午 ET</t>
  </si>
  <si>
    <t>02/19/2021 at 07:10下午 ET</t>
  </si>
  <si>
    <t>02/19/2021 at 07:20下午 ET</t>
  </si>
  <si>
    <t>02/19/2021 at 07:30下午 ET</t>
  </si>
  <si>
    <t>02/19/2021 at 07:40下午 ET</t>
  </si>
  <si>
    <t>02/19/2021 at 07:50下午 ET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</si>
</sst>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ont>
        <color rgb="FFFFC000"/>
      </font>
    </dxf>
    <dxf>
      <font>
        <color theme="7" tint="-0.25"/>
      </font>
    </dxf>
    <dxf>
      <font>
        <color rgb="FFFF0000"/>
      </font>
    </dxf>
    <dxf>
      <font>
        <color rgb="FFC00000"/>
      </font>
    </dxf>
    <dxf>
      <font>
        <color theme="9" tint="-0.2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ldr/Projects/bazi/liuyao/example/spy/SPYdata1min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Ydata1min"/>
    </sheetNames>
    <sheetDataSet>
      <sheetData sheetId="0">
        <row r="8157">
          <cell r="F8157">
            <v>60719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2"/>
  <sheetViews>
    <sheetView tabSelected="1" topLeftCell="A27" workbookViewId="0">
      <selection activeCell="D36" sqref="D36"/>
    </sheetView>
  </sheetViews>
  <sheetFormatPr defaultColWidth="9" defaultRowHeight="13.6"/>
  <cols>
    <col min="1" max="1" width="31.1083333333333" customWidth="1"/>
    <col min="2" max="5" width="9.46666666666667"/>
    <col min="7" max="7" width="3.75" customWidth="1"/>
    <col min="8" max="8" width="4.025" customWidth="1"/>
    <col min="9" max="9" width="3.46666666666667" customWidth="1"/>
    <col min="10" max="10" width="3.60833333333333" style="1" customWidth="1"/>
    <col min="12" max="12" width="15.4166666666667" customWidth="1"/>
    <col min="13" max="13" width="41.5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</row>
    <row r="2" spans="1:12">
      <c r="A2" t="s">
        <v>12</v>
      </c>
      <c r="B2">
        <v>391.77</v>
      </c>
      <c r="C2">
        <v>391.835</v>
      </c>
      <c r="D2">
        <v>391.37</v>
      </c>
      <c r="E2">
        <v>391.478</v>
      </c>
      <c r="F2">
        <v>917381</v>
      </c>
      <c r="G2" t="s">
        <v>13</v>
      </c>
      <c r="H2" t="s">
        <v>14</v>
      </c>
      <c r="I2" t="s">
        <v>14</v>
      </c>
      <c r="J2" s="1" t="s">
        <v>15</v>
      </c>
      <c r="K2">
        <f>E2-391.42</f>
        <v>0.0579999999999927</v>
      </c>
      <c r="L2">
        <f>F2-[1]SPYdata1min!$F$8157</f>
        <v>856662</v>
      </c>
    </row>
    <row r="3" spans="1:12">
      <c r="A3" t="s">
        <v>16</v>
      </c>
      <c r="B3">
        <v>391.485</v>
      </c>
      <c r="C3">
        <v>391.99</v>
      </c>
      <c r="D3">
        <v>391.3</v>
      </c>
      <c r="E3">
        <v>391.6301</v>
      </c>
      <c r="F3">
        <v>949109</v>
      </c>
      <c r="G3" t="s">
        <v>13</v>
      </c>
      <c r="H3" t="s">
        <v>14</v>
      </c>
      <c r="I3" t="s">
        <v>14</v>
      </c>
      <c r="J3" s="1" t="s">
        <v>17</v>
      </c>
      <c r="K3">
        <f>E3-391.42</f>
        <v>0.210100000000011</v>
      </c>
      <c r="L3">
        <f>F3-[1]SPYdata1min!$F$8157</f>
        <v>888390</v>
      </c>
    </row>
    <row r="4" spans="1:12">
      <c r="A4" t="s">
        <v>18</v>
      </c>
      <c r="B4">
        <v>391.897</v>
      </c>
      <c r="C4">
        <v>392.15</v>
      </c>
      <c r="D4">
        <v>391.66</v>
      </c>
      <c r="E4">
        <v>391.72</v>
      </c>
      <c r="F4">
        <v>867894</v>
      </c>
      <c r="G4" t="s">
        <v>13</v>
      </c>
      <c r="H4" t="s">
        <v>14</v>
      </c>
      <c r="I4" t="s">
        <v>14</v>
      </c>
      <c r="J4" s="1" t="s">
        <v>19</v>
      </c>
      <c r="K4">
        <f>E4-391.42</f>
        <v>0.300000000000011</v>
      </c>
      <c r="L4">
        <f>F4-[1]SPYdata1min!$F$8157</f>
        <v>807175</v>
      </c>
    </row>
    <row r="5" spans="1:12">
      <c r="A5" t="s">
        <v>20</v>
      </c>
      <c r="B5">
        <v>392.03</v>
      </c>
      <c r="C5">
        <v>392.165</v>
      </c>
      <c r="D5">
        <v>391.68</v>
      </c>
      <c r="E5">
        <v>391.76</v>
      </c>
      <c r="F5">
        <v>1022722</v>
      </c>
      <c r="G5" t="s">
        <v>13</v>
      </c>
      <c r="H5" t="s">
        <v>14</v>
      </c>
      <c r="I5" t="s">
        <v>14</v>
      </c>
      <c r="J5" s="2" t="s">
        <v>21</v>
      </c>
      <c r="K5">
        <f>E5-391.42</f>
        <v>0.339999999999975</v>
      </c>
      <c r="L5">
        <f>F5-[1]SPYdata1min!$F$8157</f>
        <v>962003</v>
      </c>
    </row>
    <row r="6" spans="1:12">
      <c r="A6" t="s">
        <v>22</v>
      </c>
      <c r="B6">
        <v>391.645</v>
      </c>
      <c r="C6">
        <v>391.93</v>
      </c>
      <c r="D6">
        <v>391.46</v>
      </c>
      <c r="E6">
        <v>391.89</v>
      </c>
      <c r="F6">
        <v>513027</v>
      </c>
      <c r="G6" t="s">
        <v>13</v>
      </c>
      <c r="H6" t="s">
        <v>14</v>
      </c>
      <c r="I6" t="s">
        <v>14</v>
      </c>
      <c r="J6" s="1" t="s">
        <v>23</v>
      </c>
      <c r="K6">
        <f>E6-391.42</f>
        <v>0.46999999999997</v>
      </c>
      <c r="L6">
        <f>F6-[1]SPYdata1min!$F$8157</f>
        <v>452308</v>
      </c>
    </row>
    <row r="7" spans="1:12">
      <c r="A7" t="s">
        <v>24</v>
      </c>
      <c r="B7">
        <v>391.715</v>
      </c>
      <c r="C7">
        <v>392.09</v>
      </c>
      <c r="D7">
        <v>391.7</v>
      </c>
      <c r="E7">
        <v>392</v>
      </c>
      <c r="F7">
        <v>444155</v>
      </c>
      <c r="G7" t="s">
        <v>13</v>
      </c>
      <c r="H7" t="s">
        <v>14</v>
      </c>
      <c r="I7" t="s">
        <v>14</v>
      </c>
      <c r="J7" s="1" t="s">
        <v>25</v>
      </c>
      <c r="K7">
        <f>E7-391.42</f>
        <v>0.579999999999984</v>
      </c>
      <c r="L7">
        <f>F7-[1]SPYdata1min!$F$8157</f>
        <v>383436</v>
      </c>
    </row>
    <row r="8" spans="1:12">
      <c r="A8" t="s">
        <v>26</v>
      </c>
      <c r="B8">
        <v>391.28</v>
      </c>
      <c r="C8">
        <v>392.05</v>
      </c>
      <c r="D8">
        <v>391.17</v>
      </c>
      <c r="E8">
        <v>392.01</v>
      </c>
      <c r="F8">
        <v>851181</v>
      </c>
      <c r="G8" t="s">
        <v>13</v>
      </c>
      <c r="H8" t="s">
        <v>14</v>
      </c>
      <c r="I8" t="s">
        <v>14</v>
      </c>
      <c r="J8" s="1" t="s">
        <v>14</v>
      </c>
      <c r="K8">
        <f>E8-391.42</f>
        <v>0.589999999999975</v>
      </c>
      <c r="L8">
        <f>F8-[1]SPYdata1min!$F$8157</f>
        <v>790462</v>
      </c>
    </row>
    <row r="9" spans="1:12">
      <c r="A9" t="s">
        <v>27</v>
      </c>
      <c r="B9">
        <v>390.75</v>
      </c>
      <c r="C9">
        <v>390.98</v>
      </c>
      <c r="D9">
        <v>390.4201</v>
      </c>
      <c r="E9">
        <v>390.61</v>
      </c>
      <c r="F9">
        <v>1265999</v>
      </c>
      <c r="G9" t="s">
        <v>13</v>
      </c>
      <c r="H9" t="s">
        <v>14</v>
      </c>
      <c r="I9" t="s">
        <v>21</v>
      </c>
      <c r="J9" s="1" t="s">
        <v>19</v>
      </c>
      <c r="K9">
        <f>E9-391.42</f>
        <v>-0.810000000000002</v>
      </c>
      <c r="L9">
        <f>F9-[1]SPYdata1min!$F$8157</f>
        <v>1205280</v>
      </c>
    </row>
    <row r="10" spans="1:12">
      <c r="A10" t="s">
        <v>28</v>
      </c>
      <c r="B10">
        <v>390.6</v>
      </c>
      <c r="C10">
        <v>390.69</v>
      </c>
      <c r="D10">
        <v>390.1022</v>
      </c>
      <c r="E10">
        <v>390.61</v>
      </c>
      <c r="F10">
        <v>1531970</v>
      </c>
      <c r="G10" t="s">
        <v>13</v>
      </c>
      <c r="H10" t="s">
        <v>14</v>
      </c>
      <c r="I10" t="s">
        <v>21</v>
      </c>
      <c r="J10" s="1" t="s">
        <v>25</v>
      </c>
      <c r="K10">
        <f>E10-391.42</f>
        <v>-0.810000000000002</v>
      </c>
      <c r="L10">
        <f>F10-[1]SPYdata1min!$F$8157</f>
        <v>1471251</v>
      </c>
    </row>
    <row r="11" spans="1:12">
      <c r="A11" t="s">
        <v>29</v>
      </c>
      <c r="B11">
        <v>390.96</v>
      </c>
      <c r="C11">
        <v>391.105</v>
      </c>
      <c r="D11">
        <v>390.57</v>
      </c>
      <c r="E11">
        <v>390.76</v>
      </c>
      <c r="F11">
        <v>1747179</v>
      </c>
      <c r="G11" t="s">
        <v>13</v>
      </c>
      <c r="H11" t="s">
        <v>14</v>
      </c>
      <c r="I11" t="s">
        <v>21</v>
      </c>
      <c r="J11" s="1" t="s">
        <v>23</v>
      </c>
      <c r="K11">
        <f>E11-391.42</f>
        <v>-0.660000000000025</v>
      </c>
      <c r="L11">
        <f>F11-[1]SPYdata1min!$F$8157</f>
        <v>1686460</v>
      </c>
    </row>
    <row r="12" spans="1:13">
      <c r="A12" t="s">
        <v>30</v>
      </c>
      <c r="B12">
        <v>391.23</v>
      </c>
      <c r="C12">
        <v>391.31</v>
      </c>
      <c r="D12">
        <v>390.78</v>
      </c>
      <c r="E12">
        <v>390.9561</v>
      </c>
      <c r="F12">
        <v>2267203</v>
      </c>
      <c r="G12" t="s">
        <v>13</v>
      </c>
      <c r="H12" t="s">
        <v>14</v>
      </c>
      <c r="I12" t="s">
        <v>21</v>
      </c>
      <c r="J12" s="1" t="s">
        <v>17</v>
      </c>
      <c r="K12">
        <f>E12-391.42</f>
        <v>-0.463900000000024</v>
      </c>
      <c r="L12">
        <f>F12-[1]SPYdata1min!$F$8157</f>
        <v>2206484</v>
      </c>
      <c r="M12" t="s">
        <v>31</v>
      </c>
    </row>
    <row r="13" spans="1:13">
      <c r="A13" t="s">
        <v>32</v>
      </c>
      <c r="B13">
        <v>391.55</v>
      </c>
      <c r="C13">
        <v>391.717</v>
      </c>
      <c r="D13">
        <v>391.21</v>
      </c>
      <c r="E13">
        <v>391.24</v>
      </c>
      <c r="F13">
        <v>647857</v>
      </c>
      <c r="G13" t="s">
        <v>13</v>
      </c>
      <c r="H13" t="s">
        <v>14</v>
      </c>
      <c r="I13" t="s">
        <v>21</v>
      </c>
      <c r="J13" s="2" t="s">
        <v>15</v>
      </c>
      <c r="K13">
        <f>E13-391.42</f>
        <v>-0.180000000000007</v>
      </c>
      <c r="L13">
        <f>F13-[1]SPYdata1min!$F$8157</f>
        <v>587138</v>
      </c>
      <c r="M13" t="s">
        <v>33</v>
      </c>
    </row>
    <row r="14" spans="1:12">
      <c r="A14" t="s">
        <v>34</v>
      </c>
      <c r="B14">
        <v>391.75</v>
      </c>
      <c r="C14">
        <v>391.81</v>
      </c>
      <c r="D14">
        <v>391.42</v>
      </c>
      <c r="E14">
        <v>391.56</v>
      </c>
      <c r="F14">
        <v>658302</v>
      </c>
      <c r="G14" t="s">
        <v>13</v>
      </c>
      <c r="H14" t="s">
        <v>14</v>
      </c>
      <c r="I14" t="s">
        <v>21</v>
      </c>
      <c r="J14" s="2" t="s">
        <v>21</v>
      </c>
      <c r="K14">
        <f>E14-391.42</f>
        <v>0.139999999999986</v>
      </c>
      <c r="L14">
        <f>F14-[1]SPYdata1min!$F$8157</f>
        <v>597583</v>
      </c>
    </row>
    <row r="15" spans="1:12">
      <c r="A15" t="s">
        <v>35</v>
      </c>
      <c r="B15">
        <v>391.97</v>
      </c>
      <c r="C15">
        <v>392.04</v>
      </c>
      <c r="D15">
        <v>391.71</v>
      </c>
      <c r="E15">
        <v>391.75</v>
      </c>
      <c r="F15">
        <v>467131</v>
      </c>
      <c r="G15" t="s">
        <v>13</v>
      </c>
      <c r="H15" t="s">
        <v>14</v>
      </c>
      <c r="I15" t="s">
        <v>21</v>
      </c>
      <c r="J15" s="1" t="s">
        <v>14</v>
      </c>
      <c r="K15">
        <f>E15-391.42</f>
        <v>0.329999999999984</v>
      </c>
      <c r="L15">
        <f>F15-[1]SPYdata1min!$F$8157</f>
        <v>406412</v>
      </c>
    </row>
    <row r="16" spans="1:12">
      <c r="A16" t="s">
        <v>36</v>
      </c>
      <c r="B16">
        <v>392.1618</v>
      </c>
      <c r="C16">
        <v>392.25</v>
      </c>
      <c r="D16">
        <v>391.94</v>
      </c>
      <c r="E16">
        <v>391.98</v>
      </c>
      <c r="F16">
        <v>430951</v>
      </c>
      <c r="G16" t="s">
        <v>13</v>
      </c>
      <c r="H16" t="s">
        <v>14</v>
      </c>
      <c r="I16" t="s">
        <v>21</v>
      </c>
      <c r="J16" s="1" t="s">
        <v>37</v>
      </c>
      <c r="K16">
        <f>E16-391.42</f>
        <v>0.560000000000002</v>
      </c>
      <c r="L16">
        <f>F16-[1]SPYdata1min!$F$8157</f>
        <v>370232</v>
      </c>
    </row>
    <row r="17" spans="1:12">
      <c r="A17" t="s">
        <v>38</v>
      </c>
      <c r="B17">
        <v>392.245</v>
      </c>
      <c r="C17">
        <v>392.3</v>
      </c>
      <c r="D17">
        <v>391.86</v>
      </c>
      <c r="E17">
        <v>392.01</v>
      </c>
      <c r="F17">
        <v>557041</v>
      </c>
      <c r="G17" t="s">
        <v>13</v>
      </c>
      <c r="H17" t="s">
        <v>14</v>
      </c>
      <c r="I17" t="s">
        <v>21</v>
      </c>
      <c r="J17" s="1" t="s">
        <v>39</v>
      </c>
      <c r="K17">
        <f>E17-391.42</f>
        <v>0.589999999999975</v>
      </c>
      <c r="L17">
        <f>F17-[1]SPYdata1min!$F$8157</f>
        <v>496322</v>
      </c>
    </row>
    <row r="18" spans="1:13">
      <c r="A18" t="s">
        <v>40</v>
      </c>
      <c r="B18">
        <v>392.28</v>
      </c>
      <c r="C18">
        <v>392.38</v>
      </c>
      <c r="D18">
        <v>392.14</v>
      </c>
      <c r="E18">
        <v>392.16</v>
      </c>
      <c r="F18">
        <v>643908</v>
      </c>
      <c r="G18" t="s">
        <v>13</v>
      </c>
      <c r="H18" t="s">
        <v>14</v>
      </c>
      <c r="I18" t="s">
        <v>21</v>
      </c>
      <c r="J18" s="1" t="s">
        <v>41</v>
      </c>
      <c r="K18">
        <f>E18-391.42</f>
        <v>0.740000000000009</v>
      </c>
      <c r="L18">
        <f>F18-[1]SPYdata1min!$F$8157</f>
        <v>583189</v>
      </c>
      <c r="M18" t="s">
        <v>42</v>
      </c>
    </row>
    <row r="19" spans="1:14">
      <c r="A19" t="s">
        <v>43</v>
      </c>
      <c r="B19">
        <v>392.0011</v>
      </c>
      <c r="C19">
        <v>392.34</v>
      </c>
      <c r="D19">
        <v>391.98</v>
      </c>
      <c r="E19">
        <v>392.2481</v>
      </c>
      <c r="F19">
        <v>715131</v>
      </c>
      <c r="G19" t="s">
        <v>13</v>
      </c>
      <c r="H19" t="s">
        <v>14</v>
      </c>
      <c r="I19" t="s">
        <v>21</v>
      </c>
      <c r="J19" s="1" t="s">
        <v>44</v>
      </c>
      <c r="K19">
        <f>E19-391.42</f>
        <v>0.828100000000006</v>
      </c>
      <c r="L19">
        <f>F19-[1]SPYdata1min!$F$8157</f>
        <v>654412</v>
      </c>
      <c r="M19" t="s">
        <v>45</v>
      </c>
      <c r="N19" t="s">
        <v>46</v>
      </c>
    </row>
    <row r="20" spans="1:13">
      <c r="A20" t="s">
        <v>47</v>
      </c>
      <c r="B20">
        <v>392.0019</v>
      </c>
      <c r="C20">
        <v>392.31</v>
      </c>
      <c r="D20">
        <v>392.0019</v>
      </c>
      <c r="E20">
        <v>392.3</v>
      </c>
      <c r="F20">
        <v>434380</v>
      </c>
      <c r="G20" t="s">
        <v>13</v>
      </c>
      <c r="H20" t="s">
        <v>14</v>
      </c>
      <c r="I20" t="s">
        <v>21</v>
      </c>
      <c r="J20" s="1" t="s">
        <v>13</v>
      </c>
      <c r="K20">
        <f>E20-391.42</f>
        <v>0.879999999999995</v>
      </c>
      <c r="L20">
        <f>F20-[1]SPYdata1min!$F$8157</f>
        <v>373661</v>
      </c>
      <c r="M20" t="s">
        <v>48</v>
      </c>
    </row>
    <row r="21" spans="1:13">
      <c r="A21" t="s">
        <v>49</v>
      </c>
      <c r="B21">
        <v>390.8519</v>
      </c>
      <c r="C21">
        <v>390.86</v>
      </c>
      <c r="D21">
        <v>389.66</v>
      </c>
      <c r="E21">
        <v>389.78</v>
      </c>
      <c r="F21">
        <v>1492269</v>
      </c>
      <c r="G21" t="s">
        <v>13</v>
      </c>
      <c r="H21" t="s">
        <v>14</v>
      </c>
      <c r="I21" t="s">
        <v>15</v>
      </c>
      <c r="J21" s="1" t="s">
        <v>17</v>
      </c>
      <c r="K21">
        <f>E21-391.42</f>
        <v>-1.64000000000004</v>
      </c>
      <c r="L21">
        <f>F21-[1]SPYdata1min!$F$8157</f>
        <v>1431550</v>
      </c>
      <c r="M21" t="s">
        <v>31</v>
      </c>
    </row>
    <row r="22" spans="1:12">
      <c r="A22" t="s">
        <v>50</v>
      </c>
      <c r="B22">
        <v>390.6</v>
      </c>
      <c r="C22">
        <v>390.74</v>
      </c>
      <c r="D22">
        <v>389.9299</v>
      </c>
      <c r="E22">
        <v>389.93</v>
      </c>
      <c r="F22">
        <v>1534295</v>
      </c>
      <c r="G22" t="s">
        <v>13</v>
      </c>
      <c r="H22" t="s">
        <v>14</v>
      </c>
      <c r="I22" t="s">
        <v>15</v>
      </c>
      <c r="J22" s="1" t="s">
        <v>44</v>
      </c>
      <c r="K22">
        <f>E22-391.42</f>
        <v>-1.49000000000001</v>
      </c>
      <c r="L22">
        <f>F22-[1]SPYdata1min!$F$8157</f>
        <v>1473576</v>
      </c>
    </row>
    <row r="23" spans="1:13">
      <c r="A23" t="s">
        <v>51</v>
      </c>
      <c r="B23">
        <v>389.77</v>
      </c>
      <c r="C23">
        <v>390.23</v>
      </c>
      <c r="D23">
        <v>389.76</v>
      </c>
      <c r="E23">
        <v>390</v>
      </c>
      <c r="F23">
        <v>1276248</v>
      </c>
      <c r="G23" t="s">
        <v>13</v>
      </c>
      <c r="H23" t="s">
        <v>14</v>
      </c>
      <c r="I23" t="s">
        <v>15</v>
      </c>
      <c r="J23" s="1" t="s">
        <v>23</v>
      </c>
      <c r="K23">
        <f>E23-391.42</f>
        <v>-1.42000000000002</v>
      </c>
      <c r="L23">
        <f>F23-[1]SPYdata1min!$F$8157</f>
        <v>1215529</v>
      </c>
      <c r="M23" t="s">
        <v>52</v>
      </c>
    </row>
    <row r="24" spans="1:12">
      <c r="A24" t="s">
        <v>53</v>
      </c>
      <c r="B24">
        <v>389.98</v>
      </c>
      <c r="C24">
        <v>390.39</v>
      </c>
      <c r="D24">
        <v>389.84</v>
      </c>
      <c r="E24">
        <v>390.15</v>
      </c>
      <c r="F24">
        <v>720436</v>
      </c>
      <c r="G24" t="s">
        <v>13</v>
      </c>
      <c r="H24" t="s">
        <v>14</v>
      </c>
      <c r="I24" t="s">
        <v>15</v>
      </c>
      <c r="J24" s="1" t="s">
        <v>19</v>
      </c>
      <c r="K24">
        <f>E24-391.42</f>
        <v>-1.27000000000004</v>
      </c>
      <c r="L24">
        <f>F24-[1]SPYdata1min!$F$8157</f>
        <v>659717</v>
      </c>
    </row>
    <row r="25" spans="1:12">
      <c r="A25" t="s">
        <v>54</v>
      </c>
      <c r="B25">
        <v>389.925</v>
      </c>
      <c r="C25">
        <v>390.4899</v>
      </c>
      <c r="D25">
        <v>389.85</v>
      </c>
      <c r="E25">
        <v>390.19</v>
      </c>
      <c r="F25">
        <v>1038161</v>
      </c>
      <c r="G25" t="s">
        <v>13</v>
      </c>
      <c r="H25" t="s">
        <v>14</v>
      </c>
      <c r="I25" t="s">
        <v>15</v>
      </c>
      <c r="J25" s="1" t="s">
        <v>39</v>
      </c>
      <c r="K25">
        <f>E25-391.42</f>
        <v>-1.23000000000002</v>
      </c>
      <c r="L25">
        <f>F25-[1]SPYdata1min!$F$8157</f>
        <v>977442</v>
      </c>
    </row>
    <row r="26" spans="1:12">
      <c r="A26" t="s">
        <v>55</v>
      </c>
      <c r="B26">
        <v>390.19</v>
      </c>
      <c r="C26">
        <v>390.6</v>
      </c>
      <c r="D26">
        <v>390.08</v>
      </c>
      <c r="E26">
        <v>390.3885</v>
      </c>
      <c r="F26">
        <v>847836</v>
      </c>
      <c r="G26" t="s">
        <v>13</v>
      </c>
      <c r="H26" t="s">
        <v>14</v>
      </c>
      <c r="I26" t="s">
        <v>15</v>
      </c>
      <c r="J26" s="1" t="s">
        <v>13</v>
      </c>
      <c r="K26">
        <f>E26-391.42</f>
        <v>-1.03149999999999</v>
      </c>
      <c r="L26">
        <f>F26-[1]SPYdata1min!$F$8157</f>
        <v>787117</v>
      </c>
    </row>
    <row r="27" spans="1:12">
      <c r="A27" t="s">
        <v>56</v>
      </c>
      <c r="B27">
        <v>390.16</v>
      </c>
      <c r="C27">
        <v>390.45</v>
      </c>
      <c r="D27">
        <v>389.975</v>
      </c>
      <c r="E27">
        <v>390.4</v>
      </c>
      <c r="F27">
        <v>507681</v>
      </c>
      <c r="G27" t="s">
        <v>13</v>
      </c>
      <c r="H27" t="s">
        <v>14</v>
      </c>
      <c r="I27" t="s">
        <v>15</v>
      </c>
      <c r="J27" s="1" t="s">
        <v>25</v>
      </c>
      <c r="K27">
        <f>E27-391.42</f>
        <v>-1.02000000000004</v>
      </c>
      <c r="L27">
        <f>F27-[1]SPYdata1min!$F$8157</f>
        <v>446962</v>
      </c>
    </row>
    <row r="28" spans="1:12">
      <c r="A28" t="s">
        <v>57</v>
      </c>
      <c r="B28">
        <v>390.39</v>
      </c>
      <c r="C28">
        <v>390.6</v>
      </c>
      <c r="D28">
        <v>390</v>
      </c>
      <c r="E28">
        <v>390.57</v>
      </c>
      <c r="F28">
        <v>951644</v>
      </c>
      <c r="G28" t="s">
        <v>13</v>
      </c>
      <c r="H28" t="s">
        <v>14</v>
      </c>
      <c r="I28" t="s">
        <v>15</v>
      </c>
      <c r="J28" s="1" t="s">
        <v>41</v>
      </c>
      <c r="K28">
        <f>E28-391.42</f>
        <v>-0.850000000000023</v>
      </c>
      <c r="L28">
        <f>F28-[1]SPYdata1min!$F$8157</f>
        <v>890925</v>
      </c>
    </row>
    <row r="29" spans="1:12">
      <c r="A29" t="s">
        <v>58</v>
      </c>
      <c r="B29">
        <v>390.56</v>
      </c>
      <c r="C29">
        <v>390.86</v>
      </c>
      <c r="D29">
        <v>390.54</v>
      </c>
      <c r="E29">
        <v>390.7</v>
      </c>
      <c r="F29">
        <v>635707</v>
      </c>
      <c r="G29" t="s">
        <v>13</v>
      </c>
      <c r="H29" t="s">
        <v>14</v>
      </c>
      <c r="I29" t="s">
        <v>15</v>
      </c>
      <c r="J29" s="1" t="s">
        <v>37</v>
      </c>
      <c r="K29">
        <f>E29-391.42</f>
        <v>-0.720000000000027</v>
      </c>
      <c r="L29">
        <f>F29-[1]SPYdata1min!$F$8157</f>
        <v>574988</v>
      </c>
    </row>
    <row r="30" spans="1:12">
      <c r="A30" t="s">
        <v>59</v>
      </c>
      <c r="B30">
        <v>390.8242</v>
      </c>
      <c r="C30">
        <v>390.98</v>
      </c>
      <c r="D30">
        <v>390.6603</v>
      </c>
      <c r="E30">
        <v>390.745</v>
      </c>
      <c r="F30">
        <v>509173</v>
      </c>
      <c r="G30" t="s">
        <v>13</v>
      </c>
      <c r="H30" t="s">
        <v>14</v>
      </c>
      <c r="I30" t="s">
        <v>15</v>
      </c>
      <c r="J30" s="2" t="s">
        <v>21</v>
      </c>
      <c r="K30">
        <f>E30-391.42</f>
        <v>-0.675000000000011</v>
      </c>
      <c r="L30">
        <f>F30-[1]SPYdata1min!$F$8157</f>
        <v>448454</v>
      </c>
    </row>
    <row r="31" spans="1:12">
      <c r="A31" t="s">
        <v>60</v>
      </c>
      <c r="B31">
        <v>390.6981</v>
      </c>
      <c r="C31">
        <v>390.87</v>
      </c>
      <c r="D31">
        <v>390.51</v>
      </c>
      <c r="E31">
        <v>390.82</v>
      </c>
      <c r="F31">
        <v>450231</v>
      </c>
      <c r="G31" t="s">
        <v>13</v>
      </c>
      <c r="H31" t="s">
        <v>14</v>
      </c>
      <c r="I31" t="s">
        <v>15</v>
      </c>
      <c r="J31" s="1" t="s">
        <v>14</v>
      </c>
      <c r="K31">
        <f>E31-391.42</f>
        <v>-0.600000000000023</v>
      </c>
      <c r="L31">
        <f>F31-[1]SPYdata1min!$F$8157</f>
        <v>389512</v>
      </c>
    </row>
    <row r="32" spans="1:12">
      <c r="A32" t="s">
        <v>61</v>
      </c>
      <c r="B32">
        <v>390.7466</v>
      </c>
      <c r="C32">
        <v>391.05</v>
      </c>
      <c r="D32">
        <v>390.57</v>
      </c>
      <c r="E32">
        <v>390.85</v>
      </c>
      <c r="F32">
        <v>518790</v>
      </c>
      <c r="G32" t="s">
        <v>13</v>
      </c>
      <c r="H32" t="s">
        <v>14</v>
      </c>
      <c r="I32" t="s">
        <v>15</v>
      </c>
      <c r="J32" s="2" t="s">
        <v>15</v>
      </c>
      <c r="K32">
        <f>E32-391.42</f>
        <v>-0.569999999999993</v>
      </c>
      <c r="L32">
        <f>F32-[1]SPYdata1min!$F$8157</f>
        <v>458071</v>
      </c>
    </row>
    <row r="33" spans="1:12">
      <c r="A33" t="s">
        <v>62</v>
      </c>
      <c r="B33">
        <v>390.02</v>
      </c>
      <c r="C33">
        <v>390.07</v>
      </c>
      <c r="D33">
        <v>389.36</v>
      </c>
      <c r="E33">
        <v>389.46</v>
      </c>
      <c r="F33">
        <v>3488711</v>
      </c>
      <c r="G33" t="s">
        <v>13</v>
      </c>
      <c r="H33" t="s">
        <v>14</v>
      </c>
      <c r="I33" t="s">
        <v>17</v>
      </c>
      <c r="J33" s="1" t="s">
        <v>21</v>
      </c>
      <c r="K33">
        <f>E33-391.42</f>
        <v>-1.96000000000004</v>
      </c>
      <c r="L33">
        <f>F33-[1]SPYdata1min!$F$8157</f>
        <v>3427992</v>
      </c>
    </row>
    <row r="34" spans="1:12">
      <c r="A34" t="s">
        <v>63</v>
      </c>
      <c r="B34">
        <v>389.62</v>
      </c>
      <c r="C34">
        <v>389.72</v>
      </c>
      <c r="D34">
        <v>389.5</v>
      </c>
      <c r="E34">
        <v>389.5</v>
      </c>
      <c r="F34">
        <v>150817</v>
      </c>
      <c r="G34" t="s">
        <v>13</v>
      </c>
      <c r="H34" t="s">
        <v>14</v>
      </c>
      <c r="I34" t="s">
        <v>17</v>
      </c>
      <c r="J34" s="1" t="s">
        <v>19</v>
      </c>
      <c r="K34">
        <f>E34-391.42</f>
        <v>-1.92000000000002</v>
      </c>
      <c r="L34">
        <f>F34-[1]SPYdata1min!$F$8157</f>
        <v>90098</v>
      </c>
    </row>
    <row r="35" spans="1:12">
      <c r="A35" t="s">
        <v>64</v>
      </c>
      <c r="B35">
        <v>389.5</v>
      </c>
      <c r="C35">
        <v>389.65</v>
      </c>
      <c r="D35">
        <v>389.45</v>
      </c>
      <c r="E35">
        <v>389.6</v>
      </c>
      <c r="F35">
        <v>280438</v>
      </c>
      <c r="G35" t="s">
        <v>13</v>
      </c>
      <c r="H35" t="s">
        <v>14</v>
      </c>
      <c r="I35" t="s">
        <v>17</v>
      </c>
      <c r="J35" s="1" t="s">
        <v>25</v>
      </c>
      <c r="K35">
        <f>E35-391.42</f>
        <v>-1.81999999999999</v>
      </c>
      <c r="L35">
        <f>F35-[1]SPYdata1min!$F$8157</f>
        <v>219719</v>
      </c>
    </row>
    <row r="36" spans="1:12">
      <c r="A36" t="s">
        <v>65</v>
      </c>
      <c r="B36">
        <v>389.72</v>
      </c>
      <c r="C36">
        <v>389.78</v>
      </c>
      <c r="D36">
        <v>389.57</v>
      </c>
      <c r="E36">
        <v>389.62</v>
      </c>
      <c r="F36">
        <v>108005</v>
      </c>
      <c r="G36" t="s">
        <v>13</v>
      </c>
      <c r="H36" t="s">
        <v>14</v>
      </c>
      <c r="I36" t="s">
        <v>17</v>
      </c>
      <c r="J36" s="1" t="s">
        <v>17</v>
      </c>
      <c r="K36">
        <f>E36-391.42</f>
        <v>-1.80000000000001</v>
      </c>
      <c r="L36">
        <f>F36-[1]SPYdata1min!$F$8157</f>
        <v>47286</v>
      </c>
    </row>
    <row r="37" spans="1:12">
      <c r="A37" t="s">
        <v>66</v>
      </c>
      <c r="B37">
        <v>389.68</v>
      </c>
      <c r="C37">
        <v>389.72</v>
      </c>
      <c r="D37">
        <v>389.48</v>
      </c>
      <c r="E37">
        <v>389.66</v>
      </c>
      <c r="F37">
        <v>259334</v>
      </c>
      <c r="G37" t="s">
        <v>13</v>
      </c>
      <c r="H37" t="s">
        <v>14</v>
      </c>
      <c r="I37" t="s">
        <v>17</v>
      </c>
      <c r="J37" s="1" t="s">
        <v>23</v>
      </c>
      <c r="K37">
        <f>E37-391.42</f>
        <v>-1.75999999999999</v>
      </c>
      <c r="L37">
        <f>F37-[1]SPYdata1min!$F$8157</f>
        <v>198615</v>
      </c>
    </row>
    <row r="38" spans="1:12">
      <c r="A38" t="s">
        <v>67</v>
      </c>
      <c r="B38">
        <v>389.49</v>
      </c>
      <c r="C38">
        <v>389.9516</v>
      </c>
      <c r="D38">
        <v>389.38</v>
      </c>
      <c r="E38">
        <v>389.75</v>
      </c>
      <c r="F38">
        <v>4109459</v>
      </c>
      <c r="G38" t="s">
        <v>13</v>
      </c>
      <c r="H38" t="s">
        <v>14</v>
      </c>
      <c r="I38" t="s">
        <v>17</v>
      </c>
      <c r="J38" s="1" t="s">
        <v>15</v>
      </c>
      <c r="K38">
        <f>E38-391.42</f>
        <v>-1.67000000000002</v>
      </c>
      <c r="L38">
        <f>F38-[1]SPYdata1min!$F$8157</f>
        <v>4048740</v>
      </c>
    </row>
    <row r="39" spans="1:12">
      <c r="A39" t="s">
        <v>68</v>
      </c>
      <c r="B39">
        <v>390.42</v>
      </c>
      <c r="C39">
        <v>390.5</v>
      </c>
      <c r="D39">
        <v>389.55</v>
      </c>
      <c r="E39">
        <v>390.02</v>
      </c>
      <c r="F39">
        <v>5015352</v>
      </c>
      <c r="G39" t="s">
        <v>13</v>
      </c>
      <c r="H39" t="s">
        <v>14</v>
      </c>
      <c r="I39" t="s">
        <v>17</v>
      </c>
      <c r="J39" s="1" t="s">
        <v>14</v>
      </c>
      <c r="K39">
        <f>E39-391.42</f>
        <v>-1.40000000000003</v>
      </c>
      <c r="L39">
        <f>F39-[1]SPYdata1min!$F$8157</f>
        <v>4954633</v>
      </c>
    </row>
    <row r="40" spans="1:12">
      <c r="A40" t="s">
        <v>69</v>
      </c>
      <c r="B40">
        <v>390.39</v>
      </c>
      <c r="C40">
        <v>390.555</v>
      </c>
      <c r="D40">
        <v>390.17</v>
      </c>
      <c r="E40">
        <v>390.2375</v>
      </c>
      <c r="F40">
        <v>1078687</v>
      </c>
      <c r="G40" t="s">
        <v>13</v>
      </c>
      <c r="H40" t="s">
        <v>14</v>
      </c>
      <c r="I40" t="s">
        <v>17</v>
      </c>
      <c r="J40" s="1" t="s">
        <v>44</v>
      </c>
      <c r="K40">
        <f>E40-391.42</f>
        <v>-1.1825</v>
      </c>
      <c r="L40">
        <f>F40-[1]SPYdata1min!$F$8157</f>
        <v>1017968</v>
      </c>
    </row>
    <row r="41" spans="1:12">
      <c r="A41" t="s">
        <v>70</v>
      </c>
      <c r="B41">
        <v>390.89</v>
      </c>
      <c r="C41">
        <v>390.94</v>
      </c>
      <c r="D41">
        <v>390.27</v>
      </c>
      <c r="E41">
        <v>390.41</v>
      </c>
      <c r="F41">
        <v>2374828</v>
      </c>
      <c r="G41" t="s">
        <v>13</v>
      </c>
      <c r="H41" t="s">
        <v>14</v>
      </c>
      <c r="I41" t="s">
        <v>17</v>
      </c>
      <c r="J41" s="1" t="s">
        <v>37</v>
      </c>
      <c r="K41">
        <f>E41-391.42</f>
        <v>-1.00999999999999</v>
      </c>
      <c r="L41">
        <f>F41-[1]SPYdata1min!$F$8157</f>
        <v>2314109</v>
      </c>
    </row>
    <row r="42" spans="1:12">
      <c r="A42" t="s">
        <v>71</v>
      </c>
      <c r="B42">
        <v>390.7</v>
      </c>
      <c r="C42">
        <v>390.72</v>
      </c>
      <c r="D42">
        <v>390.38</v>
      </c>
      <c r="E42">
        <v>390.67</v>
      </c>
      <c r="F42">
        <v>1196637</v>
      </c>
      <c r="G42" t="s">
        <v>13</v>
      </c>
      <c r="H42" t="s">
        <v>14</v>
      </c>
      <c r="I42" t="s">
        <v>17</v>
      </c>
      <c r="J42" s="1" t="s">
        <v>13</v>
      </c>
      <c r="K42">
        <f>E42-391.42</f>
        <v>-0.75</v>
      </c>
      <c r="L42">
        <f>F42-[1]SPYdata1min!$F$8157</f>
        <v>1135918</v>
      </c>
    </row>
    <row r="43" spans="1:12">
      <c r="A43" t="s">
        <v>72</v>
      </c>
      <c r="B43">
        <v>390.23</v>
      </c>
      <c r="C43">
        <v>390.88</v>
      </c>
      <c r="D43">
        <v>390.21</v>
      </c>
      <c r="E43">
        <v>390.69</v>
      </c>
      <c r="F43">
        <v>1941813</v>
      </c>
      <c r="G43" t="s">
        <v>13</v>
      </c>
      <c r="H43" t="s">
        <v>14</v>
      </c>
      <c r="I43" t="s">
        <v>17</v>
      </c>
      <c r="J43" s="1" t="s">
        <v>39</v>
      </c>
      <c r="K43">
        <f>E43-391.42</f>
        <v>-0.730000000000018</v>
      </c>
      <c r="L43">
        <f>F43-[1]SPYdata1min!$F$8157</f>
        <v>1881094</v>
      </c>
    </row>
    <row r="44" spans="1:12">
      <c r="A44" t="s">
        <v>73</v>
      </c>
      <c r="B44">
        <v>390.66</v>
      </c>
      <c r="C44">
        <v>390.94</v>
      </c>
      <c r="D44">
        <v>390.49</v>
      </c>
      <c r="E44">
        <v>390.9</v>
      </c>
      <c r="F44">
        <v>1914712</v>
      </c>
      <c r="G44" t="s">
        <v>13</v>
      </c>
      <c r="H44" t="s">
        <v>14</v>
      </c>
      <c r="I44" t="s">
        <v>17</v>
      </c>
      <c r="J44" s="1" t="s">
        <v>41</v>
      </c>
      <c r="K44">
        <f>E44-391.42</f>
        <v>-0.520000000000039</v>
      </c>
      <c r="L44">
        <f>F44-[1]SPYdata1min!$F$8157</f>
        <v>1853993</v>
      </c>
    </row>
    <row r="45" spans="1:13">
      <c r="A45" t="s">
        <v>74</v>
      </c>
      <c r="B45">
        <v>389.51</v>
      </c>
      <c r="C45">
        <v>389.57</v>
      </c>
      <c r="D45">
        <v>389.4201</v>
      </c>
      <c r="E45">
        <v>389.4201</v>
      </c>
      <c r="F45">
        <v>17140</v>
      </c>
      <c r="G45" t="s">
        <v>13</v>
      </c>
      <c r="H45" t="s">
        <v>14</v>
      </c>
      <c r="I45" t="s">
        <v>23</v>
      </c>
      <c r="J45" s="1" t="s">
        <v>41</v>
      </c>
      <c r="K45">
        <f>E45-391.42</f>
        <v>-1.99990000000003</v>
      </c>
      <c r="L45">
        <f>F45-[1]SPYdata1min!$F$8157</f>
        <v>-43579</v>
      </c>
      <c r="M45" t="s">
        <v>75</v>
      </c>
    </row>
    <row r="46" spans="1:12">
      <c r="A46" t="s">
        <v>76</v>
      </c>
      <c r="B46">
        <v>389.61</v>
      </c>
      <c r="C46">
        <v>389.65</v>
      </c>
      <c r="D46">
        <v>389.46</v>
      </c>
      <c r="E46">
        <v>389.5</v>
      </c>
      <c r="F46">
        <v>5342</v>
      </c>
      <c r="G46" t="s">
        <v>13</v>
      </c>
      <c r="H46" t="s">
        <v>14</v>
      </c>
      <c r="I46" t="s">
        <v>23</v>
      </c>
      <c r="J46" s="1" t="s">
        <v>21</v>
      </c>
      <c r="K46">
        <f>E46-391.42</f>
        <v>-1.92000000000002</v>
      </c>
      <c r="L46">
        <f>F46-[1]SPYdata1min!$F$8157</f>
        <v>-55377</v>
      </c>
    </row>
    <row r="47" spans="1:12">
      <c r="A47" t="s">
        <v>77</v>
      </c>
      <c r="B47">
        <v>389.6</v>
      </c>
      <c r="C47">
        <v>389.6</v>
      </c>
      <c r="D47">
        <v>389.37</v>
      </c>
      <c r="E47">
        <v>389.55</v>
      </c>
      <c r="F47">
        <v>27998</v>
      </c>
      <c r="G47" t="s">
        <v>13</v>
      </c>
      <c r="H47" t="s">
        <v>14</v>
      </c>
      <c r="I47" t="s">
        <v>23</v>
      </c>
      <c r="J47" s="1" t="s">
        <v>13</v>
      </c>
      <c r="K47">
        <f>E47-391.42</f>
        <v>-1.87</v>
      </c>
      <c r="L47">
        <f>F47-[1]SPYdata1min!$F$8157</f>
        <v>-32721</v>
      </c>
    </row>
    <row r="48" spans="1:12">
      <c r="A48" t="s">
        <v>78</v>
      </c>
      <c r="B48">
        <v>389.75</v>
      </c>
      <c r="C48">
        <v>389.75</v>
      </c>
      <c r="D48">
        <v>389.55</v>
      </c>
      <c r="E48">
        <v>389.56</v>
      </c>
      <c r="F48">
        <v>3028</v>
      </c>
      <c r="G48" t="s">
        <v>13</v>
      </c>
      <c r="H48" t="s">
        <v>14</v>
      </c>
      <c r="I48" t="s">
        <v>23</v>
      </c>
      <c r="J48" s="1" t="s">
        <v>25</v>
      </c>
      <c r="K48">
        <f>E48-391.42</f>
        <v>-1.86000000000001</v>
      </c>
      <c r="L48">
        <f>F48-[1]SPYdata1min!$F$8157</f>
        <v>-57691</v>
      </c>
    </row>
    <row r="49" spans="1:12">
      <c r="A49" t="s">
        <v>79</v>
      </c>
      <c r="B49">
        <v>389.69</v>
      </c>
      <c r="C49">
        <v>389.7</v>
      </c>
      <c r="D49">
        <v>389.59</v>
      </c>
      <c r="E49">
        <v>389.59</v>
      </c>
      <c r="F49">
        <v>10688</v>
      </c>
      <c r="G49" t="s">
        <v>13</v>
      </c>
      <c r="H49" t="s">
        <v>14</v>
      </c>
      <c r="I49" t="s">
        <v>23</v>
      </c>
      <c r="J49" s="1" t="s">
        <v>39</v>
      </c>
      <c r="K49">
        <f>E49-391.42</f>
        <v>-1.83000000000004</v>
      </c>
      <c r="L49">
        <f>F49-[1]SPYdata1min!$F$8157</f>
        <v>-50031</v>
      </c>
    </row>
    <row r="50" spans="1:12">
      <c r="A50" t="s">
        <v>80</v>
      </c>
      <c r="B50">
        <v>389.5</v>
      </c>
      <c r="C50">
        <v>389.6</v>
      </c>
      <c r="D50">
        <v>389.5</v>
      </c>
      <c r="E50">
        <v>389.6</v>
      </c>
      <c r="F50">
        <v>16552</v>
      </c>
      <c r="G50" t="s">
        <v>13</v>
      </c>
      <c r="H50" t="s">
        <v>14</v>
      </c>
      <c r="I50" t="s">
        <v>23</v>
      </c>
      <c r="J50" s="1" t="s">
        <v>15</v>
      </c>
      <c r="K50">
        <f>E50-391.42</f>
        <v>-1.81999999999999</v>
      </c>
      <c r="L50">
        <f>F50-[1]SPYdata1min!$F$8157</f>
        <v>-44167</v>
      </c>
    </row>
    <row r="51" spans="1:12">
      <c r="A51" t="s">
        <v>81</v>
      </c>
      <c r="B51">
        <v>389.6</v>
      </c>
      <c r="C51">
        <v>390.03</v>
      </c>
      <c r="D51">
        <v>389.6</v>
      </c>
      <c r="E51">
        <v>389.62</v>
      </c>
      <c r="F51">
        <v>16966</v>
      </c>
      <c r="G51" t="s">
        <v>13</v>
      </c>
      <c r="H51" t="s">
        <v>14</v>
      </c>
      <c r="I51" t="s">
        <v>23</v>
      </c>
      <c r="J51" s="1" t="s">
        <v>17</v>
      </c>
      <c r="K51">
        <f>E51-391.42</f>
        <v>-1.80000000000001</v>
      </c>
      <c r="L51">
        <f>F51-[1]SPYdata1min!$F$8157</f>
        <v>-43753</v>
      </c>
    </row>
    <row r="52" spans="1:12">
      <c r="A52" t="s">
        <v>82</v>
      </c>
      <c r="B52">
        <v>389.55</v>
      </c>
      <c r="C52">
        <v>390.03</v>
      </c>
      <c r="D52">
        <v>389.55</v>
      </c>
      <c r="E52">
        <v>389.68</v>
      </c>
      <c r="F52">
        <v>144972</v>
      </c>
      <c r="G52" t="s">
        <v>13</v>
      </c>
      <c r="H52" t="s">
        <v>14</v>
      </c>
      <c r="I52" t="s">
        <v>23</v>
      </c>
      <c r="J52" s="1" t="s">
        <v>14</v>
      </c>
      <c r="K52">
        <f>E52-391.42</f>
        <v>-1.74000000000001</v>
      </c>
      <c r="L52">
        <f>F52-[1]SPYdata1min!$F$8157</f>
        <v>84253</v>
      </c>
    </row>
    <row r="53" spans="1:12">
      <c r="A53" t="s">
        <v>83</v>
      </c>
      <c r="B53">
        <v>389.65</v>
      </c>
      <c r="C53">
        <v>389.85</v>
      </c>
      <c r="D53">
        <v>389.62</v>
      </c>
      <c r="E53">
        <v>389.7</v>
      </c>
      <c r="F53">
        <v>19209</v>
      </c>
      <c r="G53" t="s">
        <v>13</v>
      </c>
      <c r="H53" t="s">
        <v>14</v>
      </c>
      <c r="I53" t="s">
        <v>23</v>
      </c>
      <c r="J53" s="1" t="s">
        <v>44</v>
      </c>
      <c r="K53">
        <f>E53-391.42</f>
        <v>-1.72000000000003</v>
      </c>
      <c r="L53">
        <f>F53-[1]SPYdata1min!$F$8157</f>
        <v>-41510</v>
      </c>
    </row>
    <row r="54" spans="1:12">
      <c r="A54" t="s">
        <v>84</v>
      </c>
      <c r="B54">
        <v>389.69</v>
      </c>
      <c r="C54">
        <v>389.73</v>
      </c>
      <c r="D54">
        <v>389.64</v>
      </c>
      <c r="E54">
        <v>389.73</v>
      </c>
      <c r="F54">
        <v>2097</v>
      </c>
      <c r="G54" t="s">
        <v>13</v>
      </c>
      <c r="H54" t="s">
        <v>14</v>
      </c>
      <c r="I54" t="s">
        <v>23</v>
      </c>
      <c r="J54" s="1" t="s">
        <v>23</v>
      </c>
      <c r="K54">
        <f>E54-391.42</f>
        <v>-1.69</v>
      </c>
      <c r="L54">
        <f>F54-[1]SPYdata1min!$F$8157</f>
        <v>-58622</v>
      </c>
    </row>
    <row r="55" spans="1:12">
      <c r="A55" t="s">
        <v>85</v>
      </c>
      <c r="B55">
        <v>389.74</v>
      </c>
      <c r="C55">
        <v>389.85</v>
      </c>
      <c r="D55">
        <v>389.74</v>
      </c>
      <c r="E55">
        <v>389.85</v>
      </c>
      <c r="F55">
        <v>29048</v>
      </c>
      <c r="G55" t="s">
        <v>13</v>
      </c>
      <c r="H55" t="s">
        <v>14</v>
      </c>
      <c r="I55" t="s">
        <v>23</v>
      </c>
      <c r="J55" s="1" t="s">
        <v>19</v>
      </c>
      <c r="K55">
        <f>E55-391.42</f>
        <v>-1.56999999999999</v>
      </c>
      <c r="L55">
        <f>F55-[1]SPYdata1min!$F$8157</f>
        <v>-31671</v>
      </c>
    </row>
    <row r="56" spans="1:12">
      <c r="A56" t="s">
        <v>86</v>
      </c>
      <c r="B56">
        <v>389.51</v>
      </c>
      <c r="C56">
        <v>390.03</v>
      </c>
      <c r="D56">
        <v>389.51</v>
      </c>
      <c r="E56">
        <v>390.03</v>
      </c>
      <c r="F56">
        <v>29302</v>
      </c>
      <c r="G56" t="s">
        <v>13</v>
      </c>
      <c r="H56" t="s">
        <v>14</v>
      </c>
      <c r="I56" t="s">
        <v>23</v>
      </c>
      <c r="J56" s="1" t="s">
        <v>37</v>
      </c>
      <c r="K56">
        <f>E56-391.42</f>
        <v>-1.39000000000004</v>
      </c>
      <c r="L56">
        <f>F56-[1]SPYdata1min!$F$8157</f>
        <v>-31417</v>
      </c>
    </row>
    <row r="57" spans="1:12">
      <c r="A57" t="s">
        <v>87</v>
      </c>
      <c r="B57">
        <v>389.65</v>
      </c>
      <c r="C57">
        <v>389.78</v>
      </c>
      <c r="D57">
        <v>389.65</v>
      </c>
      <c r="E57">
        <v>389.66</v>
      </c>
      <c r="F57">
        <v>1355</v>
      </c>
      <c r="G57" t="s">
        <v>13</v>
      </c>
      <c r="H57" t="s">
        <v>14</v>
      </c>
      <c r="I57" t="s">
        <v>19</v>
      </c>
      <c r="J57" s="1" t="s">
        <v>44</v>
      </c>
      <c r="K57">
        <f>E57-391.42</f>
        <v>-1.75999999999999</v>
      </c>
      <c r="L57">
        <f>F57-[1]SPYdata1min!$F$8157</f>
        <v>-59364</v>
      </c>
    </row>
    <row r="58" spans="1:12">
      <c r="A58" t="s">
        <v>88</v>
      </c>
      <c r="B58">
        <v>389.62</v>
      </c>
      <c r="C58">
        <v>389.7</v>
      </c>
      <c r="D58">
        <v>389.62</v>
      </c>
      <c r="E58">
        <v>389.7</v>
      </c>
      <c r="F58">
        <v>922</v>
      </c>
      <c r="G58" t="s">
        <v>13</v>
      </c>
      <c r="H58" t="s">
        <v>14</v>
      </c>
      <c r="I58" t="s">
        <v>19</v>
      </c>
      <c r="J58" s="1" t="s">
        <v>39</v>
      </c>
      <c r="K58">
        <f>E58-391.42</f>
        <v>-1.72000000000003</v>
      </c>
      <c r="L58">
        <f>F58-[1]SPYdata1min!$F$8157</f>
        <v>-59797</v>
      </c>
    </row>
    <row r="59" spans="1:12">
      <c r="A59" t="s">
        <v>89</v>
      </c>
      <c r="B59">
        <v>389.76</v>
      </c>
      <c r="C59">
        <v>389.77</v>
      </c>
      <c r="D59">
        <v>389.56</v>
      </c>
      <c r="E59">
        <v>389.6</v>
      </c>
      <c r="F59">
        <v>3567</v>
      </c>
      <c r="G59" t="s">
        <v>13</v>
      </c>
      <c r="H59" t="s">
        <v>14</v>
      </c>
      <c r="I59" t="s">
        <v>19</v>
      </c>
      <c r="J59" s="1" t="s">
        <v>13</v>
      </c>
      <c r="K59">
        <f>E59-391.42</f>
        <v>-1.81999999999999</v>
      </c>
      <c r="L59">
        <f>F59-[1]SPYdata1min!$F$8157</f>
        <v>-57152</v>
      </c>
    </row>
    <row r="60" spans="1:12">
      <c r="A60" t="s">
        <v>90</v>
      </c>
      <c r="B60">
        <v>389.6</v>
      </c>
      <c r="C60">
        <v>389.6</v>
      </c>
      <c r="D60">
        <v>389.6</v>
      </c>
      <c r="E60">
        <v>389.6</v>
      </c>
      <c r="F60">
        <v>4165</v>
      </c>
      <c r="G60" t="s">
        <v>13</v>
      </c>
      <c r="H60" t="s">
        <v>14</v>
      </c>
      <c r="I60" t="s">
        <v>19</v>
      </c>
      <c r="J60" s="1" t="s">
        <v>41</v>
      </c>
      <c r="K60">
        <f>E60-391.42</f>
        <v>-1.81999999999999</v>
      </c>
      <c r="L60">
        <f>F60-[1]SPYdata1min!$F$8157</f>
        <v>-56554</v>
      </c>
    </row>
    <row r="61" spans="1:12">
      <c r="A61" t="s">
        <v>91</v>
      </c>
      <c r="B61">
        <v>389.6</v>
      </c>
      <c r="C61">
        <v>389.6</v>
      </c>
      <c r="D61">
        <v>389.58</v>
      </c>
      <c r="E61">
        <v>389.6</v>
      </c>
      <c r="F61">
        <v>5726</v>
      </c>
      <c r="G61" t="s">
        <v>13</v>
      </c>
      <c r="H61" t="s">
        <v>14</v>
      </c>
      <c r="I61" t="s">
        <v>19</v>
      </c>
      <c r="J61" s="1" t="s">
        <v>37</v>
      </c>
      <c r="K61">
        <f>E61-391.42</f>
        <v>-1.81999999999999</v>
      </c>
      <c r="L61">
        <f>F61-[1]SPYdata1min!$F$8157</f>
        <v>-54993</v>
      </c>
    </row>
    <row r="62" spans="1:12">
      <c r="A62" t="s">
        <v>92</v>
      </c>
      <c r="B62">
        <v>389.6</v>
      </c>
      <c r="C62">
        <v>389.7</v>
      </c>
      <c r="D62">
        <v>389.57</v>
      </c>
      <c r="E62">
        <v>389.7</v>
      </c>
      <c r="F62">
        <v>6960</v>
      </c>
      <c r="G62" t="s">
        <v>13</v>
      </c>
      <c r="H62" t="s">
        <v>14</v>
      </c>
      <c r="I62" t="s">
        <v>19</v>
      </c>
      <c r="J62" s="1" t="s">
        <v>14</v>
      </c>
      <c r="K62">
        <f>E62-391.42</f>
        <v>-1.72000000000003</v>
      </c>
      <c r="L62">
        <f>F62-[1]SPYdata1min!$F$8157</f>
        <v>-53759</v>
      </c>
    </row>
  </sheetData>
  <autoFilter ref="A1:N62">
    <sortState ref="A2:N62">
      <sortCondition ref="K2"/>
    </sortState>
  </autoFilter>
  <conditionalFormatting sqref="F2:F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04857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J1048576">
    <cfRule type="containsText" dxfId="0" priority="3" operator="between" text="酉">
      <formula>NOT(ISERROR(SEARCH("酉",G2)))</formula>
    </cfRule>
    <cfRule type="containsText" dxfId="0" priority="4" operator="between" text="申">
      <formula>NOT(ISERROR(SEARCH("申",G2)))</formula>
    </cfRule>
    <cfRule type="containsText" dxfId="1" priority="5" operator="between" text="辰">
      <formula>NOT(ISERROR(SEARCH("辰",G2)))</formula>
    </cfRule>
    <cfRule type="containsText" dxfId="1" priority="6" operator="between" text="戌">
      <formula>NOT(ISERROR(SEARCH("戌",G2)))</formula>
    </cfRule>
    <cfRule type="containsText" dxfId="1" priority="7" operator="between" text="丑">
      <formula>NOT(ISERROR(SEARCH("丑",G2)))</formula>
    </cfRule>
    <cfRule type="containsText" dxfId="1" priority="8" operator="between" text="未">
      <formula>NOT(ISERROR(SEARCH("未",G2)))</formula>
    </cfRule>
    <cfRule type="cellIs" dxfId="2" priority="9" operator="equal">
      <formula>"巳"</formula>
    </cfRule>
    <cfRule type="cellIs" dxfId="3" priority="10" operator="equal">
      <formula>"午"</formula>
    </cfRule>
    <cfRule type="cellIs" dxfId="3" priority="11" operator="equal">
      <formula>"午"</formula>
    </cfRule>
  </conditionalFormatting>
  <conditionalFormatting sqref="G2:J62">
    <cfRule type="containsText" dxfId="4" priority="1" operator="between" text="卯">
      <formula>NOT(ISERROR(SEARCH("卯",G2)))</formula>
    </cfRule>
    <cfRule type="containsText" dxfId="4" priority="2" operator="between" text="寅">
      <formula>NOT(ISERROR(SEARCH("寅",G2)))</formula>
    </cfRule>
  </conditionalFormatting>
  <conditionalFormatting sqref="K2:L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104857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SPYdata10min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2021-02-20T15:58:03Z</dcterms:created>
  <dcterms:modified xsi:type="dcterms:W3CDTF">2021-02-20T22:37:09Z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