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obs\Lecture\Data Analytics for SCM\2020\04_Sources\Data\"/>
    </mc:Choice>
  </mc:AlternateContent>
  <xr:revisionPtr revIDLastSave="0" documentId="13_ncr:1_{10DB44B4-FCE2-46AC-AC78-6F4EB149FEE3}" xr6:coauthVersionLast="36" xr6:coauthVersionMax="36" xr10:uidLastSave="{00000000-0000-0000-0000-000000000000}"/>
  <bookViews>
    <workbookView xWindow="930" yWindow="0" windowWidth="30720" windowHeight="13305" xr2:uid="{92902B99-E06A-0244-9525-F510EE7BA9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G49" i="1"/>
  <c r="G25" i="1"/>
  <c r="G26" i="1"/>
  <c r="G27" i="1"/>
  <c r="G28" i="1"/>
  <c r="G29" i="1"/>
  <c r="G30" i="1"/>
  <c r="F23" i="1"/>
  <c r="G23" i="1" s="1"/>
  <c r="F24" i="1"/>
  <c r="G24" i="1" s="1"/>
  <c r="F25" i="1"/>
  <c r="F26" i="1"/>
  <c r="F27" i="1"/>
  <c r="F28" i="1"/>
  <c r="F29" i="1"/>
  <c r="F30" i="1"/>
  <c r="F31" i="1"/>
  <c r="G31" i="1" s="1"/>
  <c r="F22" i="1"/>
  <c r="G22" i="1" s="1"/>
  <c r="G32" i="1" s="1"/>
  <c r="G33" i="1" s="1"/>
  <c r="F50" i="1" l="1"/>
  <c r="C13" i="1"/>
  <c r="B13" i="1"/>
  <c r="F12" i="1" l="1"/>
  <c r="D3" i="1"/>
  <c r="D9" i="1"/>
  <c r="E10" i="1"/>
  <c r="E11" i="1"/>
  <c r="F8" i="1"/>
  <c r="F7" i="1"/>
  <c r="D4" i="1"/>
  <c r="D11" i="1"/>
  <c r="D7" i="1"/>
  <c r="D12" i="1"/>
  <c r="E6" i="1"/>
  <c r="F3" i="1"/>
  <c r="F11" i="1"/>
  <c r="D8" i="1"/>
  <c r="E7" i="1"/>
  <c r="F4" i="1"/>
  <c r="D5" i="1"/>
  <c r="D6" i="1"/>
  <c r="D10" i="1"/>
  <c r="E12" i="1"/>
  <c r="E5" i="1"/>
  <c r="E9" i="1"/>
  <c r="F6" i="1"/>
  <c r="F10" i="1"/>
  <c r="E3" i="1"/>
  <c r="E4" i="1"/>
  <c r="E8" i="1"/>
  <c r="F5" i="1"/>
  <c r="F9" i="1"/>
  <c r="B15" i="1" l="1"/>
</calcChain>
</file>

<file path=xl/sharedStrings.xml><?xml version="1.0" encoding="utf-8"?>
<sst xmlns="http://schemas.openxmlformats.org/spreadsheetml/2006/main" count="26" uniqueCount="20">
  <si>
    <t>r</t>
  </si>
  <si>
    <t>Mean</t>
  </si>
  <si>
    <t>(x-x̄)^2</t>
  </si>
  <si>
    <t>(y-ȳ)^2</t>
  </si>
  <si>
    <t>(x-x̄)(y-ȳ)</t>
  </si>
  <si>
    <t>Rank of x(i)</t>
  </si>
  <si>
    <t>Rank of y(i)</t>
  </si>
  <si>
    <t>d(i)</t>
  </si>
  <si>
    <t>d(i)^2</t>
  </si>
  <si>
    <t>sum</t>
  </si>
  <si>
    <t>Sum</t>
  </si>
  <si>
    <t>p</t>
  </si>
  <si>
    <t xml:space="preserve">Pearson </t>
  </si>
  <si>
    <t>Spearman's</t>
  </si>
  <si>
    <t>Kendall's</t>
  </si>
  <si>
    <t>nc</t>
  </si>
  <si>
    <t>nd</t>
  </si>
  <si>
    <t>t</t>
  </si>
  <si>
    <t>Quantity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</si>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</sst>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alibri (Cuerpo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5</xdr:row>
      <xdr:rowOff>114300</xdr:rowOff>
    </xdr:from>
    <xdr:to>
      <xdr:col>11</xdr:col>
      <xdr:colOff>622300</xdr:colOff>
      <xdr:row>12</xdr:row>
      <xdr:rowOff>58558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43CCA-5356-054F-82FE-B485D6243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0200" y="5600700"/>
          <a:ext cx="3873500" cy="1366658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21</xdr:row>
      <xdr:rowOff>50800</xdr:rowOff>
    </xdr:from>
    <xdr:to>
      <xdr:col>11</xdr:col>
      <xdr:colOff>76200</xdr:colOff>
      <xdr:row>28</xdr:row>
      <xdr:rowOff>91093</xdr:rowOff>
    </xdr:to>
    <xdr:pic>
      <xdr:nvPicPr>
        <xdr:cNvPr id="3" name="Imagen 2" descr="Understand Spearman's Correlation for Beginners - Deep Learning Tutorial">
          <a:extLst>
            <a:ext uri="{FF2B5EF4-FFF2-40B4-BE49-F238E27FC236}">
              <a16:creationId xmlns:a16="http://schemas.microsoft.com/office/drawing/2014/main" id="{554C13B4-901B-EB4A-9C4D-920249D97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900" y="4318000"/>
          <a:ext cx="2679700" cy="1462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38</xdr:row>
      <xdr:rowOff>139700</xdr:rowOff>
    </xdr:from>
    <xdr:to>
      <xdr:col>11</xdr:col>
      <xdr:colOff>289109</xdr:colOff>
      <xdr:row>46</xdr:row>
      <xdr:rowOff>97864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79721A-0893-7B4B-99E2-0DF4E989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700" y="7861300"/>
          <a:ext cx="2613209" cy="15837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CC8D8-0E50-AA41-A9FB-5DB5B4043D87}" name="Tabla2" displayName="Tabla2" ref="B2:F12" totalsRowShown="0" headerRowDxfId="11">
  <autoFilter ref="B2:F12" xr:uid="{E10A42A7-F651-3048-A1F3-8F98C9AA02A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7096F09-4E2E-CC48-B4BB-528586340574}" name="Quantity" dataDxfId="10"/>
    <tableColumn id="2" xr3:uid="{9238A946-B7B8-0849-B20C-F558A724AD52}" name="Energy consumption" dataDxfId="9"/>
    <tableColumn id="3" xr3:uid="{64F4DBCA-4B2C-7341-A246-EEDE28E43004}" name="(x-x̄)(y-ȳ)" dataDxfId="8">
      <calculatedColumnFormula>(B3-B$13)*(C3-C$13)</calculatedColumnFormula>
    </tableColumn>
    <tableColumn id="4" xr3:uid="{487D6121-C3C3-AE44-A333-A3C666EC3886}" name="(x-x̄)^2" dataDxfId="7">
      <calculatedColumnFormula>(B3-B$13)^2</calculatedColumnFormula>
    </tableColumn>
    <tableColumn id="5" xr3:uid="{C4C9E086-3F5B-E34A-8685-6DD0A47EBA01}" name="(y-ȳ)^2" dataDxfId="6">
      <calculatedColumnFormula>(C3-C$13)^2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07669-55A6-4542-AEC1-99599FAEC217}" name="Tabla1" displayName="Tabla1" ref="B21:G31" totalsRowShown="0" headerRowDxfId="5">
  <autoFilter ref="B21:G31" xr:uid="{7004C547-E406-0C44-A1B4-64BCC27D70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22F2A0B-B779-9D4C-8EE3-A8601AF9EB49}" name="Quantity" dataDxfId="4"/>
    <tableColumn id="2" xr3:uid="{18917453-AB98-DE43-B082-F056803271E0}" name="Energy consumption" dataDxfId="3"/>
    <tableColumn id="3" xr3:uid="{FAEA8AA0-A4B1-154D-995B-ADB4B4D5CBC1}" name="Rank of x(i)"/>
    <tableColumn id="4" xr3:uid="{A5751278-E52E-1A48-8671-BDA044091629}" name="Rank of y(i)"/>
    <tableColumn id="5" xr3:uid="{AA385030-11CF-F645-8249-81078CE43462}" name="d(i)">
      <calculatedColumnFormula>D22-E22</calculatedColumnFormula>
    </tableColumn>
    <tableColumn id="6" xr3:uid="{04554245-03B8-E64C-9587-4C72E9126DFD}" name="d(i)^2">
      <calculatedColumnFormula>F22^2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D40E51-F10F-3648-B2F4-7D22B00CC071}" name="Tabla3" displayName="Tabla3" ref="B38:G48" totalsRowShown="0" headerRowDxfId="2">
  <autoFilter ref="B38:G48" xr:uid="{D85ED487-8436-3F4C-A5B5-1AF6511313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64E385D-BE7D-0445-AAE6-01BAA8F73B24}" name="Quantity" dataDxfId="1"/>
    <tableColumn id="2" xr3:uid="{51431F87-6B6C-0146-9806-04D5A26AB1A4}" name="Energy consumption" dataDxfId="0"/>
    <tableColumn id="3" xr3:uid="{ED922F87-ADFE-0A43-A67E-891629B5CFDE}" name="Rank of x(i)"/>
    <tableColumn id="4" xr3:uid="{2B996AF6-F694-214A-A137-40094FD12078}" name="Rank of y(i)"/>
    <tableColumn id="5" xr3:uid="{F65F8850-ADA8-1A4F-A2CD-1E1630F3BD75}" name="nc"/>
    <tableColumn id="6" xr3:uid="{E5D67C73-08BC-6C4D-8FF4-A649D3F2B66E}" name="n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EFCF-3CF2-6A4B-8001-05DE270B19D3}">
  <dimension ref="A1:G50"/>
  <sheetViews>
    <sheetView tabSelected="1" topLeftCell="A13" workbookViewId="0">
      <selection activeCell="B38" sqref="B38:C38"/>
    </sheetView>
  </sheetViews>
  <sheetFormatPr defaultColWidth="11" defaultRowHeight="15.75"/>
  <cols>
    <col min="2" max="2" width="14.875" customWidth="1"/>
    <col min="3" max="3" width="18.75" bestFit="1" customWidth="1"/>
    <col min="4" max="4" width="14.625" bestFit="1" customWidth="1"/>
    <col min="5" max="5" width="12.875" customWidth="1"/>
  </cols>
  <sheetData>
    <row r="1" spans="1:6">
      <c r="A1" t="s">
        <v>12</v>
      </c>
    </row>
    <row r="2" spans="1:6">
      <c r="B2" s="2" t="s">
        <v>18</v>
      </c>
      <c r="C2" s="2" t="s">
        <v>19</v>
      </c>
      <c r="D2" s="2" t="s">
        <v>4</v>
      </c>
      <c r="E2" s="2" t="s">
        <v>2</v>
      </c>
      <c r="F2" s="2" t="s">
        <v>3</v>
      </c>
    </row>
    <row r="3" spans="1:6">
      <c r="B3" s="7">
        <v>8</v>
      </c>
      <c r="C3" s="7">
        <v>82</v>
      </c>
      <c r="D3" s="1">
        <f t="shared" ref="D3:D12" si="0">(B3-B$13)*(C3-C$13)</f>
        <v>7.5</v>
      </c>
      <c r="E3" s="7">
        <f t="shared" ref="E3:E12" si="1">(B3-B$13)^2</f>
        <v>1</v>
      </c>
      <c r="F3" s="1">
        <f t="shared" ref="F3:F12" si="2">(C3-C$13)^2</f>
        <v>56.25</v>
      </c>
    </row>
    <row r="4" spans="1:6">
      <c r="B4" s="7">
        <v>11</v>
      </c>
      <c r="C4" s="7">
        <v>95</v>
      </c>
      <c r="D4" s="1">
        <f t="shared" si="0"/>
        <v>82</v>
      </c>
      <c r="E4" s="7">
        <f t="shared" si="1"/>
        <v>16</v>
      </c>
      <c r="F4" s="1">
        <f t="shared" si="2"/>
        <v>420.25</v>
      </c>
    </row>
    <row r="5" spans="1:6">
      <c r="B5" s="7">
        <v>12</v>
      </c>
      <c r="C5" s="7">
        <v>69</v>
      </c>
      <c r="D5" s="1">
        <f t="shared" si="0"/>
        <v>-27.5</v>
      </c>
      <c r="E5" s="7">
        <f t="shared" si="1"/>
        <v>25</v>
      </c>
      <c r="F5" s="1">
        <f t="shared" si="2"/>
        <v>30.25</v>
      </c>
    </row>
    <row r="6" spans="1:6">
      <c r="B6" s="7">
        <v>3</v>
      </c>
      <c r="C6" s="7">
        <v>71</v>
      </c>
      <c r="D6" s="1">
        <f t="shared" si="0"/>
        <v>14</v>
      </c>
      <c r="E6" s="7">
        <f t="shared" si="1"/>
        <v>16</v>
      </c>
      <c r="F6" s="1">
        <f t="shared" si="2"/>
        <v>12.25</v>
      </c>
    </row>
    <row r="7" spans="1:6">
      <c r="B7" s="7">
        <v>5</v>
      </c>
      <c r="C7" s="7">
        <v>60</v>
      </c>
      <c r="D7" s="1">
        <f t="shared" si="0"/>
        <v>29</v>
      </c>
      <c r="E7" s="7">
        <f t="shared" si="1"/>
        <v>4</v>
      </c>
      <c r="F7" s="1">
        <f t="shared" si="2"/>
        <v>210.25</v>
      </c>
    </row>
    <row r="8" spans="1:6">
      <c r="B8" s="7">
        <v>13</v>
      </c>
      <c r="C8" s="7">
        <v>100</v>
      </c>
      <c r="D8" s="1">
        <f t="shared" si="0"/>
        <v>153</v>
      </c>
      <c r="E8" s="7">
        <f t="shared" si="1"/>
        <v>36</v>
      </c>
      <c r="F8" s="1">
        <f t="shared" si="2"/>
        <v>650.25</v>
      </c>
    </row>
    <row r="9" spans="1:6">
      <c r="B9" s="7">
        <v>10</v>
      </c>
      <c r="C9" s="7">
        <v>83</v>
      </c>
      <c r="D9" s="1">
        <f t="shared" si="0"/>
        <v>25.5</v>
      </c>
      <c r="E9" s="7">
        <f t="shared" si="1"/>
        <v>9</v>
      </c>
      <c r="F9" s="1">
        <f t="shared" si="2"/>
        <v>72.25</v>
      </c>
    </row>
    <row r="10" spans="1:6">
      <c r="B10" s="7">
        <v>2</v>
      </c>
      <c r="C10" s="7">
        <v>65</v>
      </c>
      <c r="D10" s="1">
        <f t="shared" si="0"/>
        <v>47.5</v>
      </c>
      <c r="E10" s="7">
        <f t="shared" si="1"/>
        <v>25</v>
      </c>
      <c r="F10" s="1">
        <f t="shared" si="2"/>
        <v>90.25</v>
      </c>
    </row>
    <row r="11" spans="1:6">
      <c r="B11" s="7">
        <v>0</v>
      </c>
      <c r="C11" s="7">
        <v>50</v>
      </c>
      <c r="D11" s="1">
        <f t="shared" si="0"/>
        <v>171.5</v>
      </c>
      <c r="E11" s="7">
        <f t="shared" si="1"/>
        <v>49</v>
      </c>
      <c r="F11" s="1">
        <f t="shared" si="2"/>
        <v>600.25</v>
      </c>
    </row>
    <row r="12" spans="1:6">
      <c r="B12" s="7">
        <v>6</v>
      </c>
      <c r="C12" s="7">
        <v>70</v>
      </c>
      <c r="D12" s="1">
        <f t="shared" si="0"/>
        <v>4.5</v>
      </c>
      <c r="E12" s="7">
        <f t="shared" si="1"/>
        <v>1</v>
      </c>
      <c r="F12" s="1">
        <f t="shared" si="2"/>
        <v>20.25</v>
      </c>
    </row>
    <row r="13" spans="1:6">
      <c r="A13" s="4" t="s">
        <v>1</v>
      </c>
      <c r="B13" s="3">
        <f>AVERAGE(B3:B12)</f>
        <v>7</v>
      </c>
      <c r="C13" s="3">
        <f>AVERAGE(C3:C12)</f>
        <v>74.5</v>
      </c>
    </row>
    <row r="14" spans="1:6">
      <c r="A14" s="5"/>
      <c r="B14" s="5"/>
    </row>
    <row r="15" spans="1:6">
      <c r="A15" s="6" t="s">
        <v>0</v>
      </c>
      <c r="B15" s="5">
        <f>SUM(D3:D12)/SQRT(SUM(E3:E12)*SUM(F3:F12))</f>
        <v>0.80815414967994914</v>
      </c>
    </row>
    <row r="20" spans="1:7">
      <c r="A20" t="s">
        <v>13</v>
      </c>
    </row>
    <row r="21" spans="1:7">
      <c r="B21" s="2" t="s">
        <v>18</v>
      </c>
      <c r="C21" s="2" t="s">
        <v>19</v>
      </c>
      <c r="D21" s="2" t="s">
        <v>5</v>
      </c>
      <c r="E21" s="2" t="s">
        <v>6</v>
      </c>
      <c r="F21" s="2" t="s">
        <v>7</v>
      </c>
      <c r="G21" s="2" t="s">
        <v>8</v>
      </c>
    </row>
    <row r="22" spans="1:7">
      <c r="B22" s="7">
        <v>0</v>
      </c>
      <c r="C22" s="7">
        <v>50</v>
      </c>
      <c r="D22">
        <v>1</v>
      </c>
      <c r="E22">
        <v>1</v>
      </c>
      <c r="F22">
        <f>D22-E22</f>
        <v>0</v>
      </c>
      <c r="G22">
        <f>F22^2</f>
        <v>0</v>
      </c>
    </row>
    <row r="23" spans="1:7">
      <c r="B23" s="7">
        <v>2</v>
      </c>
      <c r="C23" s="7">
        <v>65</v>
      </c>
      <c r="D23">
        <v>2</v>
      </c>
      <c r="E23">
        <v>3</v>
      </c>
      <c r="F23">
        <f t="shared" ref="F23:F31" si="3">D23-E23</f>
        <v>-1</v>
      </c>
      <c r="G23">
        <f t="shared" ref="G23:G31" si="4">F23^2</f>
        <v>1</v>
      </c>
    </row>
    <row r="24" spans="1:7">
      <c r="B24" s="7">
        <v>3</v>
      </c>
      <c r="C24" s="7">
        <v>71</v>
      </c>
      <c r="D24">
        <v>3</v>
      </c>
      <c r="E24">
        <v>6</v>
      </c>
      <c r="F24">
        <f t="shared" si="3"/>
        <v>-3</v>
      </c>
      <c r="G24">
        <f t="shared" si="4"/>
        <v>9</v>
      </c>
    </row>
    <row r="25" spans="1:7">
      <c r="B25" s="7">
        <v>5</v>
      </c>
      <c r="C25" s="7">
        <v>60</v>
      </c>
      <c r="D25">
        <v>4</v>
      </c>
      <c r="E25">
        <v>2</v>
      </c>
      <c r="F25">
        <f t="shared" si="3"/>
        <v>2</v>
      </c>
      <c r="G25">
        <f t="shared" si="4"/>
        <v>4</v>
      </c>
    </row>
    <row r="26" spans="1:7">
      <c r="B26" s="7">
        <v>6</v>
      </c>
      <c r="C26" s="7">
        <v>70</v>
      </c>
      <c r="D26">
        <v>5</v>
      </c>
      <c r="E26">
        <v>5</v>
      </c>
      <c r="F26">
        <f t="shared" si="3"/>
        <v>0</v>
      </c>
      <c r="G26">
        <f t="shared" si="4"/>
        <v>0</v>
      </c>
    </row>
    <row r="27" spans="1:7">
      <c r="B27" s="7">
        <v>8</v>
      </c>
      <c r="C27" s="7">
        <v>82</v>
      </c>
      <c r="D27">
        <v>6</v>
      </c>
      <c r="E27">
        <v>7</v>
      </c>
      <c r="F27">
        <f t="shared" si="3"/>
        <v>-1</v>
      </c>
      <c r="G27">
        <f t="shared" si="4"/>
        <v>1</v>
      </c>
    </row>
    <row r="28" spans="1:7">
      <c r="B28" s="7">
        <v>10</v>
      </c>
      <c r="C28" s="7">
        <v>83</v>
      </c>
      <c r="D28">
        <v>7</v>
      </c>
      <c r="E28">
        <v>8</v>
      </c>
      <c r="F28">
        <f t="shared" si="3"/>
        <v>-1</v>
      </c>
      <c r="G28">
        <f t="shared" si="4"/>
        <v>1</v>
      </c>
    </row>
    <row r="29" spans="1:7">
      <c r="B29" s="7">
        <v>11</v>
      </c>
      <c r="C29" s="7">
        <v>95</v>
      </c>
      <c r="D29">
        <v>8</v>
      </c>
      <c r="E29">
        <v>9</v>
      </c>
      <c r="F29">
        <f t="shared" si="3"/>
        <v>-1</v>
      </c>
      <c r="G29">
        <f t="shared" si="4"/>
        <v>1</v>
      </c>
    </row>
    <row r="30" spans="1:7">
      <c r="B30" s="7">
        <v>12</v>
      </c>
      <c r="C30" s="7">
        <v>69</v>
      </c>
      <c r="D30">
        <v>9</v>
      </c>
      <c r="E30">
        <v>4</v>
      </c>
      <c r="F30">
        <f t="shared" si="3"/>
        <v>5</v>
      </c>
      <c r="G30">
        <f t="shared" si="4"/>
        <v>25</v>
      </c>
    </row>
    <row r="31" spans="1:7">
      <c r="B31" s="7">
        <v>13</v>
      </c>
      <c r="C31" s="7">
        <v>100</v>
      </c>
      <c r="D31">
        <v>10</v>
      </c>
      <c r="E31">
        <v>10</v>
      </c>
      <c r="F31">
        <f t="shared" si="3"/>
        <v>0</v>
      </c>
      <c r="G31">
        <f t="shared" si="4"/>
        <v>0</v>
      </c>
    </row>
    <row r="32" spans="1:7">
      <c r="F32" s="6" t="s">
        <v>10</v>
      </c>
      <c r="G32" s="5">
        <f>SUM(G22:G31)</f>
        <v>42</v>
      </c>
    </row>
    <row r="33" spans="1:7">
      <c r="F33" s="6" t="s">
        <v>11</v>
      </c>
      <c r="G33" s="5">
        <f>1-((6*G32)/((100-1)*10))</f>
        <v>0.74545454545454548</v>
      </c>
    </row>
    <row r="37" spans="1:7">
      <c r="A37" t="s">
        <v>14</v>
      </c>
    </row>
    <row r="38" spans="1:7">
      <c r="B38" s="2" t="s">
        <v>18</v>
      </c>
      <c r="C38" s="2" t="s">
        <v>19</v>
      </c>
      <c r="D38" s="2" t="s">
        <v>5</v>
      </c>
      <c r="E38" s="2" t="s">
        <v>6</v>
      </c>
      <c r="F38" s="2" t="s">
        <v>15</v>
      </c>
      <c r="G38" s="2" t="s">
        <v>16</v>
      </c>
    </row>
    <row r="39" spans="1:7">
      <c r="B39" s="7">
        <v>0</v>
      </c>
      <c r="C39" s="7">
        <v>50</v>
      </c>
      <c r="D39">
        <v>1</v>
      </c>
      <c r="E39">
        <v>1</v>
      </c>
      <c r="F39">
        <v>9</v>
      </c>
      <c r="G39">
        <v>0</v>
      </c>
    </row>
    <row r="40" spans="1:7">
      <c r="B40" s="7">
        <v>2</v>
      </c>
      <c r="C40" s="7">
        <v>65</v>
      </c>
      <c r="D40">
        <v>2</v>
      </c>
      <c r="E40">
        <v>3</v>
      </c>
      <c r="F40">
        <v>7</v>
      </c>
      <c r="G40">
        <v>1</v>
      </c>
    </row>
    <row r="41" spans="1:7">
      <c r="B41" s="7">
        <v>3</v>
      </c>
      <c r="C41" s="7">
        <v>71</v>
      </c>
      <c r="D41">
        <v>3</v>
      </c>
      <c r="E41">
        <v>6</v>
      </c>
      <c r="F41">
        <v>4</v>
      </c>
      <c r="G41">
        <v>3</v>
      </c>
    </row>
    <row r="42" spans="1:7">
      <c r="B42" s="7">
        <v>5</v>
      </c>
      <c r="C42" s="7">
        <v>60</v>
      </c>
      <c r="D42">
        <v>4</v>
      </c>
      <c r="E42">
        <v>2</v>
      </c>
      <c r="F42">
        <v>6</v>
      </c>
      <c r="G42">
        <v>0</v>
      </c>
    </row>
    <row r="43" spans="1:7">
      <c r="B43" s="7">
        <v>6</v>
      </c>
      <c r="C43" s="7">
        <v>70</v>
      </c>
      <c r="D43">
        <v>5</v>
      </c>
      <c r="E43">
        <v>5</v>
      </c>
      <c r="F43">
        <v>4</v>
      </c>
      <c r="G43">
        <v>1</v>
      </c>
    </row>
    <row r="44" spans="1:7">
      <c r="B44" s="7">
        <v>8</v>
      </c>
      <c r="C44" s="7">
        <v>82</v>
      </c>
      <c r="D44">
        <v>6</v>
      </c>
      <c r="E44">
        <v>7</v>
      </c>
      <c r="F44">
        <v>3</v>
      </c>
      <c r="G44">
        <v>1</v>
      </c>
    </row>
    <row r="45" spans="1:7">
      <c r="B45" s="7">
        <v>10</v>
      </c>
      <c r="C45" s="7">
        <v>83</v>
      </c>
      <c r="D45">
        <v>7</v>
      </c>
      <c r="E45">
        <v>8</v>
      </c>
      <c r="F45">
        <v>2</v>
      </c>
      <c r="G45">
        <v>1</v>
      </c>
    </row>
    <row r="46" spans="1:7">
      <c r="B46" s="7">
        <v>11</v>
      </c>
      <c r="C46" s="7">
        <v>95</v>
      </c>
      <c r="D46">
        <v>8</v>
      </c>
      <c r="E46">
        <v>9</v>
      </c>
      <c r="F46">
        <v>1</v>
      </c>
      <c r="G46">
        <v>1</v>
      </c>
    </row>
    <row r="47" spans="1:7">
      <c r="B47" s="7">
        <v>12</v>
      </c>
      <c r="C47" s="7">
        <v>69</v>
      </c>
      <c r="D47">
        <v>9</v>
      </c>
      <c r="E47">
        <v>4</v>
      </c>
      <c r="F47">
        <v>1</v>
      </c>
      <c r="G47">
        <v>0</v>
      </c>
    </row>
    <row r="48" spans="1:7">
      <c r="B48" s="7">
        <v>13</v>
      </c>
      <c r="C48" s="7">
        <v>100</v>
      </c>
      <c r="D48">
        <v>10</v>
      </c>
      <c r="E48">
        <v>10</v>
      </c>
    </row>
    <row r="49" spans="5:7">
      <c r="E49" s="6" t="s">
        <v>9</v>
      </c>
      <c r="F49" s="5">
        <f>SUM(F39:F47)</f>
        <v>37</v>
      </c>
      <c r="G49" s="5">
        <f>SUM(G39:G47)</f>
        <v>8</v>
      </c>
    </row>
    <row r="50" spans="5:7">
      <c r="E50" s="6" t="s">
        <v>17</v>
      </c>
      <c r="F50" s="5">
        <f>(F49-G49)/(0.5*10*9)</f>
        <v>0.64444444444444449</v>
      </c>
      <c r="G50" s="5"/>
    </row>
  </sheetData>
  <sortState ref="B22:B31">
    <sortCondition ref="B22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Salguero, Daniela</dc:creator>
  <cp:lastModifiedBy>Wicaksono, Hendro</cp:lastModifiedBy>
  <dcterms:created xsi:type="dcterms:W3CDTF">2020-09-16T09:17:34Z</dcterms:created>
  <dcterms:modified xsi:type="dcterms:W3CDTF">2020-09-17T17:44:27Z</dcterms:modified>
</cp:coreProperties>
</file>