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03"/>
  <workbookPr defaultThemeVersion="166925"/>
  <xr:revisionPtr revIDLastSave="0" documentId="8_{C59CC484-4011-48F4-9F17-F5864E78E437}" xr6:coauthVersionLast="47" xr6:coauthVersionMax="47" xr10:uidLastSave="{00000000-0000-0000-0000-000000000000}"/>
  <bookViews>
    <workbookView xWindow="240" yWindow="105" windowWidth="14805" windowHeight="8010" firstSheet="5" activeTab="5" xr2:uid="{00000000-000D-0000-FFFF-FFFF00000000}"/>
  </bookViews>
  <sheets>
    <sheet name="Raw Data" sheetId="1" r:id="rId1"/>
    <sheet name="Respirometry" sheetId="9" r:id="rId2"/>
    <sheet name="Lipids" sheetId="11" r:id="rId3"/>
    <sheet name="Survival (Summer)" sheetId="3" r:id="rId4"/>
    <sheet name="Survival (Fall)" sheetId="2" r:id="rId5"/>
    <sheet name="Survival curve" sheetId="5" r:id="rId6"/>
    <sheet name="Wing morphology (all)" sheetId="10" r:id="rId7"/>
    <sheet name="Wing morphology (sum)" sheetId="4" r:id="rId8"/>
    <sheet name="Wing morphology (fall)" sheetId="6" r:id="rId9"/>
    <sheet name="Reproductive Development" sheetId="7" r:id="rId10"/>
    <sheet name="Lab-reared crew" sheetId="8"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9" i="5" l="1"/>
  <c r="I58" i="5"/>
  <c r="I57" i="5"/>
  <c r="I56" i="5"/>
  <c r="I55" i="5"/>
  <c r="I54" i="5"/>
  <c r="I53" i="5"/>
  <c r="I52" i="5"/>
  <c r="I51" i="5"/>
  <c r="H51" i="5"/>
  <c r="I4" i="5"/>
  <c r="I5" i="5" s="1"/>
  <c r="I6" i="5" s="1"/>
  <c r="I7" i="5" s="1"/>
  <c r="I8" i="5" s="1"/>
  <c r="I9"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B4" i="5"/>
  <c r="H4" i="5"/>
  <c r="H5" i="5" s="1"/>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C4" i="5"/>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15" i="11"/>
  <c r="F16" i="11"/>
  <c r="F17" i="11"/>
  <c r="F18" i="11"/>
  <c r="F19" i="11"/>
  <c r="F20" i="11"/>
  <c r="F21" i="11"/>
  <c r="F22" i="11"/>
  <c r="F23" i="11"/>
  <c r="F10" i="11"/>
  <c r="F11" i="11"/>
  <c r="F12" i="11"/>
  <c r="F13" i="11"/>
  <c r="F14" i="11"/>
  <c r="F8" i="11"/>
  <c r="F6" i="11"/>
  <c r="F7" i="11"/>
  <c r="F9" i="11"/>
  <c r="F4" i="11"/>
  <c r="F5" i="11"/>
  <c r="F3" i="11"/>
  <c r="F2" i="11"/>
  <c r="N61" i="7"/>
  <c r="N19" i="1"/>
  <c r="U2" i="1"/>
  <c r="AC53" i="1"/>
  <c r="O56" i="1"/>
  <c r="N56" i="1"/>
  <c r="N55" i="1"/>
  <c r="O55" i="1"/>
  <c r="P55" i="1"/>
  <c r="O54" i="1"/>
  <c r="N54" i="1"/>
  <c r="N52" i="1"/>
  <c r="O52" i="1"/>
  <c r="P52" i="1"/>
  <c r="N53" i="1"/>
  <c r="O53" i="1"/>
  <c r="P53" i="1"/>
  <c r="N51" i="1"/>
  <c r="O51" i="1"/>
  <c r="P51" i="1"/>
  <c r="N50" i="1"/>
  <c r="O50" i="1"/>
  <c r="P50" i="1"/>
  <c r="N48" i="1"/>
  <c r="O48" i="1"/>
  <c r="P48" i="1"/>
  <c r="N49" i="1"/>
  <c r="O49" i="1"/>
  <c r="P49" i="1"/>
  <c r="N46" i="1"/>
  <c r="O46" i="1"/>
  <c r="P46" i="1"/>
  <c r="N47" i="1"/>
  <c r="O47" i="1"/>
  <c r="P47" i="1"/>
  <c r="N45" i="1"/>
  <c r="O45" i="1"/>
  <c r="P45" i="1"/>
  <c r="N44" i="1"/>
  <c r="O44" i="1"/>
  <c r="P44" i="1"/>
  <c r="O43" i="1"/>
  <c r="N43" i="1"/>
  <c r="N42" i="1"/>
  <c r="O42" i="1"/>
  <c r="P42" i="1"/>
  <c r="N41" i="1"/>
  <c r="O41" i="1"/>
  <c r="P41" i="1"/>
  <c r="N40" i="1"/>
  <c r="O40" i="1"/>
  <c r="P40" i="1"/>
  <c r="O39" i="1"/>
  <c r="N39" i="1"/>
  <c r="O38" i="1"/>
  <c r="N38" i="1"/>
  <c r="N37" i="1"/>
  <c r="O37" i="1"/>
  <c r="P37" i="1"/>
  <c r="O36" i="1"/>
  <c r="N36" i="1"/>
  <c r="O35" i="1"/>
  <c r="N35" i="1"/>
  <c r="O34" i="1"/>
  <c r="N34" i="1"/>
  <c r="N32" i="1"/>
  <c r="O32" i="1"/>
  <c r="P32" i="1"/>
  <c r="N31" i="1"/>
  <c r="O31" i="1"/>
  <c r="P31" i="1"/>
  <c r="N30" i="1"/>
  <c r="O30" i="1"/>
  <c r="P30" i="1"/>
  <c r="N28" i="1"/>
  <c r="O28" i="1"/>
  <c r="P28" i="1"/>
  <c r="N29" i="1"/>
  <c r="O29" i="1"/>
  <c r="P29" i="1"/>
  <c r="N26" i="1"/>
  <c r="O26" i="1"/>
  <c r="P26" i="1"/>
  <c r="N27" i="1"/>
  <c r="O27" i="1"/>
  <c r="P27" i="1"/>
  <c r="N24" i="1"/>
  <c r="O24" i="1"/>
  <c r="P24" i="1"/>
  <c r="N25" i="1"/>
  <c r="O25" i="1"/>
  <c r="P25" i="1"/>
  <c r="N22" i="1"/>
  <c r="O22" i="1"/>
  <c r="P22" i="1"/>
  <c r="N23" i="1"/>
  <c r="O23" i="1"/>
  <c r="P23" i="1"/>
  <c r="N20" i="1"/>
  <c r="O20" i="1"/>
  <c r="P20" i="1"/>
  <c r="N21" i="1"/>
  <c r="O21" i="1"/>
  <c r="P21" i="1"/>
  <c r="O19" i="1"/>
  <c r="P19" i="1"/>
  <c r="N17" i="1"/>
  <c r="O17" i="1"/>
  <c r="P17" i="1"/>
  <c r="N18" i="1"/>
  <c r="O18" i="1"/>
  <c r="P18" i="1"/>
  <c r="N16" i="1"/>
  <c r="O16" i="1"/>
  <c r="P16" i="1"/>
  <c r="N15" i="1"/>
  <c r="O15" i="1"/>
  <c r="P15" i="1"/>
  <c r="N14" i="1"/>
  <c r="O14" i="1"/>
  <c r="P14" i="1"/>
  <c r="N13" i="1"/>
  <c r="O13" i="1"/>
  <c r="P13" i="1"/>
  <c r="N12" i="1"/>
  <c r="O12" i="1"/>
  <c r="P12" i="1"/>
  <c r="N11" i="1"/>
  <c r="O11" i="1"/>
  <c r="P11" i="1"/>
  <c r="N10" i="1"/>
  <c r="O10" i="1"/>
  <c r="P10" i="1"/>
  <c r="O3" i="1"/>
  <c r="O4" i="1"/>
  <c r="O5" i="1"/>
  <c r="O6" i="1"/>
  <c r="O7" i="1"/>
  <c r="O8" i="1"/>
  <c r="O9" i="1"/>
  <c r="O2" i="1"/>
  <c r="N3" i="1"/>
  <c r="N4" i="1"/>
  <c r="N5" i="1"/>
  <c r="N6" i="1"/>
  <c r="N7" i="1"/>
  <c r="N8" i="1"/>
  <c r="N9" i="1"/>
  <c r="N2" i="1"/>
  <c r="P38" i="3"/>
  <c r="P39" i="3"/>
  <c r="B39" i="3"/>
  <c r="B38" i="3"/>
  <c r="H34" i="5" l="1"/>
  <c r="P2" i="1"/>
  <c r="V2" i="1"/>
  <c r="T2" i="1"/>
  <c r="T9" i="1"/>
  <c r="U9" i="1"/>
  <c r="V9" i="1"/>
  <c r="P8" i="1"/>
  <c r="T8" i="1"/>
  <c r="U8" i="1"/>
  <c r="V8" i="1"/>
  <c r="P7" i="1"/>
  <c r="T7" i="1"/>
  <c r="U7" i="1"/>
  <c r="V7" i="1"/>
  <c r="P6" i="1"/>
  <c r="T6" i="1"/>
  <c r="U6" i="1"/>
  <c r="V6" i="1"/>
  <c r="P5" i="1"/>
  <c r="T5" i="1"/>
  <c r="U5" i="1"/>
  <c r="V5" i="1"/>
  <c r="P4" i="1"/>
  <c r="T4" i="1"/>
  <c r="U4" i="1"/>
  <c r="V4" i="1"/>
  <c r="P3" i="1"/>
  <c r="T3" i="1"/>
  <c r="U3" i="1"/>
  <c r="V3" i="1"/>
  <c r="T10" i="1"/>
  <c r="U10" i="1"/>
  <c r="V10" i="1"/>
  <c r="T11" i="1"/>
  <c r="U11" i="1"/>
  <c r="V11" i="1"/>
  <c r="T12" i="1"/>
  <c r="U12" i="1"/>
  <c r="V12" i="1"/>
  <c r="T13" i="1"/>
  <c r="U13" i="1"/>
  <c r="V13" i="1"/>
  <c r="T14" i="1"/>
  <c r="U14" i="1"/>
  <c r="V14" i="1"/>
  <c r="T15" i="1"/>
  <c r="U15" i="1"/>
  <c r="V15" i="1"/>
  <c r="T16" i="1"/>
  <c r="U16" i="1"/>
  <c r="V16" i="1"/>
  <c r="T18" i="1"/>
  <c r="U18" i="1"/>
  <c r="V18" i="1"/>
  <c r="T17" i="1"/>
  <c r="U17" i="1"/>
  <c r="V17" i="1"/>
  <c r="T19" i="1"/>
  <c r="U19" i="1"/>
  <c r="V19" i="1"/>
  <c r="T21" i="1"/>
  <c r="U21" i="1"/>
  <c r="V21" i="1"/>
  <c r="T20" i="1"/>
  <c r="U20" i="1"/>
  <c r="V20" i="1"/>
  <c r="T23" i="1"/>
  <c r="U23" i="1"/>
  <c r="V23" i="1"/>
  <c r="T22" i="1"/>
  <c r="U22" i="1"/>
  <c r="V22" i="1"/>
  <c r="T25" i="1"/>
  <c r="U25" i="1"/>
  <c r="V25" i="1"/>
  <c r="T24" i="1"/>
  <c r="U24" i="1"/>
  <c r="V24" i="1"/>
  <c r="T27" i="1"/>
  <c r="U27" i="1"/>
  <c r="V27" i="1"/>
  <c r="T26" i="1"/>
  <c r="U26" i="1"/>
  <c r="V26" i="1"/>
  <c r="T29" i="1"/>
  <c r="U29" i="1"/>
  <c r="V29" i="1"/>
  <c r="T28" i="1"/>
  <c r="U28" i="1"/>
  <c r="V28" i="1"/>
  <c r="T30" i="1"/>
  <c r="U30" i="1"/>
  <c r="V30" i="1"/>
  <c r="T31" i="1"/>
  <c r="U31" i="1"/>
  <c r="V31" i="1"/>
  <c r="T32" i="1"/>
  <c r="U32" i="1"/>
  <c r="V32" i="1"/>
  <c r="P34" i="1"/>
  <c r="T34" i="1"/>
  <c r="U34" i="1"/>
  <c r="V34" i="1"/>
  <c r="P35" i="1"/>
  <c r="T35" i="1"/>
  <c r="U35" i="1"/>
  <c r="V35" i="1"/>
  <c r="P36" i="1"/>
  <c r="T36" i="1"/>
  <c r="U36" i="1"/>
  <c r="V36" i="1"/>
  <c r="T37" i="1"/>
  <c r="U37" i="1"/>
  <c r="V37" i="1"/>
  <c r="P38" i="1"/>
  <c r="T38" i="1"/>
  <c r="U38" i="1"/>
  <c r="V38" i="1"/>
  <c r="P39" i="1"/>
  <c r="T39" i="1"/>
  <c r="U39" i="1"/>
  <c r="V39" i="1"/>
  <c r="T40" i="1"/>
  <c r="U40" i="1"/>
  <c r="V40" i="1"/>
  <c r="T41" i="1"/>
  <c r="U41" i="1"/>
  <c r="V41" i="1"/>
  <c r="T42" i="1"/>
  <c r="U42" i="1"/>
  <c r="V42" i="1"/>
  <c r="P43" i="1"/>
  <c r="T43" i="1"/>
  <c r="U43" i="1"/>
  <c r="V43" i="1"/>
  <c r="T44" i="1"/>
  <c r="U44" i="1"/>
  <c r="V44" i="1"/>
  <c r="T45" i="1"/>
  <c r="U45" i="1"/>
  <c r="V45" i="1"/>
  <c r="T47" i="1"/>
  <c r="U47" i="1"/>
  <c r="V47" i="1"/>
  <c r="T46" i="1"/>
  <c r="U46" i="1"/>
  <c r="V46" i="1"/>
  <c r="T49" i="1"/>
  <c r="U49" i="1"/>
  <c r="V49" i="1"/>
  <c r="T48" i="1"/>
  <c r="U48" i="1"/>
  <c r="V48" i="1"/>
  <c r="T50" i="1"/>
  <c r="U50" i="1"/>
  <c r="V50" i="1"/>
  <c r="T51" i="1"/>
  <c r="U51" i="1"/>
  <c r="V51" i="1"/>
  <c r="T53" i="1"/>
  <c r="U53" i="1"/>
  <c r="V53" i="1"/>
  <c r="T52" i="1"/>
  <c r="U52" i="1"/>
  <c r="V52" i="1"/>
  <c r="P54" i="1"/>
  <c r="T54" i="1"/>
  <c r="U54" i="1"/>
  <c r="V54" i="1"/>
  <c r="T55" i="1"/>
  <c r="U55" i="1"/>
  <c r="V55" i="1"/>
  <c r="P56" i="1"/>
  <c r="T56" i="1"/>
  <c r="U56" i="1"/>
  <c r="V56" i="1"/>
  <c r="P9" i="1"/>
  <c r="H35" i="5" l="1"/>
  <c r="H36" i="5" s="1"/>
  <c r="H37" i="5" l="1"/>
  <c r="H38" i="5" l="1"/>
  <c r="H39" i="5" s="1"/>
  <c r="H40" i="5" s="1"/>
  <c r="H41" i="5" s="1"/>
  <c r="H47" i="5" l="1"/>
  <c r="H48" i="5" s="1"/>
  <c r="H42" i="5"/>
  <c r="H43" i="5" s="1"/>
  <c r="H44" i="5" s="1"/>
  <c r="H45" i="5" s="1"/>
  <c r="H46" i="5" s="1"/>
  <c r="H52" i="5" l="1"/>
  <c r="H49" i="5"/>
  <c r="H5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tc={EB3E4B3C-2168-4EEB-80EA-EAB1932CC744}</author>
    <author>tc={1DF8FB8B-E1D2-4B69-995D-122E7644CE7E}</author>
    <author>tc={62684294-3EE1-41FE-A2D9-930B73C67529}</author>
    <author>tc={F8116158-FA5A-47AA-8BD4-0E1511526F32}</author>
  </authors>
  <commentList>
    <comment ref="J1" authorId="0" shapeId="0" xr:uid="{EB3E4B3C-2168-4EEB-80EA-EAB1932CC744}">
      <text>
        <t>[Threaded comment]
Your version of Excel allows you to read this threaded comment; however, any edits to it will get removed if the file is opened in a newer version of Excel. Learn more: https://go.microsoft.com/fwlink/?linkid=870924
Comment:
    butterfly in envelope</t>
      </text>
    </comment>
    <comment ref="Y1" authorId="1" shapeId="0" xr:uid="{1DF8FB8B-E1D2-4B69-995D-122E7644CE7E}">
      <text>
        <t>[Threaded comment]
Your version of Excel allows you to read this threaded comment; however, any edits to it will get removed if the file is opened in a newer version of Excel. Learn more: https://go.microsoft.com/fwlink/?linkid=870924
Comment:
    pre-extraction</t>
      </text>
    </comment>
    <comment ref="AA1" authorId="2" shapeId="0" xr:uid="{62684294-3EE1-41FE-A2D9-930B73C67529}">
      <text>
        <t>[Threaded comment]
Your version of Excel allows you to read this threaded comment; however, any edits to it will get removed if the file is opened in a newer version of Excel. Learn more: https://go.microsoft.com/fwlink/?linkid=870924
Comment:
    post-extraction</t>
      </text>
    </comment>
    <comment ref="A23" authorId="3" shapeId="0" xr:uid="{F8116158-FA5A-47AA-8BD4-0E1511526F32}">
      <text>
        <t>[Threaded comment]
Your version of Excel allows you to read this threaded comment; however, any edits to it will get removed if the file is opened in a newer version of Excel. Learn more: https://go.microsoft.com/fwlink/?linkid=870924
Comment:
    Since butterflies haven't been wanting to fly well, fluorescent lights were turned on inside chamber to see if that helps motivate them :) Up to now, only the black light was being used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tc={0E4EDAC5-53CF-418B-8AFC-D4A97AC33DB3}</author>
  </authors>
  <commentList>
    <comment ref="A23" authorId="0" shapeId="0" xr:uid="{0E4EDAC5-53CF-418B-8AFC-D4A97AC33DB3}">
      <text>
        <t>[Threaded comment]
Your version of Excel allows you to read this threaded comment; however, any edits to it will get removed if the file is opened in a newer version of Excel. Learn more: https://go.microsoft.com/fwlink/?linkid=870924
Comment:
    Since butterflies haven't been wanting to fly well, fluorescent lights were turned on inside chamber to see if that helps motivate them :) Up to now, only the black light was being used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tc={E8BBFE73-4B69-4D3F-A1A6-F62F017EB620}</author>
    <author>tc={7EF62ED5-A3B6-4BB3-B716-64D7BACA31FC}</author>
  </authors>
  <commentList>
    <comment ref="C2" authorId="0" shapeId="0" xr:uid="{E8BBFE73-4B69-4D3F-A1A6-F62F017EB620}">
      <text>
        <t>[Threaded comment]
Your version of Excel allows you to read this threaded comment; however, any edits to it will get removed if the file is opened in a newer version of Excel. Learn more: https://go.microsoft.com/fwlink/?linkid=870924
Comment:
    eggs were laid 3 days around 8/4</t>
      </text>
    </comment>
    <comment ref="D2" authorId="1" shapeId="0" xr:uid="{7EF62ED5-A3B6-4BB3-B716-64D7BACA31FC}">
      <text>
        <t>[Threaded comment]
Your version of Excel allows you to read this threaded comment; however, any edits to it will get removed if the file is opened in a newer version of Excel. Learn more: https://go.microsoft.com/fwlink/?linkid=870924
Comment:
    started hatching 8/6 but unsure of exact hatch date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tc={6EFEF4CB-1FEF-48B4-B977-A925F4A3C5CC}</author>
    <author>tc={20D0A632-2256-4746-ABC2-5582A25468AE}</author>
  </authors>
  <commentList>
    <comment ref="D2" authorId="0" shapeId="0" xr:uid="{6EFEF4CB-1FEF-48B4-B977-A925F4A3C5CC}">
      <text>
        <t>[Threaded comment]
Your version of Excel allows you to read this threaded comment; however, any edits to it will get removed if the file is opened in a newer version of Excel. Learn more: https://go.microsoft.com/fwlink/?linkid=870924
Comment:
    Date first hatch was observed - may not be accurate for every individual</t>
      </text>
    </comment>
    <comment ref="A37" authorId="1" shapeId="0" xr:uid="{20D0A632-2256-4746-ABC2-5582A25468AE}">
      <text>
        <t xml:space="preserve">[Threaded comment]
Your version of Excel allows you to read this threaded comment; however, any edits to it will get removed if the file is opened in a newer version of Excel. Learn more: https://go.microsoft.com/fwlink/?linkid=870924
Comment:
    was found roaming free in the cage - probably came from SYR but was fed CUR in the final instars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tc={5297B3F9-7812-402D-9168-50B78B5F4AF4}</author>
  </authors>
  <commentList>
    <comment ref="Q26" authorId="0" shapeId="0" xr:uid="{5297B3F9-7812-402D-9168-50B78B5F4AF4}">
      <text>
        <t>[Threaded comment]
Your version of Excel allows you to read this threaded comment; however, any edits to it will get removed if the file is opened in a newer version of Excel. Learn more: https://go.microsoft.com/fwlink/?linkid=870924
Comment:
    Escaped cage as 5th instar caterpillar -- was fed CUR for the last day or two but unsure what it was raised on up to that point (I think SYR though)</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tc={45919553-9463-403E-9509-A84EBCB4FA3D}</author>
  </authors>
  <commentList>
    <comment ref="C1" authorId="0" shapeId="0" xr:uid="{45919553-9463-403E-9509-A84EBCB4FA3D}">
      <text>
        <t>[Threaded comment]
Your version of Excel allows you to read this threaded comment; however, any edits to it will get removed if the file is opened in a newer version of Excel. Learn more: https://go.microsoft.com/fwlink/?linkid=870924
Comment:
    age when frozen or dissected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tc={E282E6D1-4EEF-4E89-AB33-5A9577D68969}</author>
  </authors>
  <commentList>
    <comment ref="D1" authorId="0" shapeId="0" xr:uid="{E282E6D1-4EEF-4E89-AB33-5A9577D68969}">
      <text>
        <t>[Threaded comment]
Your version of Excel allows you to read this threaded comment; however, any edits to it will get removed if the file is opened in a newer version of Excel. Learn more: https://go.microsoft.com/fwlink/?linkid=870924
Comment:
    started hatching 8/17 but unsure of exact hatch date</t>
      </text>
    </comment>
  </commentList>
</comments>
</file>

<file path=xl/sharedStrings.xml><?xml version="1.0" encoding="utf-8"?>
<sst xmlns="http://schemas.openxmlformats.org/spreadsheetml/2006/main" count="3277" uniqueCount="710">
  <si>
    <t>Flight Date</t>
  </si>
  <si>
    <t>Treatment</t>
  </si>
  <si>
    <t>Plant</t>
  </si>
  <si>
    <t>Flight Time</t>
  </si>
  <si>
    <t>Butterfly #</t>
  </si>
  <si>
    <t>Sex</t>
  </si>
  <si>
    <t>Age (days)</t>
  </si>
  <si>
    <t>Envelope weight</t>
  </si>
  <si>
    <t>Weight error</t>
  </si>
  <si>
    <t>B+E weight (pre-flight)</t>
  </si>
  <si>
    <t>B+E weight (post-flight)</t>
  </si>
  <si>
    <t>B weight (pre-flight)</t>
  </si>
  <si>
    <t>B weight (post-flight)</t>
  </si>
  <si>
    <t>Flight weight diff.</t>
  </si>
  <si>
    <t>mlHrCO2_avg</t>
  </si>
  <si>
    <t>mlHrCO2_peak</t>
  </si>
  <si>
    <t>rmr_mlHrCO2</t>
  </si>
  <si>
    <t>norm_CO2_avg</t>
  </si>
  <si>
    <t>norm_CO2_peak</t>
  </si>
  <si>
    <t>norm_rmr</t>
  </si>
  <si>
    <t>Oocyte count (mature)</t>
  </si>
  <si>
    <t>Oocyte count (immature)</t>
  </si>
  <si>
    <t>Abdominal dry mass</t>
  </si>
  <si>
    <t>Abdominal lean dry mass</t>
  </si>
  <si>
    <t>Lipid content</t>
  </si>
  <si>
    <t>Notes</t>
  </si>
  <si>
    <t>Summer</t>
  </si>
  <si>
    <t>SYR</t>
  </si>
  <si>
    <t>SS5</t>
  </si>
  <si>
    <t>F</t>
  </si>
  <si>
    <t>Right forewing broken off (new length: 33.01mm)</t>
  </si>
  <si>
    <t>SS7</t>
  </si>
  <si>
    <t>Left forewing chipped off (new length: 28.68mm)</t>
  </si>
  <si>
    <t>SS8</t>
  </si>
  <si>
    <t>M</t>
  </si>
  <si>
    <t>-</t>
  </si>
  <si>
    <t>Flew pretty well; moderate agitation required but not very vigorous</t>
  </si>
  <si>
    <t>SS9</t>
  </si>
  <si>
    <t>Flew okay</t>
  </si>
  <si>
    <t>SS23</t>
  </si>
  <si>
    <t>Right forewing broken off (new length: 37.96mm)</t>
  </si>
  <si>
    <t>SS28</t>
  </si>
  <si>
    <t>SS21</t>
  </si>
  <si>
    <t>Both forewings chipped (left: 48.21mm; right: 52.51mm)</t>
  </si>
  <si>
    <t>SS11</t>
  </si>
  <si>
    <t>Did not want to fly; consistent and failry vigorous agitation required</t>
  </si>
  <si>
    <t>CUR</t>
  </si>
  <si>
    <t>SC9</t>
  </si>
  <si>
    <t>SC23</t>
  </si>
  <si>
    <t>Flew fairly well as long as jar was consistently agitated. Both forewings chipped (left: 49.45mm; right: 49.03mm -- measured to longest point. both wings chipped off the top).</t>
  </si>
  <si>
    <t>SS26</t>
  </si>
  <si>
    <t>Flew great! Minimal agitation required.</t>
  </si>
  <si>
    <t>SS27</t>
  </si>
  <si>
    <t>Flew pretty good; fairly constant agitation required</t>
  </si>
  <si>
    <t>SC33</t>
  </si>
  <si>
    <t>Did not fly well even with constant shaking. Both forewings damaged; left chipped (32.84mm), right wing ripped along back end. Hindwings looked a little damaged during flight trial as well - folded under</t>
  </si>
  <si>
    <t>SC29</t>
  </si>
  <si>
    <t>Did not want to fly even with constant shaking. Seemed to have trouble flying with left forewing chipped off (unbalanced)</t>
  </si>
  <si>
    <t>SC31</t>
  </si>
  <si>
    <t>Flew good! Jar had to be shaken fairly consistently</t>
  </si>
  <si>
    <t>SS30</t>
  </si>
  <si>
    <t>Flew pretty well; constant shaking, sometimes fairly vigorously to get butterlfy off the ground</t>
  </si>
  <si>
    <t>SS32</t>
  </si>
  <si>
    <t>Flew pretty well with constant shaking. Left forewing chipped off but still seemed to fly pretty coordinatedively</t>
  </si>
  <si>
    <t>Fall</t>
  </si>
  <si>
    <t>FC5</t>
  </si>
  <si>
    <t>Did not fly well. Flight was choppy and uncoordinated- flapped wings a good amount but didn't get off the ground much</t>
  </si>
  <si>
    <t>FS7</t>
  </si>
  <si>
    <t>Did not want to fly. Flight seemed choppy - beat wings but didn't lift off the ground much.</t>
  </si>
  <si>
    <t>FS22</t>
  </si>
  <si>
    <t>Flew pretty well. Jar had to be shaken every 3-5 seconds or so. Flight seemed a bit choppy - almost more like lurching than flying</t>
  </si>
  <si>
    <t>FS2</t>
  </si>
  <si>
    <t>Right forewing chipped (32.72mm). Did not want to fly - jar was shaken constantly and sometimes quite vigorously but still butterfly was very dormant.</t>
  </si>
  <si>
    <t>FS1</t>
  </si>
  <si>
    <t>Fluorescent lights turned on. Flew more consistently than the others so far today, but flight still seemed lethargic, slow and uncoordinated.</t>
  </si>
  <si>
    <t>FC10</t>
  </si>
  <si>
    <t>FS6</t>
  </si>
  <si>
    <t>Flew pretty good first 3 minutes - minimal jar shaking required. Last two minutes jar was shaken continuously, sometimes vigorously needed to get butterfly off the ground</t>
  </si>
  <si>
    <t>FS21</t>
  </si>
  <si>
    <t>Flew pretty well. Middle several minutes he was less active - had to shake jar pretty hard to get him to fly, but the last 30 seconds he started to fly more easily and for longer bouts</t>
  </si>
  <si>
    <t>FS26</t>
  </si>
  <si>
    <t>Flew pretty well. Jar was consistently agitated. Stayed mostly along the bottom of the jar flying toward me - didn't lift into the air much.</t>
  </si>
  <si>
    <t>FC3</t>
  </si>
  <si>
    <t>Did not want to fly much. When he did fly, wing beats were slow and movements seemed lethargic and uncoordinated. (First of the pair to be flown)</t>
  </si>
  <si>
    <t>FC11</t>
  </si>
  <si>
    <t xml:space="preserve">Did not fly well. Jar was shaken consistently, sometimes vigorously but it was still hard to get butterfly off the ground. Flight at least seemed more coordinated and less lethargic than other fall individuals - wing beats were faster. </t>
  </si>
  <si>
    <t>FC9</t>
  </si>
  <si>
    <t>Flew well for the first 30 seconds - no jar shaking. Flew okay for the next several minutes with constnat jar shaking. Didn't want to fly at all for the last 1-1.5 minutes even with fairly vigorous jar shaking</t>
  </si>
  <si>
    <t>FC20</t>
  </si>
  <si>
    <t>Flew okay for first 3 minutes with fairly consistent jar shaking. Last two minutes didn't wnat to fly as much.</t>
  </si>
  <si>
    <t>FS17</t>
  </si>
  <si>
    <t>Flew well! Jar had to be shaken every 2-5 seconds but only with minimal force. Flight looked coordinated; wing beats were faster compared to many other fall individuals</t>
  </si>
  <si>
    <t>FS18</t>
  </si>
  <si>
    <t>Woudln't fly at all after 1 minute of agitation. Trial terminated.</t>
  </si>
  <si>
    <t>FS28</t>
  </si>
  <si>
    <t>FS27</t>
  </si>
  <si>
    <t>Flew great! Minimal agitation required. Kept getting turned upside down - lots of wing flapping could have been due to him trying to right himself rather than simply free-flight effort</t>
  </si>
  <si>
    <t>FS14</t>
  </si>
  <si>
    <t>Did not want to fly despite constnat and sometimes vigorous agitation of the jar. Would fly in spurts, but rested more often than was in flight.</t>
  </si>
  <si>
    <t>FC16</t>
  </si>
  <si>
    <t>Flew okay for the first 2 minutes. Less-than-okay for mins 3-4, then didn't want to fly at all for the last minute.</t>
  </si>
  <si>
    <t>FC13</t>
  </si>
  <si>
    <t>Flew pretty well - was less active in the middle of the 5-minute trial, but flew more consistently with constant agitation of the jar. Left forewing chipped off (shortest top length: 39.14mm; lenght to longest wing point: 52.11)</t>
  </si>
  <si>
    <t>FC17</t>
  </si>
  <si>
    <t>Flew good! Was in flight pretty consistently all 5 minutes - wings beating but not always off the ground. Spent a lot of time flying toward me (see video)</t>
  </si>
  <si>
    <t>FS24</t>
  </si>
  <si>
    <t>Flew pretty well! Stopped wanting to fly as much around half-way point but picked back up once jar was shaken fairly vigorously and more consistently.</t>
  </si>
  <si>
    <t>FS13</t>
  </si>
  <si>
    <t>Flew okay! Jar was consistently and sometimes vigorously agitated to get butterfly to fly. Sometimes he flew for consistent bouts, though ~5-8 seconds</t>
  </si>
  <si>
    <t>FC12</t>
  </si>
  <si>
    <t>Flew fine; jar shaken consistently and often fairly vigoroulsy to get butterfly off the ground. Flew in short spurts. Left forewing chipped (to shortest top edge: 21.86mm; to longest point: 44.84mm).</t>
  </si>
  <si>
    <t>FS38</t>
  </si>
  <si>
    <t xml:space="preserve">Flew pretty well through all 5 minutes. Jar was shaken consistently but not vigorously. Would fly in short bursts then rest for a second or two before taking off again. </t>
  </si>
  <si>
    <t>FC24</t>
  </si>
  <si>
    <t>Flew fairly well. Jar was shaken consistently but not very vigorously. Would fly in spurts, then rest for several seconds before taking off again</t>
  </si>
  <si>
    <t>FC25</t>
  </si>
  <si>
    <t xml:space="preserve">Flew great! First two minutes flew continuously with only a few jar shakes needed. Throughout the 5 minutes minimal agitation required, and only light movements invoked butterfly to fly. </t>
  </si>
  <si>
    <t>SC35</t>
  </si>
  <si>
    <t>Flew very well for the first 4 minutes! Minimal jar shaking required. Was less active toward the end, even with constant agitation of the jar.</t>
  </si>
  <si>
    <t>SC42</t>
  </si>
  <si>
    <t>Flew well! Not too much jar shaking. Were several moments when it took a bit to get the butterfly back off the ground but mostly she flew pretty consistently and it didn't take much agitation to get her to fly again.</t>
  </si>
  <si>
    <t>SS50</t>
  </si>
  <si>
    <t>Right forewing chipped (39.89mm). Flew fantastic! Consistent flight all 5 minutes with minimal and only light jar agitation needed.</t>
  </si>
  <si>
    <t>SS44</t>
  </si>
  <si>
    <t>Did not want to calm down pre-flight! At start of flight did not want to fly much, but picked up after the first 45 seconds or so. Then flew consistently with constant jar agitation until 3 minute mark. After that flew on her own with little jar shaking until the last 30 seconds, then didn't want to fly as much</t>
  </si>
  <si>
    <t>SS47</t>
  </si>
  <si>
    <t>Did not fly well, even with constant jar agitation. Flight seemed jerky and uncoordinated; only flew in quick bursts, never constantly. Rested on the bottom of the jar probably more often than in flight.</t>
  </si>
  <si>
    <t>SC45</t>
  </si>
  <si>
    <t>Did not want to fly much. First minute was okay but after that butterfly spent more time being jostled around on the ground than in flight. Jar was shaken consistently and sometimes vigorously but it was difficult to get him to fly.</t>
  </si>
  <si>
    <t>SS51</t>
  </si>
  <si>
    <t>Flew wonderful! Consistently and energetically all 5 minutes with very little jar shaking needed.</t>
  </si>
  <si>
    <t>SS53</t>
  </si>
  <si>
    <t>Flew pretty good - fairly consistently all 5 minutes but jar was shaken constantly, though never too vigorously. Liked to stay in the corner towrad the bottom of the jar (facing the lights) but wouldn't lift off the the ground much. Just kept flying into the bottom panel.</t>
  </si>
  <si>
    <t>SS39</t>
  </si>
  <si>
    <t>Flew pretty good for the first 2 minutes, then jar had to be shaken consistently. Stopped wantin gto fly as much toward the end.</t>
  </si>
  <si>
    <t>FC30</t>
  </si>
  <si>
    <t>Flew okay, not great. Jar was shaken consistently. Butterfly would fly in short bursts. At first flight seemed slow and unsteady but it got more coordinated as the 5 minutes went on (perhaps wasn't warmed up enough? -- unlikely because monarch muscles only need to be at 13 dC for flight capability and the lowest the chamber gets to is 17 dC)</t>
  </si>
  <si>
    <t>FC26</t>
  </si>
  <si>
    <t>Flew well! Consistently all 5 minutes with minimal jar shaking. Spent majority of flight oriented downward and toward me.</t>
  </si>
  <si>
    <t>Date</t>
  </si>
  <si>
    <t>Flight_Time</t>
  </si>
  <si>
    <t>Butterfly_num</t>
  </si>
  <si>
    <t>Age</t>
  </si>
  <si>
    <t>pre_flight_weight</t>
  </si>
  <si>
    <t>post_flight_weight</t>
  </si>
  <si>
    <t>weight_diffs</t>
  </si>
  <si>
    <t>B_num</t>
  </si>
  <si>
    <t>pre_weight</t>
  </si>
  <si>
    <t>post_weight</t>
  </si>
  <si>
    <t>lipid_content</t>
  </si>
  <si>
    <t>dissected</t>
  </si>
  <si>
    <t>SC24</t>
  </si>
  <si>
    <t>[unmarked]</t>
  </si>
  <si>
    <t>SC28</t>
  </si>
  <si>
    <t>SC7</t>
  </si>
  <si>
    <t>SC19</t>
  </si>
  <si>
    <t>FS48</t>
  </si>
  <si>
    <t>SC14</t>
  </si>
  <si>
    <t>FS9</t>
  </si>
  <si>
    <t>SS68</t>
  </si>
  <si>
    <t>FS11</t>
  </si>
  <si>
    <t>EAG</t>
  </si>
  <si>
    <t>FS33</t>
  </si>
  <si>
    <t>FS3</t>
  </si>
  <si>
    <t>FS43</t>
  </si>
  <si>
    <t>FS40</t>
  </si>
  <si>
    <t>FS46</t>
  </si>
  <si>
    <t>FC32</t>
  </si>
  <si>
    <t>wasn't fully submerged in top of extraction chamber when removed - may not have gotten all of the fat out</t>
  </si>
  <si>
    <t>FS16</t>
  </si>
  <si>
    <t>SC16</t>
  </si>
  <si>
    <t>SC13</t>
  </si>
  <si>
    <t>SS40</t>
  </si>
  <si>
    <t>SS19</t>
  </si>
  <si>
    <t>SS17</t>
  </si>
  <si>
    <t>SS20</t>
  </si>
  <si>
    <t>SS3</t>
  </si>
  <si>
    <t>SS49</t>
  </si>
  <si>
    <t>SC26</t>
  </si>
  <si>
    <t>SC10</t>
  </si>
  <si>
    <t>SC36</t>
  </si>
  <si>
    <t>SC11</t>
  </si>
  <si>
    <t>SC5</t>
  </si>
  <si>
    <t>SC2</t>
  </si>
  <si>
    <t>SS57</t>
  </si>
  <si>
    <t>SS41</t>
  </si>
  <si>
    <t>SS59</t>
  </si>
  <si>
    <t>SC6</t>
  </si>
  <si>
    <t>FS51</t>
  </si>
  <si>
    <t>Abdomen cut short</t>
  </si>
  <si>
    <t>FS37</t>
  </si>
  <si>
    <t>Abdomen fell apart when removing from envelope after drying after extraction</t>
  </si>
  <si>
    <t>FS36</t>
  </si>
  <si>
    <t>FC40</t>
  </si>
  <si>
    <t>FC33</t>
  </si>
  <si>
    <t>F()35</t>
  </si>
  <si>
    <t>FS23</t>
  </si>
  <si>
    <t>might have laid eggs prior to extraction</t>
  </si>
  <si>
    <t>Egg date</t>
  </si>
  <si>
    <t>Hatch date</t>
  </si>
  <si>
    <t>Pupation date</t>
  </si>
  <si>
    <t>Eclosion date</t>
  </si>
  <si>
    <t>OE test</t>
  </si>
  <si>
    <t>Fate</t>
  </si>
  <si>
    <t>SC1</t>
  </si>
  <si>
    <t>Neg</t>
  </si>
  <si>
    <t>dead 9/3; 7 days old</t>
  </si>
  <si>
    <t>SS1</t>
  </si>
  <si>
    <t>dead 9/2; 7 days old</t>
  </si>
  <si>
    <t>In -20 freezer until abdomen dissected. Dissected 9/10. Thorax and head moved to -80 freezer 9/6</t>
  </si>
  <si>
    <t>Lipid extraction. Edge of forewings folded</t>
  </si>
  <si>
    <t>SS2</t>
  </si>
  <si>
    <t>F (deformed)</t>
  </si>
  <si>
    <t>dead 10/6</t>
  </si>
  <si>
    <t>Deformed on emergence; put in 554 cold room. Found alive in 554 cold room 10/4. Frozen and discarded 10/6</t>
  </si>
  <si>
    <t>SC3</t>
  </si>
  <si>
    <t>dead 9/2; 6 days old</t>
  </si>
  <si>
    <t>dead 8/31; 5 days old</t>
  </si>
  <si>
    <t>Edge of forweings folded; dissected after kept in cold room overnight. Lipid extraction</t>
  </si>
  <si>
    <t>SC4</t>
  </si>
  <si>
    <t>SS4</t>
  </si>
  <si>
    <t>dead 9/3;  8 days old</t>
  </si>
  <si>
    <t>Edge of forweings folded</t>
  </si>
  <si>
    <t>Lipid extraction</t>
  </si>
  <si>
    <t>Flown 9/3. Frozen 10/6; 41 days old</t>
  </si>
  <si>
    <t>Abdomen dissected. Male (SS8) attempted copulation with her 10/4 - never seen successfully linked.</t>
  </si>
  <si>
    <t>SS6</t>
  </si>
  <si>
    <t>(deformed)</t>
  </si>
  <si>
    <t>dead 8/26; 0 days old</t>
  </si>
  <si>
    <t>Deformed on emergence; put in 554 cold room</t>
  </si>
  <si>
    <t>In -20 freezer until abdomen dissected. Dissected 9/6. Thorax and head moved to -80 freezer 9/6. Lipid extraction</t>
  </si>
  <si>
    <t>Flown 9/3. Frozen 10/4; 39 days old</t>
  </si>
  <si>
    <t>Abdomen dissected 10/4</t>
  </si>
  <si>
    <t>SC8</t>
  </si>
  <si>
    <t>dead 8/26</t>
  </si>
  <si>
    <t>Pupae black - discarded</t>
  </si>
  <si>
    <t>Flown 9/3. Dead 10/14; 49 days old</t>
  </si>
  <si>
    <t>Flown 9/4</t>
  </si>
  <si>
    <t>Edge of forweings folded. Abdomen dissected</t>
  </si>
  <si>
    <t>SS10</t>
  </si>
  <si>
    <t>Edge of forweings folded. In -20 freezer until abdomen dissected. Dissected 9/10. Thorax and head moved to -80 9/10</t>
  </si>
  <si>
    <t>Lipid extraction.</t>
  </si>
  <si>
    <t>Flown 9/4. Dead 9/11; 15 days old</t>
  </si>
  <si>
    <t>SC12</t>
  </si>
  <si>
    <t>dead 9/3; 5 days old</t>
  </si>
  <si>
    <t>SS12</t>
  </si>
  <si>
    <t>Deformed on emergence; put in 554 cold room. Frozen and discarded 10/6</t>
  </si>
  <si>
    <t>dead 9/3; 6 days old</t>
  </si>
  <si>
    <t>In -20 freezer until abdomen dissected. Dissected 9/10.  Thorax, head, and dissected abdomen moved to -80 freezer (9/10). Lipid extraction</t>
  </si>
  <si>
    <t>SS13</t>
  </si>
  <si>
    <t>M (deformed)</t>
  </si>
  <si>
    <t>SS14</t>
  </si>
  <si>
    <t>SC15</t>
  </si>
  <si>
    <t>dead 8/27; 0 days old</t>
  </si>
  <si>
    <t>SS15</t>
  </si>
  <si>
    <t>dead 9/2; 5 days old</t>
  </si>
  <si>
    <t>SS16</t>
  </si>
  <si>
    <t xml:space="preserve">F </t>
  </si>
  <si>
    <t>In -20 freezer until abdomen dissected. Dissected 9/10. Thorax and head moved to -80 freezer 9/10</t>
  </si>
  <si>
    <t>SC17</t>
  </si>
  <si>
    <t>In -20 freezer until abdomen dissected. Dissected 9/10. Thorax, head, and dissected abdomen moved to -80 freezer 9/10. Lipid extraction</t>
  </si>
  <si>
    <t>SC18</t>
  </si>
  <si>
    <t>SS18</t>
  </si>
  <si>
    <t>Lipid extraction. dissected abdomen .</t>
  </si>
  <si>
    <t>SC20</t>
  </si>
  <si>
    <t>In -20 freezer until abdomen dissected. Dissected 9/10. Thorax and head moved to -80 9/10</t>
  </si>
  <si>
    <t xml:space="preserve">M </t>
  </si>
  <si>
    <t>SC21</t>
  </si>
  <si>
    <t>Flown 9/4. Dead 9/12; 16 days old</t>
  </si>
  <si>
    <t>Found 9/13; very dry and brittle. Most likely dead either night of 9/11 or day of 9/12</t>
  </si>
  <si>
    <t>SC22</t>
  </si>
  <si>
    <t>dead 8/29</t>
  </si>
  <si>
    <t>SS22</t>
  </si>
  <si>
    <t>Flown 9/6. Dead 9/9; 12 days old</t>
  </si>
  <si>
    <t>Abdomen dissected 9/10.</t>
  </si>
  <si>
    <t>Flown 9/3. Dead 10/3; 38 days old.</t>
  </si>
  <si>
    <t>Edge of forweings folded. In -20 10/3; to -80 12/13/21</t>
  </si>
  <si>
    <t>SS24</t>
  </si>
  <si>
    <t>SC25</t>
  </si>
  <si>
    <t>SS25</t>
  </si>
  <si>
    <t>dissected abdomen.</t>
  </si>
  <si>
    <t>dead 9/5-6; 9 days old</t>
  </si>
  <si>
    <t>Flown 9/6. Dead 9/15; 19 days old</t>
  </si>
  <si>
    <t>Found 9/15. Was dry and brittle; might have been dead a while</t>
  </si>
  <si>
    <t>SC27</t>
  </si>
  <si>
    <t>Flown 9/6. Found dead 9/26; 30 days old</t>
  </si>
  <si>
    <t>Stored in -20 for several days before wings excised and rest of body moved to -80 (9/28). Lipid extraction</t>
  </si>
  <si>
    <t>In -20 freezer until abdomen dissected. Dissected 9/10. Thorax, head, and dissected abdomen moved to -80 freezer (9/10). Lipid extraction</t>
  </si>
  <si>
    <t>Flown 9/4. Dead 9/8; 12 days old</t>
  </si>
  <si>
    <t>Flown 9/6. Dead 9/9; 11 days old</t>
  </si>
  <si>
    <t>SS29</t>
  </si>
  <si>
    <t>SC30</t>
  </si>
  <si>
    <t>Hind wings slightly bent. Dead 9/9; 11 days old. Lipid extraction</t>
  </si>
  <si>
    <t>forewing tips bent. Lipid extraction</t>
  </si>
  <si>
    <t>SS31</t>
  </si>
  <si>
    <t>dead 9/4; 6 days old</t>
  </si>
  <si>
    <t>SC32</t>
  </si>
  <si>
    <t>dead 8/31; 0 days old</t>
  </si>
  <si>
    <t>Flown 9/6. Found dead 9/26; 29 days old</t>
  </si>
  <si>
    <t>Stored in -20 for several days before wings excised and rest of body moved to -80 (9/28). Body very stiff - most likely dead 9/25. Lipid extraction</t>
  </si>
  <si>
    <t>Wings slightly bent and dully colored. Dead 9/9; 11 days old. Lipid extraction</t>
  </si>
  <si>
    <t>SS33</t>
  </si>
  <si>
    <t>dead 9/7; 9 days old</t>
  </si>
  <si>
    <t>Found pupae on 8/24. Dissected 9/7 -- yolk deposition and tract development but no oocytes observed.</t>
  </si>
  <si>
    <t>SC34</t>
  </si>
  <si>
    <t>dead 9/5-6; 8 days old</t>
  </si>
  <si>
    <t>SS34</t>
  </si>
  <si>
    <t>Found pupae on 8/24. Dissected 9/7 -- yolk deposition and tract development but no oocytes observed</t>
  </si>
  <si>
    <t>9/6 - unmarked female dissected (in -20 freezer 9/2). No oocytes observed, but yolk anad tract deposition</t>
  </si>
  <si>
    <t>Male</t>
  </si>
  <si>
    <t>Female</t>
  </si>
  <si>
    <t>8/13-15/21</t>
  </si>
  <si>
    <t>Flown 9/16. Frozen 10/4; 26 days old</t>
  </si>
  <si>
    <t>Removed 9/15 and tried to fly before realizing she wasn't the right age. Returned to chamber. Abdomeen dissected 10/4</t>
  </si>
  <si>
    <t>SS35</t>
  </si>
  <si>
    <t>Rem. 8/31</t>
  </si>
  <si>
    <t>dead 9/13; 5 days old</t>
  </si>
  <si>
    <t>Rem. 9/7</t>
  </si>
  <si>
    <t>dead 9/15; 5 days old</t>
  </si>
  <si>
    <t>Lipid extraction. Slightly deformed</t>
  </si>
  <si>
    <t>SS36</t>
  </si>
  <si>
    <t>SC37</t>
  </si>
  <si>
    <t>Deformed on emergence; put in 554 cold room. Cold room malfunctioned, animal still moving around. Put in fall cage 10/4</t>
  </si>
  <si>
    <t>SS37</t>
  </si>
  <si>
    <t>Pos</t>
  </si>
  <si>
    <t>Released. 1 day old</t>
  </si>
  <si>
    <t>SC38</t>
  </si>
  <si>
    <t>dead 9/18; 8 days old</t>
  </si>
  <si>
    <t>Dry and brittle when removed post-mortem; might have died yesterday.</t>
  </si>
  <si>
    <t>SS38</t>
  </si>
  <si>
    <t>Found freshly dead</t>
  </si>
  <si>
    <t>SC39</t>
  </si>
  <si>
    <t>Wings deformed on emergence; put in 554 cold room. Cold room malfunctioned, butterfly still moving. Put in fall cage 10/4</t>
  </si>
  <si>
    <t>Flown 9/18. Dead 9/29; 21 days old</t>
  </si>
  <si>
    <t>Abdomen dissected</t>
  </si>
  <si>
    <t>SC40</t>
  </si>
  <si>
    <t>Wings deformed; in 554 cold room. Cold room malfunction, butterfly still moving around. Put in fall cage 10/4</t>
  </si>
  <si>
    <t>dead 9/11; 3 days old</t>
  </si>
  <si>
    <t>Had fallen into gatorade cup. Stored in -20 freezer 9/11. Wings excised and rest of body moved to -80 9/13. Lipid extraction</t>
  </si>
  <si>
    <t>SC41</t>
  </si>
  <si>
    <t>dead 9/14; 6 days old</t>
  </si>
  <si>
    <t>dead 9/13; 6 days old</t>
  </si>
  <si>
    <t>Lipid extraction. Found immobile on cage floor. Flapped wings a bit when disturbed. Was put in -20 freezer until dead before wings excised and rest of body moved to -80</t>
  </si>
  <si>
    <t>Flown 9/16. Dead 10/3; 25 days old</t>
  </si>
  <si>
    <t xml:space="preserve">Had fallen head-first into gatorade cup. Was still moving around some when removed but not much. Frozen (-20) 10/3. Abdomen dissected 10/4. </t>
  </si>
  <si>
    <t>SS42</t>
  </si>
  <si>
    <t>Found 9/13; body wasn't totally dry but still might have died yesterday (9/12)</t>
  </si>
  <si>
    <t>SC43</t>
  </si>
  <si>
    <t>dead 9/9; 0 days old</t>
  </si>
  <si>
    <t>Wings deformed on emergence; put in 554 cold room. Frozen and discarded 10/6</t>
  </si>
  <si>
    <t>SS43</t>
  </si>
  <si>
    <t>SC44</t>
  </si>
  <si>
    <t>dead 9/13; 4 days old</t>
  </si>
  <si>
    <t>Flown 9/17. Dead 9/23; 15 days old</t>
  </si>
  <si>
    <t>Abdomen dissected -- saw mature and immature oocytes, but fewer than expected</t>
  </si>
  <si>
    <t>Flown 9/18. Dead 11/3; 54 days old</t>
  </si>
  <si>
    <t>SS45</t>
  </si>
  <si>
    <t>dead 9/10; 3 days old</t>
  </si>
  <si>
    <t>Kept in -20 freezer for 1 day until wings excised and rest of body moved to -80</t>
  </si>
  <si>
    <t>SC46</t>
  </si>
  <si>
    <t>dead 9/10; 0 days old</t>
  </si>
  <si>
    <t>Wings deformed on emergence; put in 554 cold room</t>
  </si>
  <si>
    <t>SS46</t>
  </si>
  <si>
    <t>dead 9/12; 4 days old</t>
  </si>
  <si>
    <t>Found 9/13, body dry and stiff - assumed he was dead yesterday</t>
  </si>
  <si>
    <t>SC47</t>
  </si>
  <si>
    <t>Forgot to mark or take wing measurements before putting in cage.</t>
  </si>
  <si>
    <t>Flown 9/17. Frozen 10/4; 26 days old</t>
  </si>
  <si>
    <t>SC48</t>
  </si>
  <si>
    <t>SS48</t>
  </si>
  <si>
    <t>Unmarked</t>
  </si>
  <si>
    <t>SC49</t>
  </si>
  <si>
    <t>dead 9/11; 4 days old</t>
  </si>
  <si>
    <t>In -20 freezer on 9/11. Wings excised and rest of body to -80 on 9/13. Lipid extraction</t>
  </si>
  <si>
    <t>Flown 9/17. Dead 10/12; 34 days old</t>
  </si>
  <si>
    <t>Fell in gatorade - body discarded</t>
  </si>
  <si>
    <t>not included in surival counts</t>
  </si>
  <si>
    <t>Rem. 9/4</t>
  </si>
  <si>
    <t>Flown 9/18. Dead 10/19; 39 days old</t>
  </si>
  <si>
    <t xml:space="preserve">Lipid extraction. Forgot to take wing measurements before putting in cage. Wings chipped on day of flight so measurements taken then are smaller than original emergence length. </t>
  </si>
  <si>
    <t>SS52</t>
  </si>
  <si>
    <t>dead 10/30; 50 days old</t>
  </si>
  <si>
    <t>Forgot to mark or take wing measurements before putting in cage</t>
  </si>
  <si>
    <t>Flown 9/18. Dead 9/21; 12 days old</t>
  </si>
  <si>
    <t>Abdomen dissected 9/22. Lipid extraction</t>
  </si>
  <si>
    <t>SS54</t>
  </si>
  <si>
    <t>SS55</t>
  </si>
  <si>
    <t>SS56</t>
  </si>
  <si>
    <t>Frozen 10/4; 25 days old</t>
  </si>
  <si>
    <t>Found freshly dead. Lipid extraction</t>
  </si>
  <si>
    <t>SS58</t>
  </si>
  <si>
    <t>dead 9/17; 6 days old</t>
  </si>
  <si>
    <t>SS60</t>
  </si>
  <si>
    <t>SS61</t>
  </si>
  <si>
    <t>dead 9/15; 6 days old</t>
  </si>
  <si>
    <t>Wings deformed</t>
  </si>
  <si>
    <t>SS62</t>
  </si>
  <si>
    <t>SS63</t>
  </si>
  <si>
    <t>dead 9/10; 1 day old</t>
  </si>
  <si>
    <t>Abdomen was swollen upon eclosion. Kept in cup after testing for OE</t>
  </si>
  <si>
    <t>SS64</t>
  </si>
  <si>
    <t>SS65</t>
  </si>
  <si>
    <t>frozen 10/4. 25 days old</t>
  </si>
  <si>
    <t>Slightly deformed. Abdomen dissected.</t>
  </si>
  <si>
    <t>SS66</t>
  </si>
  <si>
    <t>Rem. 9/6</t>
  </si>
  <si>
    <t>dead 9/7; 0 days old</t>
  </si>
  <si>
    <t>In 554 cold room. Frozen and discarded 10/6</t>
  </si>
  <si>
    <t>SS67</t>
  </si>
  <si>
    <t>EAG 10/12.</t>
  </si>
  <si>
    <t>Frozen after EAG test - 29 days old. Never seen in copulation, but was in male cage for several days before test. May have mated and I just missed seeing the pair together</t>
  </si>
  <si>
    <t>dead 10/19; 36 days old</t>
  </si>
  <si>
    <t>lipid extraction</t>
  </si>
  <si>
    <t>SS69</t>
  </si>
  <si>
    <t>SS70</t>
  </si>
  <si>
    <t>SS71</t>
  </si>
  <si>
    <t>Frozen after EAG test - 29 days old. Had mated several days before and was laying eggs in the summer cage</t>
  </si>
  <si>
    <t>SS72</t>
  </si>
  <si>
    <t>SS73</t>
  </si>
  <si>
    <t>SS74</t>
  </si>
  <si>
    <t>dead 9/22; 6 days old</t>
  </si>
  <si>
    <t>Put in -20 freezer overnight. Wings excised and rest of body moved to -80 9/23</t>
  </si>
  <si>
    <t>*9/12-13 -- 5 unmarked (CUR or SYR) found dead</t>
  </si>
  <si>
    <t>*9/13 -- 1 more unmarked individual found dead</t>
  </si>
  <si>
    <t>*9/29 -- 3 unmarked females taken out, frozen, and dissected. One of the females had two eggs laid on her wings (weird)</t>
  </si>
  <si>
    <t>*10/30 -- 2 males found dead; wings were so chipped or scales rubbed off that the number couldn't really be read. Attempted to deduce which individuals they were but could be wrong (see orange highlights)</t>
  </si>
  <si>
    <t>FC1</t>
  </si>
  <si>
    <t>Flown 9/10. Dead 9/11; 9 days old</t>
  </si>
  <si>
    <t>FC2</t>
  </si>
  <si>
    <t>dead 8/21</t>
  </si>
  <si>
    <t>Flown 9/10</t>
  </si>
  <si>
    <t>Wing edges folded</t>
  </si>
  <si>
    <t>Flown 9/11. Dead 9/15; 12 days old</t>
  </si>
  <si>
    <t>dead 11/20; 79 days old</t>
  </si>
  <si>
    <t>One wing deformed</t>
  </si>
  <si>
    <t>FC4</t>
  </si>
  <si>
    <t>dead 9/10; 8 days old</t>
  </si>
  <si>
    <t>FS4</t>
  </si>
  <si>
    <t>Bottom of wing ripped off when excising for storage</t>
  </si>
  <si>
    <t>Flown 9/10. Dead 9/13; 11 days old</t>
  </si>
  <si>
    <t>Abdomen looked swollen before flight. Abdomen very swollen when found dead - kept intact in -20 freezer</t>
  </si>
  <si>
    <t>FS5</t>
  </si>
  <si>
    <t>FC6</t>
  </si>
  <si>
    <t>dead 8/23</t>
  </si>
  <si>
    <t>Flown 9/10. Dead 10/7; 35 days old</t>
  </si>
  <si>
    <t>FC7</t>
  </si>
  <si>
    <t xml:space="preserve">- </t>
  </si>
  <si>
    <t>Ripped top off when removing from cage; black on 8/23</t>
  </si>
  <si>
    <t>Flown 9/10. Dead 11/28; 87 days old</t>
  </si>
  <si>
    <t>FC8</t>
  </si>
  <si>
    <t>dead 10/4; 32 days old</t>
  </si>
  <si>
    <t>Right forewing chipped badly (9/10)</t>
  </si>
  <si>
    <t>FS8</t>
  </si>
  <si>
    <t>Flown 9/11. Dead 9/13; 10 days old</t>
  </si>
  <si>
    <t>Hind wing slightly deformed</t>
  </si>
  <si>
    <t>Dead 10/19; 47 days old</t>
  </si>
  <si>
    <t>Lipid extraction. Fell into gatorade 10/17, was thought to be dead but moved around when removed. Put back in cage. Found in gatorade container again 10/19</t>
  </si>
  <si>
    <t>Flown 9/10. Found dead 10/11 - probably dead 10/10; 38 days old</t>
  </si>
  <si>
    <t>Slightly deformed. Wings pretty brittle and stiff to excise post-mortem; probably dead 10/10</t>
  </si>
  <si>
    <t>FS10</t>
  </si>
  <si>
    <t>Flown 9/11. Dead 10/6; 33 days old</t>
  </si>
  <si>
    <t>EAG 10/4. 32 days old</t>
  </si>
  <si>
    <t>Flown 9/13. Dead 10/28; 55 days old</t>
  </si>
  <si>
    <t>FS12</t>
  </si>
  <si>
    <t>Flown 9/13. Dead 10/19; 45 days old</t>
  </si>
  <si>
    <t>Lipid exraction</t>
  </si>
  <si>
    <t>Flown 9/13. Dead 11/28; 86 days old</t>
  </si>
  <si>
    <t>Chamber malfunction; froze for tissue sampling</t>
  </si>
  <si>
    <t>FC14</t>
  </si>
  <si>
    <t>dead 9/6</t>
  </si>
  <si>
    <t>Thought pupae was black and thrown in trash on 9/3. Found 9/6 in trash can emerged but wings mangled. Stored in 554 cold room.</t>
  </si>
  <si>
    <t>Flown 9/11. Dead 11/28; 87 days old</t>
  </si>
  <si>
    <t>Lipid extaction. Slightly deformed. Chamber malfunction; froze for tissue sampling.</t>
  </si>
  <si>
    <t>FC15</t>
  </si>
  <si>
    <t>dead 9/11; 8 days old</t>
  </si>
  <si>
    <t>Wing tips bent</t>
  </si>
  <si>
    <t>FS15</t>
  </si>
  <si>
    <t>Dead 10/17; 45 days old</t>
  </si>
  <si>
    <t>Flown 9/13. Dead 10/20; 46 days old</t>
  </si>
  <si>
    <t>dead 11/16; 74 days old</t>
  </si>
  <si>
    <t>Flown 9/13. Dead 10/6; 32 days old</t>
  </si>
  <si>
    <t>Abdomen dissected 10/7</t>
  </si>
  <si>
    <t>Flown 9/11. EAG 10/4. 31 days old</t>
  </si>
  <si>
    <t>FC18</t>
  </si>
  <si>
    <t>dead 9/8; 2 days old</t>
  </si>
  <si>
    <t>Frozen 9/9</t>
  </si>
  <si>
    <t>Flown 9/11. Dead 9/11; 8 days old</t>
  </si>
  <si>
    <t>Didn't want to fly - may have been dying before removed from cage and stress from flying killed him faster. Found dead in cage a few hours later. Put in -20 freezer on 9/11. Wings excised and rest of body moved to -80 on 9/13</t>
  </si>
  <si>
    <t>FC19</t>
  </si>
  <si>
    <t>dead???</t>
  </si>
  <si>
    <t>FS19</t>
  </si>
  <si>
    <t>Thought pupae was black and thrown in trash on 9/3. Found 9/6 in trash can emerged but wings mangled. Stored in 554 cold room. Frozen and discarded 10/6</t>
  </si>
  <si>
    <t>FS20</t>
  </si>
  <si>
    <t>dead 10/9; 37 days old</t>
  </si>
  <si>
    <t>FC21</t>
  </si>
  <si>
    <t>dead 10/7; 31 days old</t>
  </si>
  <si>
    <t>Flown 9/10. Found dead 11/28; 87 days old</t>
  </si>
  <si>
    <t>Abdomen swollen. Lipid extraction</t>
  </si>
  <si>
    <t>FC22</t>
  </si>
  <si>
    <t>dead 9/13; 7 days old</t>
  </si>
  <si>
    <t>Flown 9/10. EAG 10/12</t>
  </si>
  <si>
    <t>Frozen after EAG tests done; 40 days old</t>
  </si>
  <si>
    <t>FC23</t>
  </si>
  <si>
    <t>Hind wings deformed</t>
  </si>
  <si>
    <t>dead 11/28; 87 days old</t>
  </si>
  <si>
    <t>Chamber malfunction; froze for tissue sampling. Might have laid fertilized eggs. Lipid extraction</t>
  </si>
  <si>
    <t>Flown 9/14. Dead 9/15; 9 days old</t>
  </si>
  <si>
    <t>Flown 9/13. EAG 10/12</t>
  </si>
  <si>
    <t>Frozen after EAG tests done; 39 days old</t>
  </si>
  <si>
    <t>Flown 9/14. Found dead 10/3; 26 days old</t>
  </si>
  <si>
    <t>Abdomen dissected 10/4. Probably dead 10/2 - abdomen fairly hollow and matted</t>
  </si>
  <si>
    <t>FS25</t>
  </si>
  <si>
    <t>dead 11/16; 84 days old</t>
  </si>
  <si>
    <t>rem 9/4</t>
  </si>
  <si>
    <t>Flown 9/18.Found dead 9/28; 20 days old</t>
  </si>
  <si>
    <t>Abdomen dissected - no oocytes</t>
  </si>
  <si>
    <t>Flown 9/10. Dead 9/28; 26 days old</t>
  </si>
  <si>
    <t>FC27</t>
  </si>
  <si>
    <t>Deformed - in cold 554 cold room. Cold room malfunctioned, butterfly still moving around; put in fall cage 10/4</t>
  </si>
  <si>
    <t xml:space="preserve">Flown 9/11. Dead 11/16; 74 days old </t>
  </si>
  <si>
    <t>FC28</t>
  </si>
  <si>
    <t>dead 9/28; 13 days old</t>
  </si>
  <si>
    <t>Left in fall chamber overnight. Removed 9/29; wings excised, abdomen dissected, and head and thorax moved to -80 freezer</t>
  </si>
  <si>
    <t>Flown 9/11. Dead 9/28; 26 days old</t>
  </si>
  <si>
    <t>FC29</t>
  </si>
  <si>
    <t>found dead 10/11; 24 days old</t>
  </si>
  <si>
    <t>Wings slightly bent/deformed</t>
  </si>
  <si>
    <t>FS29</t>
  </si>
  <si>
    <t>dead 9/3</t>
  </si>
  <si>
    <t>rem 9/7</t>
  </si>
  <si>
    <t>Flown 9/20. Dead 11/9; 59 days old</t>
  </si>
  <si>
    <t>FS30</t>
  </si>
  <si>
    <t>dead 9/24; 21 days old</t>
  </si>
  <si>
    <t>FC31</t>
  </si>
  <si>
    <t>Deformed - kept in cage</t>
  </si>
  <si>
    <t>FS31</t>
  </si>
  <si>
    <t>dead 9/28; 22 days old</t>
  </si>
  <si>
    <t>Dead 10/30; 42 days old</t>
  </si>
  <si>
    <t>FS32</t>
  </si>
  <si>
    <t>found dead 11/28; 71 days old.</t>
  </si>
  <si>
    <t>Wings bent. Lipid extraction</t>
  </si>
  <si>
    <t>dead 10/30; 54 days old</t>
  </si>
  <si>
    <t>Wings bent</t>
  </si>
  <si>
    <t>FC34</t>
  </si>
  <si>
    <t>found dead 10/3. 11 days old</t>
  </si>
  <si>
    <t>Abdomen dissected 10/4. Wing tips bent at first, straightened out later.</t>
  </si>
  <si>
    <t>FS34</t>
  </si>
  <si>
    <t>dead 10/12; 20 days old</t>
  </si>
  <si>
    <t>FS35</t>
  </si>
  <si>
    <t>dead 9/30; 24 days old</t>
  </si>
  <si>
    <t>Abdomen dissected. Was immobile and not doing well on 9/28; not found totall dead until 9/30</t>
  </si>
  <si>
    <t>FC36</t>
  </si>
  <si>
    <t>dead 10/9; 22 days old</t>
  </si>
  <si>
    <t>Cup lid was marked FC26, but already is an FC26</t>
  </si>
  <si>
    <t>dead 11/28; 83 days old</t>
  </si>
  <si>
    <t>Might have laid fertilized eggs. Chamber malfunction. Froze for tissue sampling. Lipid extraction</t>
  </si>
  <si>
    <t>dead 11/28; 71 days old.</t>
  </si>
  <si>
    <t>Cup lid was marked FC30, but already is an FC30. Chamber malfunction; froze for tissue sampling. Lipid extraction</t>
  </si>
  <si>
    <t>Chamber malfunction; froze for tissue sampling. Lipid extraction</t>
  </si>
  <si>
    <t>FC37</t>
  </si>
  <si>
    <t>Found dead 10/6; 13 days old</t>
  </si>
  <si>
    <t>Abdomen dissected. Might have died 10/5</t>
  </si>
  <si>
    <t>Flown 9/14. Dead 10/27; 51 days old</t>
  </si>
  <si>
    <t>UNK</t>
  </si>
  <si>
    <t>Abdomen dissected.</t>
  </si>
  <si>
    <t>FS39</t>
  </si>
  <si>
    <t>Found dead 10/3. 15 days old</t>
  </si>
  <si>
    <t>Abdomen dissected 10/4.</t>
  </si>
  <si>
    <t>dead 11/22; 61 days old</t>
  </si>
  <si>
    <t>Accidentally mixed up w/ FS45. -80 freezer vials labeled wrong</t>
  </si>
  <si>
    <t>FS41</t>
  </si>
  <si>
    <t>rem 9/8</t>
  </si>
  <si>
    <t>dead 10/9; 19 days old</t>
  </si>
  <si>
    <t>Abdomen dissected. Might have died 10/8, abdomen had some hardened/matted fat bodies on the bottom. Abdomen frozen to be later used for lipid extraction (maybe)?</t>
  </si>
  <si>
    <t>FS42</t>
  </si>
  <si>
    <t>Found dead 11/28; 70 days old.</t>
  </si>
  <si>
    <t>Might have eclosed 9/19. Body stiff; probably died before today. Wings excised but body tissue discarded.</t>
  </si>
  <si>
    <t>not included in survival counts</t>
  </si>
  <si>
    <t>dead 11/8; 48 days old</t>
  </si>
  <si>
    <t>FS44</t>
  </si>
  <si>
    <t>EAG 10/4. 15 days old</t>
  </si>
  <si>
    <t>Might have eclosed 9/19. EAG 10/4</t>
  </si>
  <si>
    <t>FS45</t>
  </si>
  <si>
    <t>dead 11/8; 49 days old</t>
  </si>
  <si>
    <t>Labeled in -80 as FS40</t>
  </si>
  <si>
    <t>dead 11/16; 55 days old</t>
  </si>
  <si>
    <t>FS47</t>
  </si>
  <si>
    <t>Found dead 10/6; 16 days old</t>
  </si>
  <si>
    <t>Dead 11/8; 48 days old</t>
  </si>
  <si>
    <t>FS49</t>
  </si>
  <si>
    <t>dead 9/28; 9 days old</t>
  </si>
  <si>
    <t>Might have eclosed 9/19</t>
  </si>
  <si>
    <t>FS50</t>
  </si>
  <si>
    <t>Deformed on emergence- put in 554 cold room. Cold room malfunctioned, butterfly still moving around; put in fall cage (10/4)</t>
  </si>
  <si>
    <t>dead 11/28; 66 days old</t>
  </si>
  <si>
    <t>Chamber malfunction; froze for tissue sampling.</t>
  </si>
  <si>
    <t xml:space="preserve">Summer </t>
  </si>
  <si>
    <t>*day 0 = adult emergence</t>
  </si>
  <si>
    <t>Day</t>
  </si>
  <si>
    <t>Count CUR</t>
  </si>
  <si>
    <t>Count SYR</t>
  </si>
  <si>
    <t>CUR: 47 actually emerged but 3 weren't marked, so couldn't track age. 3 were put in cold room upon emergence and later found still alive so were put into GC cage. Don't have death data for those yet (not included in count). 5 others without recorded death dates yet.
SYR: 74 actually emerged but 7 weren't marked so couldn't track age.</t>
  </si>
  <si>
    <t>CUR: 35 actually emerged, 1 unmarked not included and 1 was put in cold room upon emergence but later was still alive. Don't have death data for FC27 yet (not yet included in counts). 2 others without recorded death dates yet.
SYR: 48 actually emerged, 1 put in cold room on emergence but later moved to GC. Don't have death data for that one yet (not currently included in counts). 5 others without recorded death dates yet</t>
  </si>
  <si>
    <t>FWL</t>
  </si>
  <si>
    <t>FWW</t>
  </si>
  <si>
    <t>HWL</t>
  </si>
  <si>
    <t>HWW</t>
  </si>
  <si>
    <t>*data taken on the day of or day after eclosion (when removed from plastic cup and put into mesh cage)</t>
  </si>
  <si>
    <t>*marked as SS35</t>
  </si>
  <si>
    <t>*Cup wasn't marked with a number -- only that pupae was found 9/2</t>
  </si>
  <si>
    <t>F__35</t>
  </si>
  <si>
    <t>Date of dissection</t>
  </si>
  <si>
    <t>Butterfly weight</t>
  </si>
  <si>
    <t>Ovarian Score</t>
  </si>
  <si>
    <t>No oocytes observed</t>
  </si>
  <si>
    <t>No oocytes observed.</t>
  </si>
  <si>
    <t>Yolk deposition and tract development but no oocytes observed.</t>
  </si>
  <si>
    <t>Appeared almost empty. Butterfly might have been dead too long and tissues disintegrated.</t>
  </si>
  <si>
    <t>Yolk deposition but no oocytes</t>
  </si>
  <si>
    <t>Yolk deposition</t>
  </si>
  <si>
    <t>SC(unmarked)</t>
  </si>
  <si>
    <t>Yolk and tract deposition</t>
  </si>
  <si>
    <t>Yolk and tract deposition but no oocytes</t>
  </si>
  <si>
    <t>Body cavity fairly matted. Small ovaries.</t>
  </si>
  <si>
    <t>Yolk deposition but no oocytes. Thought I saw some white deposits inside tract -- ice or eggs? Inside cavity was fairly matted.</t>
  </si>
  <si>
    <t>Yolk deposition and tract development but no oocytes. Fat bodies and other organs well preserved.</t>
  </si>
  <si>
    <t>Saw beginning stages of immature oocyte development but weren't big enough to get an official count. 0 mature oocytes</t>
  </si>
  <si>
    <t>No oocytes but yolk and tract deposition. Fat bodies and other internals still fairly well preserved.</t>
  </si>
  <si>
    <t>Possible evidence of immmature oocyte development but was a little gooey and water turned opaque that was hard to see through.</t>
  </si>
  <si>
    <t>Body cavity mostly empty. Might have been dead too long before frozen.</t>
  </si>
  <si>
    <t>Gooey mess - ice crystals obscurred a lot of things. Definitely had yolk and tract deposition. I don't think there were any oocytes.</t>
  </si>
  <si>
    <t>Body cavity somewhat empty and fat bodies matted down. Well developed ovaries still in tact with yolk deposition and tract development but no oocytes observed.</t>
  </si>
  <si>
    <t>No oocytes observed. Body cavity fairly empty/matted. Slight yolk deposition; couldn't see much tract development, but probably from deterioration before freezing.</t>
  </si>
  <si>
    <t>Cavity was hard to observe due to opaqueness of salt water added. Abdomen discarded.</t>
  </si>
  <si>
    <t>&gt; 50</t>
  </si>
  <si>
    <t>Yolk deposition and slight tract development but no oocytes</t>
  </si>
  <si>
    <t>Yolk deposition; no tract development that I could see and no oocytes</t>
  </si>
  <si>
    <t>Yolk deposition and tract development. Might have been some immature oocytes, but wasn't clear or big enough to get an actual count. Was some pink-tinted tissues inside tract and some of the fat bodies looked reddish/pink.</t>
  </si>
  <si>
    <t>Yolk deposition; not much tract development (if any)</t>
  </si>
  <si>
    <t>Yolk deposition and tract development but no oocytes observed. In general, not too many fat bodies in abdominal cavity, though.</t>
  </si>
  <si>
    <t xml:space="preserve">Yolk deposition and tract development but no oocytes observed. </t>
  </si>
  <si>
    <t>unmarked(1)</t>
  </si>
  <si>
    <t>unmarked(2)</t>
  </si>
  <si>
    <t>&gt; 100</t>
  </si>
  <si>
    <t>unmarked(3)</t>
  </si>
  <si>
    <t>Heavy yolk deposition but didn't see any tract development or oocytes</t>
  </si>
  <si>
    <t>L13</t>
  </si>
  <si>
    <t>no immature oocytes but saw the beginning development of immature. Too messy to get an actual number count, though</t>
  </si>
  <si>
    <t>L14</t>
  </si>
  <si>
    <t>Did not see any eggs but yolk and tract development apparent, and what looked to be starting development of immature oocytes but not defined enough to get an official count</t>
  </si>
  <si>
    <t>unmarked(4)</t>
  </si>
  <si>
    <t>Abdomen was a little cloudy (left out too long before dissection I think) so it was hard to get an official count of immature oocytes, but I counted at least 15 (might have been more)</t>
  </si>
  <si>
    <t>Yolk deposition, didn't see much tract development.</t>
  </si>
  <si>
    <t>Lots of yolk -- some trachea a pinkish color. Ovarian development but no oocytes</t>
  </si>
  <si>
    <t xml:space="preserve">Counted at least 130 mature oocytes. </t>
  </si>
  <si>
    <t>Abdomen fairly hollow and matted. Yolk deposition, some pink trachael tubes. No oocytes observed.</t>
  </si>
  <si>
    <t>Counted at least 50 immature oocytes, most likely several more.</t>
  </si>
  <si>
    <t xml:space="preserve">Counted at least 137 mature oocytes, most likely more. </t>
  </si>
  <si>
    <t>&gt;50</t>
  </si>
  <si>
    <t>Abdominal cavity kind of empty, and not many oocytes. Maybe this is one of the ones that had laid eggs in the cage already?</t>
  </si>
  <si>
    <t>Counted at least 129 mature oocytes. Couldn't remember the exact number of immature after organism was discarded and before recorded, but I'm confident there were at least 30 (maybe many more)</t>
  </si>
  <si>
    <t>12-13</t>
  </si>
  <si>
    <t>Lots of yolk deposition -- 2 fully mature, chorionated oocytes but surprisingly no immature oocytes observed</t>
  </si>
  <si>
    <t>Might have been one of the females to have laid unfertilized egg in cage before being dissected</t>
  </si>
  <si>
    <t>Abdomen seemed pretty empty of fat bodies or oocytes</t>
  </si>
  <si>
    <t xml:space="preserve">Interesting no immature oocytes observed but was presence of mature oocytes </t>
  </si>
  <si>
    <t>Yolk deposition but didn't see much tract development</t>
  </si>
  <si>
    <t>Yolk deposition (little) but didn't see much tract development. Interesting, though, ovaries looked pretty enlarged.</t>
  </si>
  <si>
    <t>Body cavity was filling with cloudy liquid so it was hard to tell how many immature eggs there actually were</t>
  </si>
  <si>
    <t>16 fall</t>
  </si>
  <si>
    <t>3 w/ mature oocytes</t>
  </si>
  <si>
    <t>*raised on cut leaves from SYR and CUR</t>
  </si>
  <si>
    <t>L1</t>
  </si>
  <si>
    <t>dead 9/17; 7 days old</t>
  </si>
  <si>
    <t>Abdomen dissected - no mature or immature oocytes observed but plenty of yolk deposition</t>
  </si>
  <si>
    <t>L2</t>
  </si>
  <si>
    <t>dead 9/18; 7 days old.</t>
  </si>
  <si>
    <t>Kept in -20 freezer</t>
  </si>
  <si>
    <t>L3</t>
  </si>
  <si>
    <t>dead 9/13</t>
  </si>
  <si>
    <t>Abdomen swollen - end of abdomen didn't fully extend (can't see claspers) -- indented in at the bottom</t>
  </si>
  <si>
    <t>L4</t>
  </si>
  <si>
    <t>found dead 9/20; 9 days old</t>
  </si>
  <si>
    <t>L5</t>
  </si>
  <si>
    <t>dead 9/21; 10 days old</t>
  </si>
  <si>
    <t>L6</t>
  </si>
  <si>
    <t>dead 9/22; 11 days old</t>
  </si>
  <si>
    <t>Dissected</t>
  </si>
  <si>
    <t>L7</t>
  </si>
  <si>
    <t>found dead 9/28</t>
  </si>
  <si>
    <t>Composted -- was gone 9/24-9/27 so might have died any of those days.</t>
  </si>
  <si>
    <t>L8</t>
  </si>
  <si>
    <t>dead 9/20; 9 days old</t>
  </si>
  <si>
    <t>L9</t>
  </si>
  <si>
    <t>------------</t>
  </si>
  <si>
    <t>frozen 9/13</t>
  </si>
  <si>
    <t>L10</t>
  </si>
  <si>
    <t>dead 9/14; 2 days old</t>
  </si>
  <si>
    <t xml:space="preserve">Stored in -20 freezer </t>
  </si>
  <si>
    <t>L11</t>
  </si>
  <si>
    <t>dead 9/22; 10 days old</t>
  </si>
  <si>
    <t>Paper towel had black splotches on it after eclosion. Hind wings also had some black spots. Weird smell came from cup when opened.</t>
  </si>
  <si>
    <t>L12</t>
  </si>
  <si>
    <t>Paper towel had black splotches on it after eclosion. Hind wings also had some black spots. Weird smell came from cup when opened. Composted -- was gone 9/24-9/27 so might have died any of those days.</t>
  </si>
  <si>
    <t>dead 9/24; 12 days old</t>
  </si>
  <si>
    <t>kept in -20 freezer. Abdomen dissected 9/30; wings excised and rest of body moved to -80 freezer</t>
  </si>
  <si>
    <t>Kept in -20 freezer. Abdomen dissected 9/30; wings excised and rest of body moved to -80 freezer</t>
  </si>
  <si>
    <t>L15</t>
  </si>
  <si>
    <t>found dead 9/20; 8 days old</t>
  </si>
  <si>
    <t>Abdomen dissected - must have been fairly recently deceased because fat tissue had not degraded much. Yolk deposition and beginnings of egg sac formation observed but no mature or immature oocytes developed enough to get any sort of counts. Dissected abdomen saved in freezer vial.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</si>
</sst>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0">
    <font>
      <sz val="11"/>
      <color theme="1"/>
      <name val="Calibri"/>
      <family val="2"/>
      <scheme val="minor"/>
    </font>
    <font>
      <b/>
      <sz val="11"/>
      <color theme="1"/>
      <name val="Calibri"/>
      <family val="2"/>
      <scheme val="minor"/>
    </font>
    <font>
      <i/>
      <sz val="11"/>
      <color theme="1"/>
      <name val="Calibri"/>
      <family val="2"/>
      <scheme val="minor"/>
    </font>
    <font>
      <sz val="11"/>
      <color rgb="FF444444"/>
      <name val="Calibri"/>
      <family val="2"/>
      <charset val="1"/>
    </font>
    <font>
      <sz val="11"/>
      <color rgb="FF000000"/>
      <name val="Calibri"/>
      <family val="2"/>
      <charset val="1"/>
    </font>
    <font>
      <sz val="11"/>
      <color rgb="FF000000"/>
      <name val="Calibri"/>
      <family val="2"/>
    </font>
    <font>
      <b/>
      <sz val="11"/>
      <color rgb="FF000000"/>
      <name val="Calibri"/>
      <family val="2"/>
    </font>
    <font>
      <sz val="11"/>
      <color rgb="FF000000"/>
      <name val="Calibri"/>
      <family val="2"/>
      <scheme val="minor"/>
    </font>
    <font>
      <b/>
      <sz val="11"/>
      <color rgb="FF000000"/>
      <name val="Calibri"/>
      <family val="2"/>
      <scheme val="minor"/>
    </font>
    <font>
      <sz val="9"/>
      <color rgb="FF333333"/>
      <name val="Segoe UI"/>
      <charset val="1"/>
    </font>
  </fonts>
  <fills count="15">
    <fill>
      <patternFill patternType="none"/>
    </fill>
    <fill>
      <patternFill patternType="gray125"/>
    </fill>
    <fill>
      <patternFill patternType="solid">
        <fgColor rgb="FFFFF2CC"/>
        <bgColor indexed="64"/>
      </patternFill>
    </fill>
    <fill>
      <patternFill patternType="solid">
        <fgColor rgb="FFFFFF00"/>
        <bgColor indexed="64"/>
      </patternFill>
    </fill>
    <fill>
      <patternFill patternType="solid">
        <fgColor rgb="FFF8CBAD"/>
        <bgColor indexed="64"/>
      </patternFill>
    </fill>
    <fill>
      <patternFill patternType="solid">
        <fgColor rgb="FFD9D9D9"/>
        <bgColor indexed="64"/>
      </patternFill>
    </fill>
    <fill>
      <patternFill patternType="solid">
        <fgColor rgb="FFF4B084"/>
        <bgColor indexed="64"/>
      </patternFill>
    </fill>
    <fill>
      <patternFill patternType="solid">
        <fgColor rgb="FFBFBFBF"/>
        <bgColor indexed="64"/>
      </patternFill>
    </fill>
    <fill>
      <patternFill patternType="solid">
        <fgColor rgb="FF4472C4"/>
        <bgColor indexed="64"/>
      </patternFill>
    </fill>
    <fill>
      <patternFill patternType="solid">
        <fgColor rgb="FFD0CECE"/>
        <bgColor indexed="64"/>
      </patternFill>
    </fill>
    <fill>
      <patternFill patternType="solid">
        <fgColor rgb="FFFFD966"/>
        <bgColor indexed="64"/>
      </patternFill>
    </fill>
    <fill>
      <patternFill patternType="solid">
        <fgColor rgb="FF70AD47"/>
        <bgColor indexed="64"/>
      </patternFill>
    </fill>
    <fill>
      <patternFill patternType="solid">
        <fgColor rgb="FFFFC000"/>
        <bgColor indexed="64"/>
      </patternFill>
    </fill>
    <fill>
      <patternFill patternType="solid">
        <fgColor rgb="FFFF0000"/>
        <bgColor indexed="64"/>
      </patternFill>
    </fill>
    <fill>
      <patternFill patternType="solid">
        <fgColor rgb="FFFFFFFF"/>
        <bgColor indexed="64"/>
      </patternFill>
    </fill>
  </fills>
  <borders count="2">
    <border>
      <left/>
      <right/>
      <top/>
      <bottom/>
      <diagonal/>
    </border>
    <border>
      <left/>
      <right/>
      <top/>
      <bottom style="thin">
        <color rgb="FF000000"/>
      </bottom>
      <diagonal/>
    </border>
  </borders>
  <cellStyleXfs count="1">
    <xf numFmtId="0" fontId="0" fillId="0" borderId="0"/>
  </cellStyleXfs>
  <cellXfs count="71">
    <xf numFmtId="0" fontId="0" fillId="0" borderId="0" xfId="0"/>
    <xf numFmtId="0" fontId="1" fillId="0" borderId="1" xfId="0" applyFont="1" applyBorder="1"/>
    <xf numFmtId="0" fontId="1" fillId="0" borderId="1" xfId="0" applyFont="1" applyBorder="1" applyAlignment="1">
      <alignment wrapText="1"/>
    </xf>
    <xf numFmtId="0" fontId="1" fillId="0" borderId="0" xfId="0" applyFont="1" applyAlignment="1">
      <alignment horizontal="center"/>
    </xf>
    <xf numFmtId="0" fontId="1" fillId="0" borderId="0" xfId="0" applyFont="1"/>
    <xf numFmtId="14" fontId="0" fillId="0" borderId="0" xfId="0" applyNumberFormat="1"/>
    <xf numFmtId="14" fontId="0" fillId="2" borderId="0" xfId="0" applyNumberFormat="1" applyFill="1"/>
    <xf numFmtId="0" fontId="2" fillId="0" borderId="0" xfId="0" applyFont="1"/>
    <xf numFmtId="16" fontId="0" fillId="0" borderId="0" xfId="0" applyNumberFormat="1"/>
    <xf numFmtId="20" fontId="0" fillId="0" borderId="0" xfId="0" applyNumberFormat="1"/>
    <xf numFmtId="0" fontId="3" fillId="0" borderId="0" xfId="0" applyFont="1"/>
    <xf numFmtId="0" fontId="0" fillId="3" borderId="0" xfId="0" applyFill="1"/>
    <xf numFmtId="14" fontId="0" fillId="3" borderId="0" xfId="0" applyNumberFormat="1" applyFill="1"/>
    <xf numFmtId="0" fontId="0" fillId="0" borderId="0" xfId="0" applyAlignment="1">
      <alignment horizontal="center" vertical="center"/>
    </xf>
    <xf numFmtId="0" fontId="0" fillId="0" borderId="0" xfId="0" applyAlignment="1">
      <alignment horizontal="center"/>
    </xf>
    <xf numFmtId="0" fontId="4" fillId="3" borderId="0" xfId="0" applyFont="1" applyFill="1"/>
    <xf numFmtId="0" fontId="5" fillId="0" borderId="0" xfId="0" applyFont="1"/>
    <xf numFmtId="0" fontId="6" fillId="0" borderId="1" xfId="0" applyFont="1" applyBorder="1"/>
    <xf numFmtId="0" fontId="0" fillId="0" borderId="1" xfId="0" applyBorder="1"/>
    <xf numFmtId="164" fontId="0" fillId="0" borderId="0" xfId="0" applyNumberFormat="1"/>
    <xf numFmtId="0" fontId="0" fillId="4" borderId="0" xfId="0" applyFill="1"/>
    <xf numFmtId="14" fontId="0" fillId="4" borderId="0" xfId="0" applyNumberFormat="1" applyFill="1"/>
    <xf numFmtId="0" fontId="1" fillId="0" borderId="1" xfId="0" applyFont="1" applyBorder="1" applyAlignment="1">
      <alignment horizontal="center" wrapText="1"/>
    </xf>
    <xf numFmtId="14" fontId="0" fillId="5" borderId="0" xfId="0" applyNumberFormat="1" applyFill="1"/>
    <xf numFmtId="20" fontId="0" fillId="5" borderId="0" xfId="0" applyNumberFormat="1" applyFill="1"/>
    <xf numFmtId="0" fontId="0" fillId="5" borderId="0" xfId="0" applyFill="1"/>
    <xf numFmtId="14" fontId="0" fillId="5" borderId="1" xfId="0" applyNumberFormat="1" applyFill="1" applyBorder="1"/>
    <xf numFmtId="0" fontId="0" fillId="5" borderId="1" xfId="0" applyFill="1" applyBorder="1"/>
    <xf numFmtId="14" fontId="7" fillId="6" borderId="0" xfId="0" applyNumberFormat="1" applyFont="1" applyFill="1"/>
    <xf numFmtId="20" fontId="7" fillId="6" borderId="0" xfId="0" applyNumberFormat="1" applyFont="1" applyFill="1"/>
    <xf numFmtId="0" fontId="7" fillId="6" borderId="0" xfId="0" applyFont="1" applyFill="1"/>
    <xf numFmtId="0" fontId="1" fillId="0" borderId="1" xfId="0" applyFont="1" applyBorder="1" applyAlignment="1">
      <alignment horizontal="center"/>
    </xf>
    <xf numFmtId="0" fontId="0" fillId="3" borderId="1" xfId="0" applyFill="1" applyBorder="1"/>
    <xf numFmtId="14" fontId="0" fillId="3" borderId="1" xfId="0" applyNumberFormat="1" applyFill="1" applyBorder="1"/>
    <xf numFmtId="0" fontId="0" fillId="7" borderId="0" xfId="0" applyFill="1"/>
    <xf numFmtId="0" fontId="3" fillId="3" borderId="0" xfId="0" applyFont="1" applyFill="1"/>
    <xf numFmtId="16" fontId="0" fillId="3" borderId="0" xfId="0" applyNumberFormat="1" applyFill="1"/>
    <xf numFmtId="14" fontId="7" fillId="5" borderId="0" xfId="0" applyNumberFormat="1" applyFont="1" applyFill="1"/>
    <xf numFmtId="20" fontId="7" fillId="5" borderId="0" xfId="0" applyNumberFormat="1" applyFont="1" applyFill="1"/>
    <xf numFmtId="0" fontId="7" fillId="5" borderId="0" xfId="0" applyFont="1" applyFill="1"/>
    <xf numFmtId="0" fontId="3" fillId="0" borderId="0" xfId="0" quotePrefix="1" applyFont="1"/>
    <xf numFmtId="0" fontId="0" fillId="0" borderId="0" xfId="0" applyAlignment="1">
      <alignment horizontal="left" wrapText="1"/>
    </xf>
    <xf numFmtId="0" fontId="0" fillId="0" borderId="0" xfId="0" applyAlignment="1">
      <alignment horizontal="left"/>
    </xf>
    <xf numFmtId="0" fontId="0" fillId="0" borderId="0" xfId="0" applyAlignment="1">
      <alignment horizontal="right" wrapText="1"/>
    </xf>
    <xf numFmtId="14" fontId="0" fillId="0" borderId="0" xfId="0" applyNumberFormat="1" applyAlignment="1">
      <alignment horizontal="right" wrapText="1"/>
    </xf>
    <xf numFmtId="0" fontId="0" fillId="0" borderId="0" xfId="0" applyAlignment="1">
      <alignment horizontal="right"/>
    </xf>
    <xf numFmtId="49" fontId="0" fillId="0" borderId="0" xfId="0" applyNumberFormat="1" applyAlignment="1">
      <alignment horizontal="right"/>
    </xf>
    <xf numFmtId="0" fontId="0" fillId="8" borderId="0" xfId="0" applyFill="1"/>
    <xf numFmtId="0" fontId="7" fillId="8" borderId="0" xfId="0" applyFont="1" applyFill="1"/>
    <xf numFmtId="0" fontId="7" fillId="3" borderId="0" xfId="0" applyFont="1" applyFill="1"/>
    <xf numFmtId="0" fontId="0" fillId="9" borderId="0" xfId="0" applyFill="1"/>
    <xf numFmtId="0" fontId="7" fillId="9" borderId="0" xfId="0" applyFont="1" applyFill="1"/>
    <xf numFmtId="0" fontId="0" fillId="10" borderId="0" xfId="0" applyFill="1"/>
    <xf numFmtId="14" fontId="0" fillId="10" borderId="0" xfId="0" applyNumberFormat="1" applyFill="1"/>
    <xf numFmtId="0" fontId="0" fillId="11" borderId="0" xfId="0" applyFill="1"/>
    <xf numFmtId="0" fontId="3" fillId="11" borderId="0" xfId="0" applyFont="1" applyFill="1"/>
    <xf numFmtId="0" fontId="4" fillId="0" borderId="0" xfId="0" applyFont="1"/>
    <xf numFmtId="0" fontId="0" fillId="12" borderId="0" xfId="0" applyFill="1"/>
    <xf numFmtId="14" fontId="0" fillId="12" borderId="0" xfId="0" applyNumberFormat="1" applyFill="1"/>
    <xf numFmtId="0" fontId="7" fillId="0" borderId="0" xfId="0" applyFont="1"/>
    <xf numFmtId="0" fontId="8" fillId="0" borderId="0" xfId="0" applyFont="1"/>
    <xf numFmtId="0" fontId="7" fillId="0" borderId="1" xfId="0" applyFont="1" applyBorder="1"/>
    <xf numFmtId="0" fontId="7" fillId="12" borderId="0" xfId="0" applyFont="1" applyFill="1"/>
    <xf numFmtId="16" fontId="7" fillId="12" borderId="0" xfId="0" applyNumberFormat="1" applyFont="1" applyFill="1"/>
    <xf numFmtId="14" fontId="7" fillId="12" borderId="0" xfId="0" applyNumberFormat="1" applyFont="1" applyFill="1"/>
    <xf numFmtId="16" fontId="0" fillId="12" borderId="0" xfId="0" applyNumberFormat="1" applyFill="1"/>
    <xf numFmtId="0" fontId="7" fillId="13" borderId="0" xfId="0" applyFont="1" applyFill="1"/>
    <xf numFmtId="0" fontId="0" fillId="13" borderId="0" xfId="0" applyFill="1"/>
    <xf numFmtId="0" fontId="8" fillId="0" borderId="1" xfId="0" applyFont="1" applyBorder="1"/>
    <xf numFmtId="0" fontId="9" fillId="14" borderId="0" xfId="0" applyFont="1" applyFill="1"/>
    <xf numFmtId="0" fontId="9" fillId="0" borderId="0" xfId="0" applyFont="1"/>
  </cellXfs>
  <cellStyles count="1">
    <cellStyle name="Normal" xfId="0" builtinId="0"/>
  </cellStyles>
  <dxfs count="10">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llmark, Kaley" id="{628214CB-4C7D-4C37-97BA-FF0411B772CC}" userId="S::kmh7069@psu.edu::0386882d-94bf-4b36-9d14-506df01577d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1-08-23T15:46:22.69" personId="{628214CB-4C7D-4C37-97BA-FF0411B772CC}" id="{EB3E4B3C-2168-4EEB-80EA-EAB1932CC744}">
    <text>butterfly in envelope</text>
  </threadedComment>
  <threadedComment ref="Y1" dT="2021-08-23T15:53:25.17" personId="{628214CB-4C7D-4C37-97BA-FF0411B772CC}" id="{1DF8FB8B-E1D2-4B69-995D-122E7644CE7E}">
    <text>pre-extraction</text>
  </threadedComment>
  <threadedComment ref="AA1" dT="2021-12-09T19:53:22.27" personId="{628214CB-4C7D-4C37-97BA-FF0411B772CC}" id="{62684294-3EE1-41FE-A2D9-930B73C67529}">
    <text>post-extraction</text>
  </threadedComment>
  <threadedComment ref="A23" dT="2021-09-10T16:46:16.29" personId="{628214CB-4C7D-4C37-97BA-FF0411B772CC}" id="{F8116158-FA5A-47AA-8BD4-0E1511526F32}">
    <text>Since butterflies haven't been wanting to fly well, fluorescent lights were turned on inside chamber to see if that helps motivate them :) Up to now, only the black light was being used</text>
  </threadedComment>
</ThreadedComments>
</file>

<file path=xl/threadedComments/threadedComment2.xml><?xml version="1.0" encoding="utf-8"?>
<ThreadedComments xmlns="http://schemas.microsoft.com/office/spreadsheetml/2018/threadedcomments" xmlns:x="http://schemas.openxmlformats.org/spreadsheetml/2006/main">
  <threadedComment ref="A23" dT="2021-09-10T16:46:16.29" personId="{628214CB-4C7D-4C37-97BA-FF0411B772CC}" id="{0E4EDAC5-53CF-418B-8AFC-D4A97AC33DB3}">
    <text>Since butterflies haven't been wanting to fly well, fluorescent lights were turned on inside chamber to see if that helps motivate them :) Up to now, only the black light was being used</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1-08-30T18:27:07.64" personId="{628214CB-4C7D-4C37-97BA-FF0411B772CC}" id="{E8BBFE73-4B69-4D3F-A1A6-F62F017EB620}">
    <text>eggs were laid 3 days around 8/4</text>
  </threadedComment>
  <threadedComment ref="D2" dT="2021-08-30T18:27:23.64" personId="{628214CB-4C7D-4C37-97BA-FF0411B772CC}" id="{7EF62ED5-A3B6-4BB3-B716-64D7BACA31FC}">
    <text>started hatching 8/6 but unsure of exact hatch date</text>
  </threadedComment>
</ThreadedComments>
</file>

<file path=xl/threadedComments/threadedComment4.xml><?xml version="1.0" encoding="utf-8"?>
<ThreadedComments xmlns="http://schemas.microsoft.com/office/spreadsheetml/2018/threadedcomments" xmlns:x="http://schemas.openxmlformats.org/spreadsheetml/2006/main">
  <threadedComment ref="D2" dT="2021-09-14T15:08:24.55" personId="{628214CB-4C7D-4C37-97BA-FF0411B772CC}" id="{6EFEF4CB-1FEF-48B4-B977-A925F4A3C5CC}">
    <text>Date first hatch was observed - may not be accurate for every individual</text>
  </threadedComment>
  <threadedComment ref="A37" dT="2021-09-09T20:07:23.40" personId="{628214CB-4C7D-4C37-97BA-FF0411B772CC}" id="{20D0A632-2256-4746-ABC2-5582A25468AE}">
    <text xml:space="preserve">was found roaming free in the cage - probably came from SYR but was fed CUR in the final instars </text>
  </threadedComment>
</ThreadedComments>
</file>

<file path=xl/threadedComments/threadedComment5.xml><?xml version="1.0" encoding="utf-8"?>
<ThreadedComments xmlns="http://schemas.microsoft.com/office/spreadsheetml/2018/threadedcomments" xmlns:x="http://schemas.openxmlformats.org/spreadsheetml/2006/main">
  <threadedComment ref="Q26" dT="2021-09-22T18:14:34.06" personId="{628214CB-4C7D-4C37-97BA-FF0411B772CC}" id="{5297B3F9-7812-402D-9168-50B78B5F4AF4}">
    <text>Escaped cage as 5th instar caterpillar -- was fed CUR for the last day or two but unsure what it was raised on up to that point (I think SYR though)</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1-09-10T18:05:07.11" personId="{628214CB-4C7D-4C37-97BA-FF0411B772CC}" id="{45919553-9463-403E-9509-A84EBCB4FA3D}">
    <text>age when frozen or dissected</text>
  </threadedComment>
</ThreadedComments>
</file>

<file path=xl/threadedComments/threadedComment7.xml><?xml version="1.0" encoding="utf-8"?>
<ThreadedComments xmlns="http://schemas.microsoft.com/office/spreadsheetml/2018/threadedcomments" xmlns:x="http://schemas.openxmlformats.org/spreadsheetml/2006/main">
  <threadedComment ref="D1" dT="2021-08-30T18:27:23.64" personId="{628214CB-4C7D-4C37-97BA-FF0411B772CC}" id="{E282E6D1-4EEF-4E89-AB33-5A9577D68969}">
    <text>started hatching 8/17 but unsure of exact hatch date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6"/>
  <sheetViews>
    <sheetView workbookViewId="0">
      <pane ySplit="1" topLeftCell="A2" activePane="bottomLeft" state="frozen"/>
      <selection pane="bottomLeft" activeCell="I6" sqref="I6"/>
    </sheetView>
  </sheetViews>
  <sheetFormatPr defaultRowHeight="15"/>
  <cols>
    <col min="1" max="1" width="10.42578125" bestFit="1" customWidth="1"/>
    <col min="2" max="3" width="10.42578125" customWidth="1"/>
    <col min="5" max="5" width="10.42578125" bestFit="1" customWidth="1"/>
    <col min="6" max="7" width="10.42578125" customWidth="1"/>
    <col min="10" max="10" width="11.28515625" customWidth="1"/>
    <col min="12" max="12" width="11.5703125" customWidth="1"/>
    <col min="14" max="14" width="10.28515625" customWidth="1"/>
    <col min="15" max="16" width="11.5703125" customWidth="1"/>
    <col min="17" max="17" width="12.42578125" customWidth="1"/>
    <col min="18" max="19" width="13.7109375" customWidth="1"/>
    <col min="20" max="22" width="14.5703125" customWidth="1"/>
    <col min="23" max="23" width="12.7109375" customWidth="1"/>
    <col min="24" max="24" width="12.28515625" customWidth="1"/>
    <col min="25" max="25" width="10.28515625" customWidth="1"/>
    <col min="26" max="26" width="8.5703125" customWidth="1"/>
    <col min="27" max="27" width="12.7109375" customWidth="1"/>
    <col min="28" max="29" width="8.85546875" customWidth="1"/>
    <col min="30" max="30" width="10.42578125" bestFit="1" customWidth="1"/>
    <col min="31" max="31" width="255.7109375" bestFit="1" customWidth="1"/>
  </cols>
  <sheetData>
    <row r="1" spans="1:31" s="1" customFormat="1" ht="33.75" customHeight="1">
      <c r="A1" s="2" t="s">
        <v>0</v>
      </c>
      <c r="B1" s="2" t="s">
        <v>1</v>
      </c>
      <c r="C1" s="2" t="s">
        <v>2</v>
      </c>
      <c r="D1" s="2" t="s">
        <v>3</v>
      </c>
      <c r="E1" s="1" t="s">
        <v>4</v>
      </c>
      <c r="F1" s="1" t="s">
        <v>5</v>
      </c>
      <c r="G1" s="1" t="s">
        <v>6</v>
      </c>
      <c r="H1" s="2" t="s">
        <v>7</v>
      </c>
      <c r="I1" s="2" t="s">
        <v>8</v>
      </c>
      <c r="J1" s="2" t="s">
        <v>9</v>
      </c>
      <c r="K1" s="2" t="s">
        <v>8</v>
      </c>
      <c r="L1" s="2" t="s">
        <v>10</v>
      </c>
      <c r="M1" s="2" t="s">
        <v>8</v>
      </c>
      <c r="N1" s="2" t="s">
        <v>11</v>
      </c>
      <c r="O1" s="2" t="s">
        <v>12</v>
      </c>
      <c r="P1" s="2" t="s">
        <v>13</v>
      </c>
      <c r="Q1" s="2" t="s">
        <v>14</v>
      </c>
      <c r="R1" s="2" t="s">
        <v>15</v>
      </c>
      <c r="S1" s="2" t="s">
        <v>16</v>
      </c>
      <c r="T1" s="2" t="s">
        <v>17</v>
      </c>
      <c r="U1" s="4" t="s">
        <v>18</v>
      </c>
      <c r="V1" s="4" t="s">
        <v>19</v>
      </c>
      <c r="W1" s="2" t="s">
        <v>20</v>
      </c>
      <c r="X1" s="2" t="s">
        <v>21</v>
      </c>
      <c r="Y1" s="2" t="s">
        <v>22</v>
      </c>
      <c r="Z1" s="2" t="s">
        <v>8</v>
      </c>
      <c r="AA1" s="2" t="s">
        <v>23</v>
      </c>
      <c r="AB1" s="2" t="s">
        <v>8</v>
      </c>
      <c r="AC1" s="2" t="s">
        <v>24</v>
      </c>
      <c r="AD1" s="1" t="s">
        <v>4</v>
      </c>
      <c r="AE1" s="1" t="s">
        <v>25</v>
      </c>
    </row>
    <row r="2" spans="1:31" s="25" customFormat="1">
      <c r="A2" s="23">
        <v>44442</v>
      </c>
      <c r="B2" s="23" t="s">
        <v>26</v>
      </c>
      <c r="C2" s="23" t="s">
        <v>27</v>
      </c>
      <c r="D2" s="24">
        <v>0.60416666666666663</v>
      </c>
      <c r="E2" s="25" t="s">
        <v>28</v>
      </c>
      <c r="F2" s="25" t="s">
        <v>29</v>
      </c>
      <c r="G2" s="25">
        <v>8</v>
      </c>
      <c r="H2" s="25">
        <v>0.76359999999999995</v>
      </c>
      <c r="I2" s="25">
        <v>2.0000000000000001E-4</v>
      </c>
      <c r="J2" s="25">
        <v>1.1896</v>
      </c>
      <c r="K2" s="25">
        <v>2.0000000000000001E-4</v>
      </c>
      <c r="L2" s="25">
        <v>1.1872</v>
      </c>
      <c r="M2" s="25">
        <v>2.0000000000000001E-4</v>
      </c>
      <c r="N2" s="25">
        <f>$J2-$H2</f>
        <v>0.42600000000000005</v>
      </c>
      <c r="O2" s="25">
        <f>$L2-$H2</f>
        <v>0.42360000000000009</v>
      </c>
      <c r="P2" s="25">
        <f>$N2-$O2</f>
        <v>2.3999999999999577E-3</v>
      </c>
      <c r="Q2" s="50">
        <v>5.2922854019557901</v>
      </c>
      <c r="R2" s="50">
        <v>8.9522676467895508</v>
      </c>
      <c r="S2" s="50">
        <v>0.25053603126574903</v>
      </c>
      <c r="T2" s="50">
        <f>Q2/$N2</f>
        <v>12.423205168910304</v>
      </c>
      <c r="U2" s="50">
        <f>R2/$N2</f>
        <v>21.014712785890961</v>
      </c>
      <c r="V2" s="50">
        <f>S2/$N2</f>
        <v>0.58811274945011505</v>
      </c>
      <c r="AD2" s="25" t="s">
        <v>28</v>
      </c>
      <c r="AE2" s="25" t="s">
        <v>30</v>
      </c>
    </row>
    <row r="3" spans="1:31">
      <c r="A3" s="5">
        <v>44442</v>
      </c>
      <c r="B3" s="5" t="s">
        <v>26</v>
      </c>
      <c r="C3" s="5" t="s">
        <v>27</v>
      </c>
      <c r="D3" s="9">
        <v>0.72916666666666663</v>
      </c>
      <c r="E3" t="s">
        <v>31</v>
      </c>
      <c r="F3" t="s">
        <v>29</v>
      </c>
      <c r="G3">
        <v>8</v>
      </c>
      <c r="H3">
        <v>0.79400000000000004</v>
      </c>
      <c r="I3">
        <v>2.0000000000000001E-4</v>
      </c>
      <c r="J3">
        <v>1.3294999999999999</v>
      </c>
      <c r="K3">
        <v>1E-4</v>
      </c>
      <c r="L3">
        <v>1.3217000000000001</v>
      </c>
      <c r="M3">
        <v>2.9999999999999997E-4</v>
      </c>
      <c r="N3">
        <f>$J3-$H3</f>
        <v>0.53549999999999986</v>
      </c>
      <c r="O3">
        <f>$L3-$H3</f>
        <v>0.52770000000000006</v>
      </c>
      <c r="P3">
        <f>$N3-$O3</f>
        <v>7.7999999999998071E-3</v>
      </c>
      <c r="Q3">
        <v>10.900917048470101</v>
      </c>
      <c r="R3">
        <v>13.896700859069799</v>
      </c>
      <c r="S3">
        <v>0.51353260097231901</v>
      </c>
      <c r="T3" s="50">
        <f>Q3/$N3</f>
        <v>20.356521098917092</v>
      </c>
      <c r="U3" s="50">
        <f>R3/$N3</f>
        <v>25.950888625713919</v>
      </c>
      <c r="V3" s="50">
        <f>S3/$N3</f>
        <v>0.95897777959349984</v>
      </c>
      <c r="AD3" t="s">
        <v>31</v>
      </c>
      <c r="AE3" t="s">
        <v>32</v>
      </c>
    </row>
    <row r="4" spans="1:31" s="25" customFormat="1">
      <c r="A4" s="23">
        <v>44442</v>
      </c>
      <c r="B4" s="23" t="s">
        <v>26</v>
      </c>
      <c r="C4" s="23" t="s">
        <v>27</v>
      </c>
      <c r="D4" s="24">
        <v>0.76736111111111116</v>
      </c>
      <c r="E4" s="25" t="s">
        <v>33</v>
      </c>
      <c r="F4" s="25" t="s">
        <v>34</v>
      </c>
      <c r="G4" s="25">
        <v>8</v>
      </c>
      <c r="H4" s="25">
        <v>0.80079999999999996</v>
      </c>
      <c r="I4" s="25">
        <v>1E-4</v>
      </c>
      <c r="J4" s="25">
        <v>1.3126</v>
      </c>
      <c r="K4" s="25">
        <v>2.0000000000000001E-4</v>
      </c>
      <c r="L4" s="25">
        <v>1.3081</v>
      </c>
      <c r="M4" s="25">
        <v>2.0000000000000001E-4</v>
      </c>
      <c r="N4" s="25">
        <f t="shared" ref="N3:N14" si="0">$J4-$H4</f>
        <v>0.51180000000000003</v>
      </c>
      <c r="O4" s="25">
        <f>$L4-$H4</f>
        <v>0.50730000000000008</v>
      </c>
      <c r="P4" s="25">
        <f>$N4-$O4</f>
        <v>4.4999999999999485E-3</v>
      </c>
      <c r="Q4">
        <v>11.6173618196253</v>
      </c>
      <c r="R4">
        <v>13.4809160232543</v>
      </c>
      <c r="S4">
        <v>0.41188440852297398</v>
      </c>
      <c r="T4" s="50">
        <f>Q4/$N4</f>
        <v>22.699026611225673</v>
      </c>
      <c r="U4" s="50">
        <f>R4/$N4</f>
        <v>26.340203249813012</v>
      </c>
      <c r="V4" s="50">
        <f>S4/$N4</f>
        <v>0.80477610106091046</v>
      </c>
      <c r="W4" s="25" t="s">
        <v>35</v>
      </c>
      <c r="X4" s="25" t="s">
        <v>35</v>
      </c>
      <c r="AD4" s="25" t="s">
        <v>33</v>
      </c>
      <c r="AE4" s="25" t="s">
        <v>36</v>
      </c>
    </row>
    <row r="5" spans="1:31">
      <c r="A5" s="5">
        <v>44442</v>
      </c>
      <c r="B5" s="5" t="s">
        <v>26</v>
      </c>
      <c r="C5" s="5" t="s">
        <v>27</v>
      </c>
      <c r="D5" s="9">
        <v>0.47916666666666669</v>
      </c>
      <c r="E5" t="s">
        <v>37</v>
      </c>
      <c r="F5" t="s">
        <v>29</v>
      </c>
      <c r="G5">
        <v>8</v>
      </c>
      <c r="H5">
        <v>0.80600000000000005</v>
      </c>
      <c r="I5">
        <v>2.0000000000000001E-4</v>
      </c>
      <c r="J5">
        <v>1.2604</v>
      </c>
      <c r="K5">
        <v>2.0000000000000001E-4</v>
      </c>
      <c r="L5">
        <v>1.2578</v>
      </c>
      <c r="M5">
        <v>2.0000000000000001E-4</v>
      </c>
      <c r="N5">
        <f t="shared" si="0"/>
        <v>0.45439999999999992</v>
      </c>
      <c r="O5">
        <f>$L5-$H5</f>
        <v>0.45179999999999998</v>
      </c>
      <c r="P5">
        <f>$N5-$O5</f>
        <v>2.5999999999999357E-3</v>
      </c>
      <c r="Q5">
        <v>6.8719627174031999</v>
      </c>
      <c r="R5">
        <v>8.5948448181152308</v>
      </c>
      <c r="S5">
        <v>0.29559561197842499</v>
      </c>
      <c r="T5" s="50">
        <f>Q5/$N5</f>
        <v>15.123157388651411</v>
      </c>
      <c r="U5" s="50">
        <f>R5/$N5</f>
        <v>18.914711307471901</v>
      </c>
      <c r="V5" s="50">
        <f>S5/$N5</f>
        <v>0.65051851227646351</v>
      </c>
      <c r="W5" t="s">
        <v>35</v>
      </c>
      <c r="X5" t="s">
        <v>35</v>
      </c>
      <c r="AD5" t="s">
        <v>37</v>
      </c>
      <c r="AE5" t="s">
        <v>38</v>
      </c>
    </row>
    <row r="6" spans="1:31" s="25" customFormat="1">
      <c r="A6" s="23">
        <v>44442</v>
      </c>
      <c r="B6" s="23" t="s">
        <v>26</v>
      </c>
      <c r="C6" s="23" t="s">
        <v>27</v>
      </c>
      <c r="D6" s="24">
        <v>0.6875</v>
      </c>
      <c r="E6" s="25" t="s">
        <v>39</v>
      </c>
      <c r="F6" s="25" t="s">
        <v>34</v>
      </c>
      <c r="G6" s="25">
        <v>8</v>
      </c>
      <c r="H6" s="25">
        <v>0.79379999999999995</v>
      </c>
      <c r="I6" s="25">
        <v>1E-4</v>
      </c>
      <c r="J6" s="25">
        <v>1.2325999999999999</v>
      </c>
      <c r="K6" s="25">
        <v>1E-4</v>
      </c>
      <c r="L6" s="25">
        <v>1.2261</v>
      </c>
      <c r="M6" s="25">
        <v>1E-4</v>
      </c>
      <c r="N6" s="25">
        <f t="shared" si="0"/>
        <v>0.43879999999999997</v>
      </c>
      <c r="O6" s="25">
        <f>$L6-$H6</f>
        <v>0.43230000000000002</v>
      </c>
      <c r="P6" s="25">
        <f>$N6-$O6</f>
        <v>6.4999999999999503E-3</v>
      </c>
      <c r="Q6">
        <v>12.373096715572199</v>
      </c>
      <c r="R6">
        <v>17.3318786621093</v>
      </c>
      <c r="S6">
        <v>0.327362705194926</v>
      </c>
      <c r="T6" s="50">
        <f>Q6/$N6</f>
        <v>28.197576835852779</v>
      </c>
      <c r="U6" s="50">
        <f>R6/$N6</f>
        <v>39.498356112373067</v>
      </c>
      <c r="V6" s="50">
        <f>S6/$N6</f>
        <v>0.74604080491095259</v>
      </c>
      <c r="W6" s="25" t="s">
        <v>35</v>
      </c>
      <c r="X6" s="25" t="s">
        <v>35</v>
      </c>
      <c r="AD6" s="25" t="s">
        <v>39</v>
      </c>
      <c r="AE6" s="25" t="s">
        <v>40</v>
      </c>
    </row>
    <row r="7" spans="1:31">
      <c r="A7" s="5">
        <v>44443</v>
      </c>
      <c r="B7" s="5" t="s">
        <v>26</v>
      </c>
      <c r="C7" s="5" t="s">
        <v>27</v>
      </c>
      <c r="D7" s="9">
        <v>0.625</v>
      </c>
      <c r="E7" t="s">
        <v>41</v>
      </c>
      <c r="F7" t="s">
        <v>29</v>
      </c>
      <c r="G7">
        <v>8</v>
      </c>
      <c r="H7">
        <v>0.82050000000000001</v>
      </c>
      <c r="I7">
        <v>1E-4</v>
      </c>
      <c r="J7">
        <v>1.2458</v>
      </c>
      <c r="K7">
        <v>1E-4</v>
      </c>
      <c r="L7">
        <v>1.2427999999999999</v>
      </c>
      <c r="M7">
        <v>1E-4</v>
      </c>
      <c r="N7">
        <f t="shared" si="0"/>
        <v>0.42530000000000001</v>
      </c>
      <c r="O7">
        <f>$L7-$H7</f>
        <v>0.4222999999999999</v>
      </c>
      <c r="P7">
        <f>$N7-$O7</f>
        <v>3.0000000000001137E-3</v>
      </c>
      <c r="Q7">
        <v>9.8973907002578905</v>
      </c>
      <c r="R7">
        <v>11.8624105453491</v>
      </c>
      <c r="S7">
        <v>0.47355542724707</v>
      </c>
      <c r="T7" s="50">
        <f>Q7/$N7</f>
        <v>23.271551140977873</v>
      </c>
      <c r="U7" s="50">
        <f>R7/$N7</f>
        <v>27.891865848457794</v>
      </c>
      <c r="V7" s="50">
        <f>S7/$N7</f>
        <v>1.1134620908701387</v>
      </c>
      <c r="AD7" t="s">
        <v>41</v>
      </c>
    </row>
    <row r="8" spans="1:31" s="25" customFormat="1">
      <c r="A8" s="23">
        <v>44443</v>
      </c>
      <c r="B8" s="23" t="s">
        <v>26</v>
      </c>
      <c r="C8" s="23" t="s">
        <v>27</v>
      </c>
      <c r="D8" s="24">
        <v>0.66666666666666663</v>
      </c>
      <c r="E8" s="25" t="s">
        <v>42</v>
      </c>
      <c r="F8" s="25" t="s">
        <v>34</v>
      </c>
      <c r="G8" s="25">
        <v>8</v>
      </c>
      <c r="H8" s="25">
        <v>0.7994</v>
      </c>
      <c r="I8" s="25">
        <v>1E-4</v>
      </c>
      <c r="J8" s="25">
        <v>1.3168</v>
      </c>
      <c r="K8" s="25">
        <v>1E-4</v>
      </c>
      <c r="L8" s="25">
        <v>1.3125</v>
      </c>
      <c r="M8" s="25">
        <v>1E-4</v>
      </c>
      <c r="N8" s="25">
        <f t="shared" si="0"/>
        <v>0.51739999999999997</v>
      </c>
      <c r="O8" s="25">
        <f>$L8-$H8</f>
        <v>0.5131</v>
      </c>
      <c r="P8" s="25">
        <f>$N8-$O8</f>
        <v>4.2999999999999705E-3</v>
      </c>
      <c r="Q8">
        <v>8.30088721200873</v>
      </c>
      <c r="R8">
        <v>12.010704040527299</v>
      </c>
      <c r="S8">
        <v>0.33452280358311698</v>
      </c>
      <c r="T8" s="50">
        <f>Q8/$N8</f>
        <v>16.043461948219424</v>
      </c>
      <c r="U8" s="50">
        <f>R8/$N8</f>
        <v>23.213575648487243</v>
      </c>
      <c r="V8" s="50">
        <f>S8/$N8</f>
        <v>0.64654581287807689</v>
      </c>
      <c r="W8" s="25" t="s">
        <v>35</v>
      </c>
      <c r="X8" s="25" t="s">
        <v>35</v>
      </c>
      <c r="AD8" s="25" t="s">
        <v>42</v>
      </c>
      <c r="AE8" s="25" t="s">
        <v>43</v>
      </c>
    </row>
    <row r="9" spans="1:31">
      <c r="A9" s="5">
        <v>44443</v>
      </c>
      <c r="B9" s="5" t="s">
        <v>26</v>
      </c>
      <c r="C9" s="5" t="s">
        <v>27</v>
      </c>
      <c r="D9" s="9">
        <v>0.69791666666666663</v>
      </c>
      <c r="E9" t="s">
        <v>44</v>
      </c>
      <c r="F9" t="s">
        <v>34</v>
      </c>
      <c r="G9">
        <v>8</v>
      </c>
      <c r="H9">
        <v>0.80479999999999996</v>
      </c>
      <c r="I9">
        <v>1E-4</v>
      </c>
      <c r="J9">
        <v>1.3059000000000001</v>
      </c>
      <c r="K9">
        <v>2.0000000000000001E-4</v>
      </c>
      <c r="L9">
        <v>1.3032999999999999</v>
      </c>
      <c r="M9">
        <v>2.0000000000000001E-4</v>
      </c>
      <c r="N9">
        <f t="shared" si="0"/>
        <v>0.5011000000000001</v>
      </c>
      <c r="O9">
        <f>$L9-$H9</f>
        <v>0.49849999999999994</v>
      </c>
      <c r="P9">
        <f>$N9-$O9</f>
        <v>2.6000000000001577E-3</v>
      </c>
      <c r="Q9">
        <v>6.6728242707014802</v>
      </c>
      <c r="R9">
        <v>9.4950847625732404</v>
      </c>
      <c r="S9">
        <v>0.35025288529343901</v>
      </c>
      <c r="T9" s="50">
        <f>Q9/$N9</f>
        <v>13.31635256575829</v>
      </c>
      <c r="U9" s="50">
        <f>R9/$N9</f>
        <v>18.948482862848213</v>
      </c>
      <c r="V9" s="50">
        <f>S9/$N9</f>
        <v>0.69896804089690467</v>
      </c>
      <c r="W9" t="s">
        <v>35</v>
      </c>
      <c r="X9" t="s">
        <v>35</v>
      </c>
      <c r="AD9" t="s">
        <v>44</v>
      </c>
      <c r="AE9" t="s">
        <v>45</v>
      </c>
    </row>
    <row r="10" spans="1:31" s="25" customFormat="1">
      <c r="A10" s="23">
        <v>44443</v>
      </c>
      <c r="B10" s="23" t="s">
        <v>26</v>
      </c>
      <c r="C10" s="23" t="s">
        <v>46</v>
      </c>
      <c r="D10" s="24">
        <v>0.72916666666666663</v>
      </c>
      <c r="E10" s="25" t="s">
        <v>47</v>
      </c>
      <c r="F10" s="25" t="s">
        <v>29</v>
      </c>
      <c r="G10" s="25">
        <v>8</v>
      </c>
      <c r="H10" s="25">
        <v>0.7621</v>
      </c>
      <c r="I10" s="25">
        <v>1E-4</v>
      </c>
      <c r="J10" s="25">
        <v>1.0627</v>
      </c>
      <c r="K10" s="25">
        <v>1E-4</v>
      </c>
      <c r="L10" s="25">
        <v>1.0583</v>
      </c>
      <c r="M10" s="25">
        <v>2.0000000000000001E-4</v>
      </c>
      <c r="N10" s="25">
        <f t="shared" si="0"/>
        <v>0.30059999999999998</v>
      </c>
      <c r="O10" s="25">
        <f>$L10-$H10</f>
        <v>0.29620000000000002</v>
      </c>
      <c r="P10" s="25">
        <f>$N10-$O10</f>
        <v>4.3999999999999595E-3</v>
      </c>
      <c r="Q10">
        <v>3.9390113411155601</v>
      </c>
      <c r="R10">
        <v>4.9942603111267001</v>
      </c>
      <c r="S10">
        <v>0.19373107836680301</v>
      </c>
      <c r="T10" s="50">
        <f>Q10/$N10</f>
        <v>13.10383014343167</v>
      </c>
      <c r="U10" s="50">
        <f>R10/$N10</f>
        <v>16.614305758904525</v>
      </c>
      <c r="V10" s="50">
        <f>S10/$N10</f>
        <v>0.64448129862542591</v>
      </c>
      <c r="AD10" s="25" t="s">
        <v>47</v>
      </c>
    </row>
    <row r="11" spans="1:31">
      <c r="A11" s="5">
        <v>44445</v>
      </c>
      <c r="B11" s="5" t="s">
        <v>26</v>
      </c>
      <c r="C11" s="5" t="s">
        <v>46</v>
      </c>
      <c r="D11" s="9">
        <v>0.47916666666666669</v>
      </c>
      <c r="E11" t="s">
        <v>48</v>
      </c>
      <c r="F11" t="s">
        <v>29</v>
      </c>
      <c r="G11">
        <v>9</v>
      </c>
      <c r="H11">
        <v>0.81969999999999998</v>
      </c>
      <c r="I11">
        <v>1E-4</v>
      </c>
      <c r="J11">
        <v>1.2224999999999999</v>
      </c>
      <c r="K11">
        <v>1E-4</v>
      </c>
      <c r="L11">
        <v>1.2190000000000001</v>
      </c>
      <c r="M11">
        <v>1E-4</v>
      </c>
      <c r="N11">
        <f t="shared" si="0"/>
        <v>0.40279999999999994</v>
      </c>
      <c r="O11">
        <f>$L11-$H11</f>
        <v>0.3993000000000001</v>
      </c>
      <c r="P11">
        <f>$N11-$O11</f>
        <v>3.4999999999998366E-3</v>
      </c>
      <c r="Q11">
        <v>7.7043322629706799</v>
      </c>
      <c r="R11">
        <v>9.2458629608154297</v>
      </c>
      <c r="S11">
        <v>0.270092659125931</v>
      </c>
      <c r="T11" s="50">
        <f>Q11/$N11</f>
        <v>19.126942062985801</v>
      </c>
      <c r="U11" s="50">
        <f>R11/$N11</f>
        <v>22.953979545222023</v>
      </c>
      <c r="V11" s="50">
        <f>S11/$N11</f>
        <v>0.67053788263637304</v>
      </c>
      <c r="AD11" t="s">
        <v>48</v>
      </c>
      <c r="AE11" t="s">
        <v>49</v>
      </c>
    </row>
    <row r="12" spans="1:31" s="25" customFormat="1">
      <c r="A12" s="23">
        <v>44445</v>
      </c>
      <c r="B12" s="23" t="s">
        <v>26</v>
      </c>
      <c r="C12" s="23" t="s">
        <v>27</v>
      </c>
      <c r="D12" s="24">
        <v>0.51041666666666663</v>
      </c>
      <c r="E12" s="25" t="s">
        <v>50</v>
      </c>
      <c r="F12" s="25" t="s">
        <v>34</v>
      </c>
      <c r="G12" s="25">
        <v>9</v>
      </c>
      <c r="H12" s="25">
        <v>0.79479999999999995</v>
      </c>
      <c r="I12" s="25">
        <v>1E-4</v>
      </c>
      <c r="J12" s="25">
        <v>1.3543000000000001</v>
      </c>
      <c r="K12" s="25">
        <v>1E-4</v>
      </c>
      <c r="L12" s="25">
        <v>1.3210999999999999</v>
      </c>
      <c r="M12" s="25">
        <v>1E-4</v>
      </c>
      <c r="N12" s="25">
        <f t="shared" si="0"/>
        <v>0.55950000000000011</v>
      </c>
      <c r="O12" s="25">
        <f>$L12-$H12</f>
        <v>0.52629999999999999</v>
      </c>
      <c r="P12" s="25">
        <f>$N12-$O12</f>
        <v>3.3200000000000118E-2</v>
      </c>
      <c r="Q12">
        <v>13.382755541722201</v>
      </c>
      <c r="R12">
        <v>18.156110763549801</v>
      </c>
      <c r="S12">
        <v>0.99690855937674405</v>
      </c>
      <c r="T12" s="50">
        <f>Q12/$N12</f>
        <v>23.919134122827877</v>
      </c>
      <c r="U12" s="50">
        <f>R12/$N12</f>
        <v>32.450600113583192</v>
      </c>
      <c r="V12" s="50">
        <f>S12/$N12</f>
        <v>1.7817847352578084</v>
      </c>
      <c r="W12" s="25" t="s">
        <v>35</v>
      </c>
      <c r="X12" s="25" t="s">
        <v>35</v>
      </c>
      <c r="AD12" s="25" t="s">
        <v>50</v>
      </c>
      <c r="AE12" s="25" t="s">
        <v>51</v>
      </c>
    </row>
    <row r="13" spans="1:31">
      <c r="A13" s="5">
        <v>44445</v>
      </c>
      <c r="B13" s="5" t="s">
        <v>26</v>
      </c>
      <c r="C13" s="5" t="s">
        <v>27</v>
      </c>
      <c r="D13" s="9">
        <v>0.53125</v>
      </c>
      <c r="E13" t="s">
        <v>52</v>
      </c>
      <c r="F13" t="s">
        <v>34</v>
      </c>
      <c r="G13">
        <v>9</v>
      </c>
      <c r="H13">
        <v>0.79190000000000005</v>
      </c>
      <c r="I13">
        <v>1E-4</v>
      </c>
      <c r="J13">
        <v>1.2665</v>
      </c>
      <c r="K13">
        <v>1E-4</v>
      </c>
      <c r="L13">
        <v>1.2609999999999999</v>
      </c>
      <c r="M13">
        <v>1E-4</v>
      </c>
      <c r="N13">
        <f t="shared" si="0"/>
        <v>0.47459999999999991</v>
      </c>
      <c r="O13">
        <f>$L13-$H13</f>
        <v>0.46909999999999985</v>
      </c>
      <c r="P13">
        <f>$N13-$O13</f>
        <v>5.5000000000000604E-3</v>
      </c>
      <c r="Q13">
        <v>9.7874559152165901</v>
      </c>
      <c r="R13">
        <v>12.329478263854901</v>
      </c>
      <c r="S13">
        <v>0.31745452189669598</v>
      </c>
      <c r="T13" s="50">
        <f>Q13/$N13</f>
        <v>20.622536694514523</v>
      </c>
      <c r="U13" s="50">
        <f>R13/$N13</f>
        <v>25.978673122323858</v>
      </c>
      <c r="V13" s="50">
        <f>S13/$N13</f>
        <v>0.6688885838531311</v>
      </c>
      <c r="AD13" t="s">
        <v>52</v>
      </c>
      <c r="AE13" t="s">
        <v>53</v>
      </c>
    </row>
    <row r="14" spans="1:31" s="25" customFormat="1">
      <c r="A14" s="23">
        <v>44445</v>
      </c>
      <c r="B14" s="23" t="s">
        <v>26</v>
      </c>
      <c r="C14" s="23" t="s">
        <v>46</v>
      </c>
      <c r="D14" s="24">
        <v>0.57291666666666663</v>
      </c>
      <c r="E14" s="25" t="s">
        <v>54</v>
      </c>
      <c r="F14" s="25" t="s">
        <v>29</v>
      </c>
      <c r="G14" s="25">
        <v>8</v>
      </c>
      <c r="H14" s="25">
        <v>0.79569999999999996</v>
      </c>
      <c r="I14" s="25">
        <v>1E-4</v>
      </c>
      <c r="J14" s="25">
        <v>1.2625999999999999</v>
      </c>
      <c r="K14" s="25">
        <v>1E-4</v>
      </c>
      <c r="L14" s="25">
        <v>1.2567999999999999</v>
      </c>
      <c r="M14" s="25">
        <v>1E-4</v>
      </c>
      <c r="N14" s="25">
        <f>$J14-$H14</f>
        <v>0.46689999999999998</v>
      </c>
      <c r="O14" s="25">
        <f>$L14-$H14</f>
        <v>0.46109999999999995</v>
      </c>
      <c r="P14" s="25">
        <f>$N14-$O14</f>
        <v>5.8000000000000274E-3</v>
      </c>
      <c r="Q14">
        <v>6.1984089878310398</v>
      </c>
      <c r="R14">
        <v>7.8976426124572701</v>
      </c>
      <c r="S14">
        <v>0.31086233802860702</v>
      </c>
      <c r="T14" s="50">
        <f>Q14/$N14</f>
        <v>13.27566714035348</v>
      </c>
      <c r="U14" s="50">
        <f>R14/$N14</f>
        <v>16.915062352660676</v>
      </c>
      <c r="V14" s="50">
        <f>S14/$N14</f>
        <v>0.66580068114929758</v>
      </c>
      <c r="AD14" s="25" t="s">
        <v>54</v>
      </c>
      <c r="AE14" s="25" t="s">
        <v>55</v>
      </c>
    </row>
    <row r="15" spans="1:31">
      <c r="A15" s="5">
        <v>44445</v>
      </c>
      <c r="B15" s="5" t="s">
        <v>26</v>
      </c>
      <c r="C15" s="5" t="s">
        <v>46</v>
      </c>
      <c r="D15" s="9">
        <v>0.60069444444444442</v>
      </c>
      <c r="E15" t="s">
        <v>56</v>
      </c>
      <c r="F15" t="s">
        <v>34</v>
      </c>
      <c r="G15">
        <v>8</v>
      </c>
      <c r="H15">
        <v>0.76239999999999997</v>
      </c>
      <c r="I15">
        <v>1E-4</v>
      </c>
      <c r="J15">
        <v>1.2623</v>
      </c>
      <c r="K15">
        <v>1E-4</v>
      </c>
      <c r="L15">
        <v>1.2567999999999999</v>
      </c>
      <c r="M15">
        <v>2.0000000000000001E-4</v>
      </c>
      <c r="N15">
        <f>$J15-$H15</f>
        <v>0.49990000000000001</v>
      </c>
      <c r="O15">
        <f>$L15-$H15</f>
        <v>0.49439999999999995</v>
      </c>
      <c r="P15">
        <f>$N15-$O15</f>
        <v>5.5000000000000604E-3</v>
      </c>
      <c r="Q15">
        <v>5.5979677612995298</v>
      </c>
      <c r="R15">
        <v>7.8427309989929199</v>
      </c>
      <c r="S15">
        <v>0.31657964682126399</v>
      </c>
      <c r="T15" s="50">
        <f>Q15/$N15</f>
        <v>11.198175157630585</v>
      </c>
      <c r="U15" s="50">
        <f>R15/$N15</f>
        <v>15.688599717929426</v>
      </c>
      <c r="V15" s="50">
        <f>S15/$N15</f>
        <v>0.63328595083269457</v>
      </c>
      <c r="W15" t="s">
        <v>35</v>
      </c>
      <c r="X15" t="s">
        <v>35</v>
      </c>
      <c r="AD15" t="s">
        <v>56</v>
      </c>
      <c r="AE15" t="s">
        <v>57</v>
      </c>
    </row>
    <row r="16" spans="1:31" s="25" customFormat="1">
      <c r="A16" s="23">
        <v>44445</v>
      </c>
      <c r="B16" s="23" t="s">
        <v>26</v>
      </c>
      <c r="C16" s="23" t="s">
        <v>46</v>
      </c>
      <c r="D16" s="24">
        <v>0.64236111111111105</v>
      </c>
      <c r="E16" s="25" t="s">
        <v>58</v>
      </c>
      <c r="F16" s="25" t="s">
        <v>34</v>
      </c>
      <c r="G16" s="25">
        <v>8</v>
      </c>
      <c r="H16" s="25">
        <v>0.80420000000000003</v>
      </c>
      <c r="I16" s="25">
        <v>1E-4</v>
      </c>
      <c r="J16" s="25">
        <v>1.3634999999999999</v>
      </c>
      <c r="K16" s="25">
        <v>1E-4</v>
      </c>
      <c r="L16" s="25">
        <v>1.3506</v>
      </c>
      <c r="M16" s="25">
        <v>1E-4</v>
      </c>
      <c r="N16" s="25">
        <f>$J16-$H16</f>
        <v>0.55929999999999991</v>
      </c>
      <c r="O16" s="25">
        <f>$L16-$H16</f>
        <v>0.5464</v>
      </c>
      <c r="P16" s="25">
        <f>$N16-$O16</f>
        <v>1.2899999999999912E-2</v>
      </c>
      <c r="Q16">
        <v>16.6634642887749</v>
      </c>
      <c r="R16">
        <v>20.358934402465799</v>
      </c>
      <c r="S16">
        <v>0.391016415912947</v>
      </c>
      <c r="T16" s="50">
        <f>Q16/$N16</f>
        <v>29.793428014973902</v>
      </c>
      <c r="U16" s="50">
        <f>R16/$N16</f>
        <v>36.400740930566428</v>
      </c>
      <c r="V16" s="50">
        <f>S16/$N16</f>
        <v>0.69911749671544265</v>
      </c>
      <c r="W16" s="25" t="s">
        <v>35</v>
      </c>
      <c r="X16" s="25" t="s">
        <v>35</v>
      </c>
      <c r="AD16" s="25" t="s">
        <v>58</v>
      </c>
      <c r="AE16" s="25" t="s">
        <v>59</v>
      </c>
    </row>
    <row r="17" spans="1:31">
      <c r="A17" s="5">
        <v>44445</v>
      </c>
      <c r="B17" s="5" t="s">
        <v>26</v>
      </c>
      <c r="C17" s="5" t="s">
        <v>27</v>
      </c>
      <c r="D17" s="9">
        <v>0.67013888888888884</v>
      </c>
      <c r="E17" t="s">
        <v>60</v>
      </c>
      <c r="F17" t="s">
        <v>29</v>
      </c>
      <c r="G17">
        <v>8</v>
      </c>
      <c r="H17">
        <v>0.79600000000000004</v>
      </c>
      <c r="I17">
        <v>1E-4</v>
      </c>
      <c r="J17">
        <v>1.3354999999999999</v>
      </c>
      <c r="K17">
        <v>1E-4</v>
      </c>
      <c r="L17">
        <v>1.2881</v>
      </c>
      <c r="M17">
        <v>1E-4</v>
      </c>
      <c r="N17">
        <f t="shared" ref="N17:N38" si="1">$J17-$H17</f>
        <v>0.53949999999999987</v>
      </c>
      <c r="O17">
        <f>$L17-$H17</f>
        <v>0.49209999999999998</v>
      </c>
      <c r="P17">
        <f>$N17-$O17</f>
        <v>4.7399999999999887E-2</v>
      </c>
      <c r="Q17">
        <v>10.7750594089197</v>
      </c>
      <c r="R17">
        <v>13.3941955566406</v>
      </c>
      <c r="S17">
        <v>0.39384738388565599</v>
      </c>
      <c r="T17" s="50">
        <f>Q17/$N17</f>
        <v>19.972306596700097</v>
      </c>
      <c r="U17" s="50">
        <f>R17/$N17</f>
        <v>24.827053858462659</v>
      </c>
      <c r="V17" s="50">
        <f>S17/$N17</f>
        <v>0.73002295437563691</v>
      </c>
      <c r="AD17" t="s">
        <v>60</v>
      </c>
      <c r="AE17" t="s">
        <v>61</v>
      </c>
    </row>
    <row r="18" spans="1:31" s="25" customFormat="1">
      <c r="A18" s="23">
        <v>44445</v>
      </c>
      <c r="B18" s="23" t="s">
        <v>26</v>
      </c>
      <c r="C18" s="23" t="s">
        <v>27</v>
      </c>
      <c r="D18" s="24">
        <v>0.70138888888888884</v>
      </c>
      <c r="E18" s="25" t="s">
        <v>62</v>
      </c>
      <c r="F18" s="25" t="s">
        <v>34</v>
      </c>
      <c r="G18" s="25">
        <v>8</v>
      </c>
      <c r="H18" s="25">
        <v>0.80279999999999996</v>
      </c>
      <c r="I18" s="25">
        <v>1E-4</v>
      </c>
      <c r="J18" s="25">
        <v>1.3109</v>
      </c>
      <c r="K18" s="25">
        <v>1E-4</v>
      </c>
      <c r="L18" s="25">
        <v>1.2990999999999999</v>
      </c>
      <c r="M18" s="25">
        <v>1E-4</v>
      </c>
      <c r="N18" s="25">
        <f t="shared" si="1"/>
        <v>0.5081</v>
      </c>
      <c r="O18" s="25">
        <f>$L18-$H18</f>
        <v>0.49629999999999996</v>
      </c>
      <c r="P18" s="25">
        <f>$N18-$O18</f>
        <v>1.1800000000000033E-2</v>
      </c>
      <c r="Q18">
        <v>13.931721581176999</v>
      </c>
      <c r="R18">
        <v>17.161931991577099</v>
      </c>
      <c r="S18">
        <v>0.35362206357978598</v>
      </c>
      <c r="T18" s="50">
        <f>Q18/$N18</f>
        <v>27.419251291432786</v>
      </c>
      <c r="U18" s="50">
        <f>R18/$N18</f>
        <v>33.776681738982681</v>
      </c>
      <c r="V18" s="50">
        <f>S18/$N18</f>
        <v>0.69596942251483174</v>
      </c>
      <c r="W18" s="25" t="s">
        <v>35</v>
      </c>
      <c r="X18" s="25" t="s">
        <v>35</v>
      </c>
      <c r="AD18" s="25" t="s">
        <v>62</v>
      </c>
      <c r="AE18" s="25" t="s">
        <v>63</v>
      </c>
    </row>
    <row r="19" spans="1:31">
      <c r="A19" s="5">
        <v>44449</v>
      </c>
      <c r="B19" s="5" t="s">
        <v>64</v>
      </c>
      <c r="C19" s="5" t="s">
        <v>46</v>
      </c>
      <c r="D19" s="9">
        <v>0.41180555555555554</v>
      </c>
      <c r="E19" t="s">
        <v>65</v>
      </c>
      <c r="F19" t="s">
        <v>29</v>
      </c>
      <c r="G19">
        <v>8</v>
      </c>
      <c r="H19">
        <v>0.79730000000000001</v>
      </c>
      <c r="I19">
        <v>2.0000000000000001E-4</v>
      </c>
      <c r="J19">
        <v>1.7271000000000001</v>
      </c>
      <c r="K19">
        <v>2.0000000000000001E-4</v>
      </c>
      <c r="L19">
        <v>1.7223999999999999</v>
      </c>
      <c r="M19">
        <v>2.0000000000000001E-4</v>
      </c>
      <c r="N19">
        <f>$J19-$H19</f>
        <v>0.92980000000000007</v>
      </c>
      <c r="O19">
        <f>$L19-$H19</f>
        <v>0.92509999999999992</v>
      </c>
      <c r="P19">
        <f>$N19-$O19</f>
        <v>4.7000000000001485E-3</v>
      </c>
      <c r="Q19">
        <v>6.1235187841808196</v>
      </c>
      <c r="R19">
        <v>8.51057624816894</v>
      </c>
      <c r="S19">
        <v>0.52973351172609295</v>
      </c>
      <c r="T19" s="50">
        <f>Q19/$N19</f>
        <v>6.5858451109709817</v>
      </c>
      <c r="U19" s="50">
        <f>R19/$N19</f>
        <v>9.1531256702182606</v>
      </c>
      <c r="V19" s="50">
        <f>S19/$N19</f>
        <v>0.56972844883425777</v>
      </c>
      <c r="AD19" t="s">
        <v>65</v>
      </c>
      <c r="AE19" t="s">
        <v>66</v>
      </c>
    </row>
    <row r="20" spans="1:31" s="25" customFormat="1">
      <c r="A20" s="23">
        <v>44449</v>
      </c>
      <c r="B20" s="23" t="s">
        <v>64</v>
      </c>
      <c r="C20" s="23" t="s">
        <v>27</v>
      </c>
      <c r="D20" s="24">
        <v>0.44444444444444442</v>
      </c>
      <c r="E20" s="25" t="s">
        <v>67</v>
      </c>
      <c r="F20" s="25" t="s">
        <v>34</v>
      </c>
      <c r="G20" s="25">
        <v>8</v>
      </c>
      <c r="H20" s="25">
        <v>0.80700000000000005</v>
      </c>
      <c r="I20" s="25">
        <v>1E-4</v>
      </c>
      <c r="J20" s="25">
        <v>1.2536</v>
      </c>
      <c r="K20" s="25">
        <v>1E-4</v>
      </c>
      <c r="L20" s="25">
        <v>1.2478</v>
      </c>
      <c r="M20" s="25">
        <v>1E-4</v>
      </c>
      <c r="N20" s="25">
        <f t="shared" si="1"/>
        <v>0.4466</v>
      </c>
      <c r="O20" s="25">
        <f>$L20-$H20</f>
        <v>0.44079999999999997</v>
      </c>
      <c r="P20" s="25">
        <f>$N20-$O20</f>
        <v>5.8000000000000274E-3</v>
      </c>
      <c r="Q20">
        <v>5.7643525382609004</v>
      </c>
      <c r="R20">
        <v>10.003909111022899</v>
      </c>
      <c r="S20">
        <v>0.53466343293742402</v>
      </c>
      <c r="T20" s="50">
        <f>Q20/$N20</f>
        <v>12.907193323468205</v>
      </c>
      <c r="U20" s="50">
        <f>R20/$N20</f>
        <v>22.400154749267575</v>
      </c>
      <c r="V20" s="50">
        <f>S20/$N20</f>
        <v>1.1971863702136678</v>
      </c>
      <c r="W20" s="25" t="s">
        <v>35</v>
      </c>
      <c r="X20" s="25" t="s">
        <v>35</v>
      </c>
      <c r="AD20" s="25" t="s">
        <v>67</v>
      </c>
      <c r="AE20" s="25" t="s">
        <v>68</v>
      </c>
    </row>
    <row r="21" spans="1:31">
      <c r="A21" s="5">
        <v>44449</v>
      </c>
      <c r="B21" s="5" t="s">
        <v>64</v>
      </c>
      <c r="C21" s="5" t="s">
        <v>27</v>
      </c>
      <c r="D21" s="9">
        <v>0.47916666666666669</v>
      </c>
      <c r="E21" t="s">
        <v>69</v>
      </c>
      <c r="F21" t="s">
        <v>29</v>
      </c>
      <c r="G21">
        <v>8</v>
      </c>
      <c r="H21">
        <v>0.82150000000000001</v>
      </c>
      <c r="I21">
        <v>1E-4</v>
      </c>
      <c r="J21">
        <v>1.2911999999999999</v>
      </c>
      <c r="K21">
        <v>1E-4</v>
      </c>
      <c r="L21">
        <v>1.2876000000000001</v>
      </c>
      <c r="M21">
        <v>1E-4</v>
      </c>
      <c r="N21">
        <f t="shared" si="1"/>
        <v>0.4696999999999999</v>
      </c>
      <c r="O21">
        <f>$L21-$H21</f>
        <v>0.46610000000000007</v>
      </c>
      <c r="P21">
        <f>$N21-$O21</f>
        <v>3.5999999999998256E-3</v>
      </c>
      <c r="Q21">
        <v>10.245402557905299</v>
      </c>
      <c r="R21">
        <v>12.5987243652343</v>
      </c>
      <c r="S21">
        <v>0.40084043500057598</v>
      </c>
      <c r="T21" s="50">
        <f>Q21/$N21</f>
        <v>21.812651815851186</v>
      </c>
      <c r="U21" s="50">
        <f>R21/$N21</f>
        <v>26.822917532966368</v>
      </c>
      <c r="V21" s="50">
        <f>S21/$N21</f>
        <v>0.85339671066760925</v>
      </c>
      <c r="AD21" t="s">
        <v>69</v>
      </c>
      <c r="AE21" t="s">
        <v>70</v>
      </c>
    </row>
    <row r="22" spans="1:31" s="25" customFormat="1">
      <c r="A22" s="26">
        <v>44449</v>
      </c>
      <c r="B22" s="23" t="s">
        <v>64</v>
      </c>
      <c r="C22" s="23" t="s">
        <v>27</v>
      </c>
      <c r="D22" s="24">
        <v>0.51041666666666663</v>
      </c>
      <c r="E22" s="25" t="s">
        <v>71</v>
      </c>
      <c r="F22" s="25" t="s">
        <v>34</v>
      </c>
      <c r="G22" s="25">
        <v>8</v>
      </c>
      <c r="H22" s="25">
        <v>0.79</v>
      </c>
      <c r="I22" s="25">
        <v>2.0000000000000001E-4</v>
      </c>
      <c r="J22" s="25">
        <v>1.2576000000000001</v>
      </c>
      <c r="K22" s="25">
        <v>1E-4</v>
      </c>
      <c r="L22" s="25">
        <v>1.2532000000000001</v>
      </c>
      <c r="M22" s="25">
        <v>2.0000000000000001E-4</v>
      </c>
      <c r="N22" s="25">
        <f t="shared" si="1"/>
        <v>0.46760000000000002</v>
      </c>
      <c r="O22" s="25">
        <f>$L22-$H22</f>
        <v>0.46320000000000006</v>
      </c>
      <c r="P22" s="25">
        <f>$N22-$O22</f>
        <v>4.3999999999999595E-3</v>
      </c>
      <c r="Q22">
        <v>7.2144634460293897</v>
      </c>
      <c r="R22">
        <v>9.2356662750244105</v>
      </c>
      <c r="S22">
        <v>0.355173827124242</v>
      </c>
      <c r="T22" s="50">
        <f>Q22/$N22</f>
        <v>15.428707112979875</v>
      </c>
      <c r="U22" s="50">
        <f>R22/$N22</f>
        <v>19.751211024432013</v>
      </c>
      <c r="V22" s="50">
        <f>S22/$N22</f>
        <v>0.75956763713482034</v>
      </c>
      <c r="W22" s="25" t="s">
        <v>35</v>
      </c>
      <c r="X22" s="25" t="s">
        <v>35</v>
      </c>
      <c r="AD22" s="25" t="s">
        <v>71</v>
      </c>
      <c r="AE22" s="27" t="s">
        <v>72</v>
      </c>
    </row>
    <row r="23" spans="1:31">
      <c r="A23" s="5">
        <v>44449</v>
      </c>
      <c r="B23" s="5" t="s">
        <v>64</v>
      </c>
      <c r="C23" s="5" t="s">
        <v>27</v>
      </c>
      <c r="D23" s="9">
        <v>0.54375000000000007</v>
      </c>
      <c r="E23" t="s">
        <v>73</v>
      </c>
      <c r="F23" t="s">
        <v>34</v>
      </c>
      <c r="G23">
        <v>8</v>
      </c>
      <c r="H23">
        <v>0.76559999999999995</v>
      </c>
      <c r="I23">
        <v>1E-4</v>
      </c>
      <c r="J23">
        <v>1.1322000000000001</v>
      </c>
      <c r="K23">
        <v>1E-4</v>
      </c>
      <c r="L23">
        <v>1.1257999999999999</v>
      </c>
      <c r="M23">
        <v>1E-4</v>
      </c>
      <c r="N23">
        <f t="shared" si="1"/>
        <v>0.36660000000000015</v>
      </c>
      <c r="O23">
        <f>$L23-$H23</f>
        <v>0.36019999999999996</v>
      </c>
      <c r="P23">
        <f>$N23-$O23</f>
        <v>6.4000000000001833E-3</v>
      </c>
      <c r="Q23">
        <v>6.0552738837625499</v>
      </c>
      <c r="R23">
        <v>7.3228054046630797</v>
      </c>
      <c r="S23">
        <v>0.33150216324278903</v>
      </c>
      <c r="T23" s="50">
        <f>Q23/$N23</f>
        <v>16.517386480530682</v>
      </c>
      <c r="U23" s="50">
        <f>R23/$N23</f>
        <v>19.974919270766712</v>
      </c>
      <c r="V23" s="50">
        <f>S23/$N23</f>
        <v>0.90426121997487419</v>
      </c>
      <c r="W23" t="s">
        <v>35</v>
      </c>
      <c r="X23" t="s">
        <v>35</v>
      </c>
      <c r="AD23" t="s">
        <v>73</v>
      </c>
      <c r="AE23" t="s">
        <v>74</v>
      </c>
    </row>
    <row r="24" spans="1:31" s="25" customFormat="1">
      <c r="A24" s="23">
        <v>44449</v>
      </c>
      <c r="B24" s="23" t="s">
        <v>64</v>
      </c>
      <c r="C24" s="23" t="s">
        <v>46</v>
      </c>
      <c r="D24" s="24">
        <v>0.57638888888888895</v>
      </c>
      <c r="E24" s="25" t="s">
        <v>75</v>
      </c>
      <c r="F24" s="25" t="s">
        <v>29</v>
      </c>
      <c r="G24" s="25">
        <v>8</v>
      </c>
      <c r="H24" s="25">
        <v>0.78900000000000003</v>
      </c>
      <c r="I24" s="25">
        <v>1E-4</v>
      </c>
      <c r="J24" s="25">
        <v>1.2413000000000001</v>
      </c>
      <c r="K24" s="25">
        <v>2.0000000000000001E-4</v>
      </c>
      <c r="L24" s="25">
        <v>1.238</v>
      </c>
      <c r="M24" s="25">
        <v>2.0000000000000001E-4</v>
      </c>
      <c r="N24" s="25">
        <f t="shared" si="1"/>
        <v>0.45230000000000004</v>
      </c>
      <c r="O24" s="25">
        <f>$L24-$H24</f>
        <v>0.44899999999999995</v>
      </c>
      <c r="P24" s="25">
        <f>$N24-$O24</f>
        <v>3.3000000000000806E-3</v>
      </c>
      <c r="Q24">
        <v>9.16565163032557</v>
      </c>
      <c r="R24">
        <v>12.882843971252401</v>
      </c>
      <c r="S24">
        <v>0.33744006295124401</v>
      </c>
      <c r="T24" s="50">
        <f>Q24/$N24</f>
        <v>20.264540416373137</v>
      </c>
      <c r="U24" s="50">
        <f>R24/$N24</f>
        <v>28.48296257186027</v>
      </c>
      <c r="V24" s="50">
        <f>S24/$N24</f>
        <v>0.74605364349158521</v>
      </c>
      <c r="AD24" s="25" t="s">
        <v>75</v>
      </c>
    </row>
    <row r="25" spans="1:31">
      <c r="A25" s="5">
        <v>44449</v>
      </c>
      <c r="B25" s="5" t="s">
        <v>64</v>
      </c>
      <c r="C25" s="5" t="s">
        <v>27</v>
      </c>
      <c r="D25" s="9">
        <v>0.75</v>
      </c>
      <c r="E25" t="s">
        <v>76</v>
      </c>
      <c r="F25" t="s">
        <v>29</v>
      </c>
      <c r="G25">
        <v>8</v>
      </c>
      <c r="H25">
        <v>0.79090000000000005</v>
      </c>
      <c r="I25">
        <v>1E-4</v>
      </c>
      <c r="J25">
        <v>1.2791999999999999</v>
      </c>
      <c r="K25">
        <v>2.0000000000000001E-4</v>
      </c>
      <c r="L25">
        <v>1.2745</v>
      </c>
      <c r="M25">
        <v>1E-4</v>
      </c>
      <c r="N25">
        <f t="shared" si="1"/>
        <v>0.48829999999999985</v>
      </c>
      <c r="O25">
        <f>$L25-$H25</f>
        <v>0.48359999999999992</v>
      </c>
      <c r="P25">
        <f>$N25-$O25</f>
        <v>4.6999999999999265E-3</v>
      </c>
      <c r="Q25">
        <v>9.3254769925659193</v>
      </c>
      <c r="R25">
        <v>10.718370437621999</v>
      </c>
      <c r="S25">
        <v>0.47243112110396601</v>
      </c>
      <c r="T25" s="50">
        <f>Q25/$N25</f>
        <v>19.097843523583702</v>
      </c>
      <c r="U25" s="50">
        <f>R25/$N25</f>
        <v>21.950379761667012</v>
      </c>
      <c r="V25" s="50">
        <f>S25/$N25</f>
        <v>0.96750178395241893</v>
      </c>
      <c r="AD25" t="s">
        <v>76</v>
      </c>
      <c r="AE25" s="11" t="s">
        <v>77</v>
      </c>
    </row>
    <row r="26" spans="1:31" s="25" customFormat="1">
      <c r="A26" s="23">
        <v>44449</v>
      </c>
      <c r="B26" s="23" t="s">
        <v>64</v>
      </c>
      <c r="C26" s="23" t="s">
        <v>27</v>
      </c>
      <c r="D26" s="24">
        <v>0.78472222222222221</v>
      </c>
      <c r="E26" s="25" t="s">
        <v>78</v>
      </c>
      <c r="F26" s="25" t="s">
        <v>34</v>
      </c>
      <c r="G26" s="25">
        <v>8</v>
      </c>
      <c r="H26" s="25">
        <v>0.79420000000000002</v>
      </c>
      <c r="I26" s="25">
        <v>1E-4</v>
      </c>
      <c r="J26" s="25">
        <v>1.256</v>
      </c>
      <c r="K26" s="25">
        <v>2.0000000000000001E-4</v>
      </c>
      <c r="L26" s="25">
        <v>1.2516</v>
      </c>
      <c r="M26" s="25">
        <v>2.0000000000000001E-4</v>
      </c>
      <c r="N26" s="25">
        <f t="shared" si="1"/>
        <v>0.46179999999999999</v>
      </c>
      <c r="O26" s="25">
        <f>$L26-$H26</f>
        <v>0.45740000000000003</v>
      </c>
      <c r="P26" s="25">
        <f>$N26-$O26</f>
        <v>4.3999999999999595E-3</v>
      </c>
      <c r="Q26">
        <v>9.6805985861046295</v>
      </c>
      <c r="R26">
        <v>11.8716506958007</v>
      </c>
      <c r="S26">
        <v>0.43749942477096398</v>
      </c>
      <c r="T26" s="50">
        <f>Q26/$N26</f>
        <v>20.962751377446146</v>
      </c>
      <c r="U26" s="50">
        <f>R26/$N26</f>
        <v>25.707342346904937</v>
      </c>
      <c r="V26" s="50">
        <f>S26/$N26</f>
        <v>0.94737857247935031</v>
      </c>
      <c r="W26" s="25" t="s">
        <v>35</v>
      </c>
      <c r="X26" s="25" t="s">
        <v>35</v>
      </c>
      <c r="AD26" s="25" t="s">
        <v>78</v>
      </c>
      <c r="AE26" s="25" t="s">
        <v>79</v>
      </c>
    </row>
    <row r="27" spans="1:31">
      <c r="A27" s="5">
        <v>44449</v>
      </c>
      <c r="B27" s="5" t="s">
        <v>64</v>
      </c>
      <c r="C27" s="5" t="s">
        <v>27</v>
      </c>
      <c r="D27" s="9">
        <v>0.81944444444444453</v>
      </c>
      <c r="E27" t="s">
        <v>80</v>
      </c>
      <c r="F27" t="s">
        <v>29</v>
      </c>
      <c r="G27">
        <v>8</v>
      </c>
      <c r="H27">
        <v>0.76470000000000005</v>
      </c>
      <c r="I27">
        <v>2.0000000000000001E-4</v>
      </c>
      <c r="J27">
        <v>1.2856000000000001</v>
      </c>
      <c r="K27">
        <v>1E-4</v>
      </c>
      <c r="L27">
        <v>1.2815000000000001</v>
      </c>
      <c r="M27">
        <v>2.0000000000000001E-4</v>
      </c>
      <c r="N27">
        <f t="shared" si="1"/>
        <v>0.52090000000000003</v>
      </c>
      <c r="O27">
        <f>$L27-$H27</f>
        <v>0.51680000000000004</v>
      </c>
      <c r="P27">
        <f>$N27-$O27</f>
        <v>4.0999999999999925E-3</v>
      </c>
      <c r="Q27">
        <v>9.5852748949662399</v>
      </c>
      <c r="R27">
        <v>11.846351623535099</v>
      </c>
      <c r="S27">
        <v>0.55255615767992905</v>
      </c>
      <c r="T27" s="50">
        <f>Q27/$N27</f>
        <v>18.40137242266508</v>
      </c>
      <c r="U27" s="50">
        <f>R27/$N27</f>
        <v>22.742084130418696</v>
      </c>
      <c r="V27" s="50">
        <f>S27/$N27</f>
        <v>1.0607720439238415</v>
      </c>
      <c r="AD27" t="s">
        <v>80</v>
      </c>
      <c r="AE27" t="s">
        <v>81</v>
      </c>
    </row>
    <row r="28" spans="1:31" s="25" customFormat="1">
      <c r="A28" s="23">
        <v>44450</v>
      </c>
      <c r="B28" s="23" t="s">
        <v>64</v>
      </c>
      <c r="C28" s="23" t="s">
        <v>46</v>
      </c>
      <c r="D28" s="24">
        <v>0.46527777777777773</v>
      </c>
      <c r="E28" s="25" t="s">
        <v>82</v>
      </c>
      <c r="F28" s="25" t="s">
        <v>34</v>
      </c>
      <c r="G28" s="25">
        <v>8</v>
      </c>
      <c r="H28" s="25">
        <v>0.79530000000000001</v>
      </c>
      <c r="I28" s="25">
        <v>1E-4</v>
      </c>
      <c r="J28" s="25">
        <v>1.1820999999999999</v>
      </c>
      <c r="K28" s="25">
        <v>1E-4</v>
      </c>
      <c r="L28" s="25">
        <v>1.1802999999999999</v>
      </c>
      <c r="M28" s="25">
        <v>1E-4</v>
      </c>
      <c r="N28" s="25">
        <f t="shared" si="1"/>
        <v>0.38679999999999992</v>
      </c>
      <c r="O28" s="25">
        <f>$L28-$H28</f>
        <v>0.3849999999999999</v>
      </c>
      <c r="P28" s="25">
        <f>$N28-$O28</f>
        <v>1.8000000000000238E-3</v>
      </c>
      <c r="Q28">
        <v>6.4514184833761004</v>
      </c>
      <c r="R28">
        <v>9.2842130661010707</v>
      </c>
      <c r="S28">
        <v>0.27583462705944101</v>
      </c>
      <c r="T28" s="50">
        <f>Q28/$N28</f>
        <v>16.678951611623841</v>
      </c>
      <c r="U28" s="50">
        <f>R28/$N28</f>
        <v>24.002619095400913</v>
      </c>
      <c r="V28" s="50">
        <f>S28/$N28</f>
        <v>0.71311951152906172</v>
      </c>
      <c r="W28" s="25" t="s">
        <v>35</v>
      </c>
      <c r="X28" s="25" t="s">
        <v>35</v>
      </c>
      <c r="AD28" s="25" t="s">
        <v>82</v>
      </c>
      <c r="AE28" s="25" t="s">
        <v>83</v>
      </c>
    </row>
    <row r="29" spans="1:31">
      <c r="A29" s="5">
        <v>44450</v>
      </c>
      <c r="B29" s="5" t="s">
        <v>64</v>
      </c>
      <c r="C29" s="5" t="s">
        <v>46</v>
      </c>
      <c r="D29" s="9">
        <v>0.49652777777777773</v>
      </c>
      <c r="E29" t="s">
        <v>84</v>
      </c>
      <c r="F29" t="s">
        <v>29</v>
      </c>
      <c r="G29">
        <v>8</v>
      </c>
      <c r="H29">
        <v>0.76639999999999997</v>
      </c>
      <c r="I29">
        <v>1E-4</v>
      </c>
      <c r="J29">
        <v>1.2153</v>
      </c>
      <c r="K29">
        <v>1E-4</v>
      </c>
      <c r="L29">
        <v>1.2135</v>
      </c>
      <c r="M29">
        <v>2.9999999999999997E-4</v>
      </c>
      <c r="N29">
        <f t="shared" si="1"/>
        <v>0.44890000000000008</v>
      </c>
      <c r="O29">
        <f>$L29-$H29</f>
        <v>0.44710000000000005</v>
      </c>
      <c r="P29">
        <f>$N29-$O29</f>
        <v>1.8000000000000238E-3</v>
      </c>
      <c r="Q29">
        <v>5.2866424817183404</v>
      </c>
      <c r="R29">
        <v>7.6503915786743102</v>
      </c>
      <c r="S29">
        <v>0.28810616979458098</v>
      </c>
      <c r="T29" s="50">
        <f>Q29/$N29</f>
        <v>11.776882338423567</v>
      </c>
      <c r="U29" s="50">
        <f>R29/$N29</f>
        <v>17.042529691856334</v>
      </c>
      <c r="V29" s="50">
        <f>S29/$N29</f>
        <v>0.64180478902780336</v>
      </c>
      <c r="AD29" t="s">
        <v>84</v>
      </c>
      <c r="AE29" t="s">
        <v>85</v>
      </c>
    </row>
    <row r="30" spans="1:31" s="25" customFormat="1">
      <c r="A30" s="23">
        <v>44450</v>
      </c>
      <c r="B30" s="23" t="s">
        <v>64</v>
      </c>
      <c r="C30" s="23" t="s">
        <v>46</v>
      </c>
      <c r="D30" s="24">
        <v>0.5395833333333333</v>
      </c>
      <c r="E30" s="25" t="s">
        <v>86</v>
      </c>
      <c r="F30" s="25" t="s">
        <v>34</v>
      </c>
      <c r="G30" s="25">
        <v>8</v>
      </c>
      <c r="H30" s="25">
        <v>0.79459999999999997</v>
      </c>
      <c r="I30" s="25">
        <v>2.0000000000000001E-4</v>
      </c>
      <c r="J30" s="25">
        <v>1.1532</v>
      </c>
      <c r="K30" s="25">
        <v>2.0000000000000001E-4</v>
      </c>
      <c r="L30" s="25">
        <v>1.1516999999999999</v>
      </c>
      <c r="M30" s="25">
        <v>1E-4</v>
      </c>
      <c r="N30" s="25">
        <f t="shared" si="1"/>
        <v>0.35860000000000003</v>
      </c>
      <c r="O30" s="25">
        <f>$L30-$H30</f>
        <v>0.35709999999999997</v>
      </c>
      <c r="P30" s="25">
        <f>$N30-$O30</f>
        <v>1.5000000000000568E-3</v>
      </c>
      <c r="Q30">
        <v>3.5734163494997202</v>
      </c>
      <c r="R30">
        <v>7.2955765724182102</v>
      </c>
      <c r="S30">
        <v>0.37114514529888698</v>
      </c>
      <c r="T30" s="50">
        <f>Q30/$N30</f>
        <v>9.9649089500828776</v>
      </c>
      <c r="U30" s="50">
        <f>R30/$N30</f>
        <v>20.344608400496959</v>
      </c>
      <c r="V30" s="50">
        <f>S30/$N30</f>
        <v>1.0349836734492106</v>
      </c>
      <c r="W30" s="25" t="s">
        <v>35</v>
      </c>
      <c r="X30" s="25" t="s">
        <v>35</v>
      </c>
      <c r="AD30" s="25" t="s">
        <v>86</v>
      </c>
      <c r="AE30" s="25" t="s">
        <v>87</v>
      </c>
    </row>
    <row r="31" spans="1:31">
      <c r="A31" s="5">
        <v>44450</v>
      </c>
      <c r="B31" s="5" t="s">
        <v>64</v>
      </c>
      <c r="C31" s="5" t="s">
        <v>46</v>
      </c>
      <c r="D31" s="9">
        <v>0.56944444444444442</v>
      </c>
      <c r="E31" t="s">
        <v>88</v>
      </c>
      <c r="F31" t="s">
        <v>34</v>
      </c>
      <c r="G31">
        <v>8</v>
      </c>
      <c r="H31">
        <v>0.76680000000000004</v>
      </c>
      <c r="I31">
        <v>1E-4</v>
      </c>
      <c r="J31">
        <v>1.0968</v>
      </c>
      <c r="K31">
        <v>1E-4</v>
      </c>
      <c r="L31">
        <v>1.0943000000000001</v>
      </c>
      <c r="M31">
        <v>1E-4</v>
      </c>
      <c r="N31">
        <f t="shared" si="1"/>
        <v>0.32999999999999996</v>
      </c>
      <c r="O31">
        <f>$L31-$H31</f>
        <v>0.32750000000000001</v>
      </c>
      <c r="P31">
        <f>$N31-$O31</f>
        <v>2.4999999999999467E-3</v>
      </c>
      <c r="Q31">
        <v>3.0994484895883598</v>
      </c>
      <c r="R31">
        <v>5.2004928588867099</v>
      </c>
      <c r="S31">
        <v>0.25803450960798002</v>
      </c>
      <c r="T31" s="50">
        <f>Q31/$N31</f>
        <v>9.3922681502677587</v>
      </c>
      <c r="U31" s="50">
        <f>R31/$N31</f>
        <v>15.759069269353668</v>
      </c>
      <c r="V31" s="50">
        <f>S31/$N31</f>
        <v>0.78192275638781839</v>
      </c>
      <c r="W31" t="s">
        <v>35</v>
      </c>
      <c r="X31" t="s">
        <v>35</v>
      </c>
      <c r="AD31" t="s">
        <v>88</v>
      </c>
      <c r="AE31" t="s">
        <v>89</v>
      </c>
    </row>
    <row r="32" spans="1:31" s="25" customFormat="1">
      <c r="A32" s="23">
        <v>44450</v>
      </c>
      <c r="B32" s="23" t="s">
        <v>64</v>
      </c>
      <c r="C32" s="23" t="s">
        <v>27</v>
      </c>
      <c r="D32" s="24">
        <v>0.60069444444444442</v>
      </c>
      <c r="E32" s="25" t="s">
        <v>90</v>
      </c>
      <c r="F32" s="25" t="s">
        <v>29</v>
      </c>
      <c r="G32" s="25">
        <v>8</v>
      </c>
      <c r="H32" s="25">
        <v>0.82150000000000001</v>
      </c>
      <c r="I32" s="25">
        <v>2.0000000000000001E-4</v>
      </c>
      <c r="J32" s="25">
        <v>1.2448999999999999</v>
      </c>
      <c r="K32" s="25">
        <v>2.0000000000000001E-4</v>
      </c>
      <c r="L32" s="25">
        <v>1.2432000000000001</v>
      </c>
      <c r="M32" s="25">
        <v>2.0000000000000001E-4</v>
      </c>
      <c r="N32" s="25">
        <f t="shared" si="1"/>
        <v>0.42339999999999989</v>
      </c>
      <c r="O32" s="25">
        <f>$L32-$H32</f>
        <v>0.42170000000000007</v>
      </c>
      <c r="P32" s="25">
        <f>$N32-$O32</f>
        <v>1.6999999999998128E-3</v>
      </c>
      <c r="Q32">
        <v>7.5289803279990704</v>
      </c>
      <c r="R32">
        <v>9.1873273849487305</v>
      </c>
      <c r="S32">
        <v>0.27372090611356897</v>
      </c>
      <c r="T32" s="50">
        <f>Q32/$N32</f>
        <v>17.782192555500881</v>
      </c>
      <c r="U32" s="50">
        <f>R32/$N32</f>
        <v>21.698930998934184</v>
      </c>
      <c r="V32" s="50">
        <f>S32/$N32</f>
        <v>0.64648300924319568</v>
      </c>
      <c r="AD32" s="25" t="s">
        <v>90</v>
      </c>
      <c r="AE32" s="25" t="s">
        <v>91</v>
      </c>
    </row>
    <row r="33" spans="1:36">
      <c r="A33" s="28">
        <v>44450</v>
      </c>
      <c r="B33" s="28"/>
      <c r="C33" s="28"/>
      <c r="D33" s="29">
        <v>0.63055555555555554</v>
      </c>
      <c r="E33" s="30" t="s">
        <v>92</v>
      </c>
      <c r="F33" s="30" t="s">
        <v>34</v>
      </c>
      <c r="G33" s="30">
        <v>8</v>
      </c>
      <c r="H33" s="30"/>
      <c r="I33" s="30"/>
      <c r="J33" s="30"/>
      <c r="K33" s="30"/>
      <c r="L33" s="30"/>
      <c r="M33" s="30"/>
      <c r="N33" s="30"/>
      <c r="O33" s="30"/>
      <c r="P33" s="30"/>
      <c r="Q33" s="30"/>
      <c r="R33" s="30"/>
      <c r="S33" s="30"/>
      <c r="T33" s="50"/>
      <c r="U33" s="50"/>
      <c r="V33" s="50"/>
      <c r="W33" s="30"/>
      <c r="X33" s="30"/>
      <c r="Y33" s="30"/>
      <c r="Z33" s="30"/>
      <c r="AA33" s="30"/>
      <c r="AB33" s="30"/>
      <c r="AC33" s="30"/>
      <c r="AD33" s="30" t="s">
        <v>92</v>
      </c>
      <c r="AE33" s="30" t="s">
        <v>93</v>
      </c>
      <c r="AF33" s="30"/>
      <c r="AG33" s="30"/>
      <c r="AH33" s="30"/>
      <c r="AI33" s="30"/>
      <c r="AJ33" s="30"/>
    </row>
    <row r="34" spans="1:36" s="25" customFormat="1">
      <c r="A34" s="23">
        <v>44450</v>
      </c>
      <c r="B34" s="23" t="s">
        <v>64</v>
      </c>
      <c r="C34" s="23" t="s">
        <v>27</v>
      </c>
      <c r="D34" s="24">
        <v>0.65625</v>
      </c>
      <c r="E34" s="25" t="s">
        <v>94</v>
      </c>
      <c r="F34" s="25" t="s">
        <v>29</v>
      </c>
      <c r="G34" s="25">
        <v>9</v>
      </c>
      <c r="H34" s="25">
        <v>0.76700000000000002</v>
      </c>
      <c r="I34" s="25">
        <v>1E-4</v>
      </c>
      <c r="J34" s="25">
        <v>1.2669999999999999</v>
      </c>
      <c r="K34" s="25">
        <v>2.0000000000000001E-4</v>
      </c>
      <c r="L34" s="25">
        <v>1.2565</v>
      </c>
      <c r="M34" s="25">
        <v>2.0000000000000001E-4</v>
      </c>
      <c r="N34" s="25">
        <f t="shared" si="1"/>
        <v>0.49999999999999989</v>
      </c>
      <c r="O34" s="25">
        <f>$L34-$H34</f>
        <v>0.48949999999999994</v>
      </c>
      <c r="P34" s="25">
        <f>$N34-$O34</f>
        <v>1.0499999999999954E-2</v>
      </c>
      <c r="Q34">
        <v>12.387247360425899</v>
      </c>
      <c r="R34">
        <v>15.009538650512701</v>
      </c>
      <c r="S34">
        <v>0.44973977851776897</v>
      </c>
      <c r="T34" s="50">
        <f>Q34/$N34</f>
        <v>24.774494720851806</v>
      </c>
      <c r="U34" s="50">
        <f>R34/$N34</f>
        <v>30.019077301025408</v>
      </c>
      <c r="V34" s="50">
        <f>S34/$N34</f>
        <v>0.89947955703553817</v>
      </c>
      <c r="AD34" s="25" t="s">
        <v>94</v>
      </c>
      <c r="AE34" s="25" t="s">
        <v>51</v>
      </c>
    </row>
    <row r="35" spans="1:36">
      <c r="A35" s="5">
        <v>44450</v>
      </c>
      <c r="B35" s="5" t="s">
        <v>64</v>
      </c>
      <c r="C35" s="5" t="s">
        <v>27</v>
      </c>
      <c r="D35" s="9">
        <v>0.69097222222222221</v>
      </c>
      <c r="E35" t="s">
        <v>95</v>
      </c>
      <c r="F35" t="s">
        <v>34</v>
      </c>
      <c r="G35">
        <v>8</v>
      </c>
      <c r="H35">
        <v>0.78959999999999997</v>
      </c>
      <c r="I35">
        <v>1E-4</v>
      </c>
      <c r="J35">
        <v>1.2291000000000001</v>
      </c>
      <c r="K35">
        <v>2.0000000000000001E-4</v>
      </c>
      <c r="L35">
        <v>1.2225999999999999</v>
      </c>
      <c r="M35">
        <v>2.9999999999999997E-4</v>
      </c>
      <c r="N35">
        <f t="shared" si="1"/>
        <v>0.43950000000000011</v>
      </c>
      <c r="O35">
        <f>$L35-$H35</f>
        <v>0.43299999999999994</v>
      </c>
      <c r="P35">
        <f>$N35-$O35</f>
        <v>6.5000000000001723E-3</v>
      </c>
      <c r="Q35">
        <v>14.389850451700701</v>
      </c>
      <c r="R35">
        <v>17.586748123168899</v>
      </c>
      <c r="S35">
        <v>0.34184195585864702</v>
      </c>
      <c r="T35" s="50">
        <f>Q35/$N35</f>
        <v>32.741411721730827</v>
      </c>
      <c r="U35" s="50">
        <f>R35/$N35</f>
        <v>40.015354091396802</v>
      </c>
      <c r="V35" s="50">
        <f>S35/$N35</f>
        <v>0.77779739672047088</v>
      </c>
      <c r="W35" t="s">
        <v>35</v>
      </c>
      <c r="X35" t="s">
        <v>35</v>
      </c>
      <c r="AD35" t="s">
        <v>95</v>
      </c>
      <c r="AE35" t="s">
        <v>96</v>
      </c>
    </row>
    <row r="36" spans="1:36" s="25" customFormat="1">
      <c r="A36" s="23">
        <v>44450</v>
      </c>
      <c r="B36" s="23" t="s">
        <v>64</v>
      </c>
      <c r="C36" s="23" t="s">
        <v>27</v>
      </c>
      <c r="D36" s="24">
        <v>0.74305555555555547</v>
      </c>
      <c r="E36" s="25" t="s">
        <v>97</v>
      </c>
      <c r="F36" s="25" t="s">
        <v>34</v>
      </c>
      <c r="G36" s="25">
        <v>9</v>
      </c>
      <c r="H36" s="25">
        <v>0.8216</v>
      </c>
      <c r="I36" s="25">
        <v>2.0000000000000001E-4</v>
      </c>
      <c r="J36" s="25">
        <v>1.2675000000000001</v>
      </c>
      <c r="K36" s="25">
        <v>2.9999999999999997E-4</v>
      </c>
      <c r="L36" s="25">
        <v>1.2650999999999999</v>
      </c>
      <c r="M36" s="25">
        <v>2.9999999999999997E-4</v>
      </c>
      <c r="N36" s="25">
        <f t="shared" si="1"/>
        <v>0.44590000000000007</v>
      </c>
      <c r="O36" s="25">
        <f>$L36-$H36</f>
        <v>0.44349999999999989</v>
      </c>
      <c r="P36" s="25">
        <f>$N36-$O36</f>
        <v>2.4000000000001798E-3</v>
      </c>
      <c r="Q36">
        <v>4.5375740722168301</v>
      </c>
      <c r="R36">
        <v>7.53861331939697</v>
      </c>
      <c r="S36">
        <v>0.341615226561162</v>
      </c>
      <c r="T36" s="50">
        <f>Q36/$N36</f>
        <v>10.176214559804507</v>
      </c>
      <c r="U36" s="50">
        <f>R36/$N36</f>
        <v>16.906511144644469</v>
      </c>
      <c r="V36" s="50">
        <f>S36/$N36</f>
        <v>0.76612519973348725</v>
      </c>
      <c r="AD36" s="25" t="s">
        <v>97</v>
      </c>
      <c r="AE36" s="25" t="s">
        <v>98</v>
      </c>
    </row>
    <row r="37" spans="1:36">
      <c r="A37" s="5">
        <v>44452</v>
      </c>
      <c r="B37" s="5" t="s">
        <v>64</v>
      </c>
      <c r="C37" s="5" t="s">
        <v>46</v>
      </c>
      <c r="D37" s="9">
        <v>0.4597222222222222</v>
      </c>
      <c r="E37" t="s">
        <v>99</v>
      </c>
      <c r="F37" t="s">
        <v>34</v>
      </c>
      <c r="G37">
        <v>9</v>
      </c>
      <c r="H37">
        <v>0.79339999999999999</v>
      </c>
      <c r="I37">
        <v>1E-4</v>
      </c>
      <c r="J37">
        <v>1.2589999999999999</v>
      </c>
      <c r="K37">
        <v>2.0000000000000001E-4</v>
      </c>
      <c r="L37">
        <v>1.2534000000000001</v>
      </c>
      <c r="M37">
        <v>2.0000000000000001E-4</v>
      </c>
      <c r="N37">
        <f>$J37-$H37</f>
        <v>0.4655999999999999</v>
      </c>
      <c r="O37">
        <f>$L37-$H37</f>
        <v>0.46000000000000008</v>
      </c>
      <c r="P37">
        <f>$N37-$O37</f>
        <v>5.5999999999998273E-3</v>
      </c>
      <c r="Q37">
        <v>5.6506339311599696</v>
      </c>
      <c r="R37">
        <v>8.4796333312988192</v>
      </c>
      <c r="S37">
        <v>0.36673929316894899</v>
      </c>
      <c r="T37" s="50">
        <f>Q37/$N37</f>
        <v>12.136241261082411</v>
      </c>
      <c r="U37" s="50">
        <f>R37/$N37</f>
        <v>18.212270900555886</v>
      </c>
      <c r="V37" s="50">
        <f>S37/$N37</f>
        <v>0.78767030319791465</v>
      </c>
      <c r="AD37" t="s">
        <v>99</v>
      </c>
      <c r="AE37" t="s">
        <v>100</v>
      </c>
    </row>
    <row r="38" spans="1:36" s="25" customFormat="1">
      <c r="A38" s="23">
        <v>44452</v>
      </c>
      <c r="B38" s="23" t="s">
        <v>64</v>
      </c>
      <c r="C38" s="23" t="s">
        <v>46</v>
      </c>
      <c r="D38" s="24">
        <v>0.51041666666666663</v>
      </c>
      <c r="E38" s="25" t="s">
        <v>101</v>
      </c>
      <c r="F38" s="25" t="s">
        <v>29</v>
      </c>
      <c r="G38" s="25">
        <v>9</v>
      </c>
      <c r="H38" s="25">
        <v>0.79059999999999997</v>
      </c>
      <c r="I38" s="25">
        <v>2.9999999999999997E-4</v>
      </c>
      <c r="J38" s="25">
        <v>1.2766999999999999</v>
      </c>
      <c r="K38" s="25">
        <v>1E-4</v>
      </c>
      <c r="L38" s="25">
        <v>1.2684</v>
      </c>
      <c r="M38" s="25">
        <v>1E-4</v>
      </c>
      <c r="N38" s="25">
        <f t="shared" si="1"/>
        <v>0.48609999999999998</v>
      </c>
      <c r="O38" s="25">
        <f>$L38-$H38</f>
        <v>0.4778</v>
      </c>
      <c r="P38" s="25">
        <f>$N38-$O38</f>
        <v>8.2999999999999741E-3</v>
      </c>
      <c r="Q38">
        <v>7.9040331555363297</v>
      </c>
      <c r="R38">
        <v>10.009990692138601</v>
      </c>
      <c r="S38">
        <v>0.37307486818598101</v>
      </c>
      <c r="T38" s="50">
        <f>Q38/$N38</f>
        <v>16.26009700789206</v>
      </c>
      <c r="U38" s="50">
        <f>R38/$N38</f>
        <v>20.592451537005967</v>
      </c>
      <c r="V38" s="50">
        <f>S38/$N38</f>
        <v>0.76748584280185361</v>
      </c>
      <c r="AD38" s="25" t="s">
        <v>101</v>
      </c>
      <c r="AE38" s="25" t="s">
        <v>102</v>
      </c>
    </row>
    <row r="39" spans="1:36">
      <c r="A39" s="5">
        <v>44452</v>
      </c>
      <c r="B39" s="5" t="s">
        <v>64</v>
      </c>
      <c r="C39" s="5" t="s">
        <v>46</v>
      </c>
      <c r="D39" s="9">
        <v>0.54375000000000007</v>
      </c>
      <c r="E39" t="s">
        <v>103</v>
      </c>
      <c r="F39" t="s">
        <v>29</v>
      </c>
      <c r="G39">
        <v>9</v>
      </c>
      <c r="H39">
        <v>0.8226</v>
      </c>
      <c r="I39">
        <v>2.0000000000000001E-4</v>
      </c>
      <c r="J39">
        <v>1.2244999999999999</v>
      </c>
      <c r="K39">
        <v>1E-4</v>
      </c>
      <c r="L39">
        <v>1.2158</v>
      </c>
      <c r="M39">
        <v>2.0000000000000001E-4</v>
      </c>
      <c r="N39">
        <f>$J39-$H39</f>
        <v>0.40189999999999992</v>
      </c>
      <c r="O39">
        <f>$L39-$H39</f>
        <v>0.39319999999999999</v>
      </c>
      <c r="P39">
        <f>$N39-$O39</f>
        <v>8.69999999999993E-3</v>
      </c>
      <c r="Q39">
        <v>9.0104364493360496</v>
      </c>
      <c r="R39">
        <v>10.950292587280201</v>
      </c>
      <c r="S39">
        <v>0.30736125276855703</v>
      </c>
      <c r="T39" s="50">
        <f>Q39/$N39</f>
        <v>22.419598032684874</v>
      </c>
      <c r="U39" s="50">
        <f>R39/$N39</f>
        <v>27.246311488629516</v>
      </c>
      <c r="V39" s="50">
        <f>S39/$N39</f>
        <v>0.76477047217854466</v>
      </c>
      <c r="AD39" t="s">
        <v>103</v>
      </c>
      <c r="AE39" t="s">
        <v>104</v>
      </c>
    </row>
    <row r="40" spans="1:36" s="25" customFormat="1">
      <c r="A40" s="23">
        <v>44452</v>
      </c>
      <c r="B40" s="23" t="s">
        <v>64</v>
      </c>
      <c r="C40" s="23" t="s">
        <v>27</v>
      </c>
      <c r="D40" s="24">
        <v>0.62638888888888888</v>
      </c>
      <c r="E40" s="25" t="s">
        <v>105</v>
      </c>
      <c r="F40" s="25" t="s">
        <v>29</v>
      </c>
      <c r="G40" s="25">
        <v>10</v>
      </c>
      <c r="H40" s="25">
        <v>0.82769999999999999</v>
      </c>
      <c r="I40" s="25">
        <v>1E-4</v>
      </c>
      <c r="J40" s="25">
        <v>1.4011</v>
      </c>
      <c r="K40" s="25">
        <v>1E-4</v>
      </c>
      <c r="L40" s="25">
        <v>1.383</v>
      </c>
      <c r="M40" s="25">
        <v>2.0000000000000001E-4</v>
      </c>
      <c r="N40" s="25">
        <f>$J40-$H40</f>
        <v>0.57340000000000002</v>
      </c>
      <c r="O40" s="25">
        <f>$L40-$H40</f>
        <v>0.55530000000000002</v>
      </c>
      <c r="P40" s="25">
        <f>$N40-$O40</f>
        <v>1.8100000000000005E-2</v>
      </c>
      <c r="Q40">
        <v>11.520183470558001</v>
      </c>
      <c r="R40">
        <v>14.304541587829499</v>
      </c>
      <c r="S40">
        <v>1.5285925715350701</v>
      </c>
      <c r="T40" s="50">
        <f>Q40/$N40</f>
        <v>20.091007098985003</v>
      </c>
      <c r="U40" s="50">
        <f>R40/$N40</f>
        <v>24.946881039116672</v>
      </c>
      <c r="V40" s="50">
        <f>S40/$N40</f>
        <v>2.6658398526945764</v>
      </c>
      <c r="AD40" s="25" t="s">
        <v>105</v>
      </c>
      <c r="AE40" s="25" t="s">
        <v>106</v>
      </c>
    </row>
    <row r="41" spans="1:36">
      <c r="A41" s="5">
        <v>44452</v>
      </c>
      <c r="B41" s="5" t="s">
        <v>64</v>
      </c>
      <c r="C41" s="5" t="s">
        <v>27</v>
      </c>
      <c r="D41" s="9">
        <v>0.67013888888888884</v>
      </c>
      <c r="E41" t="s">
        <v>107</v>
      </c>
      <c r="F41" t="s">
        <v>34</v>
      </c>
      <c r="G41">
        <v>10</v>
      </c>
      <c r="H41">
        <v>0.79569999999999996</v>
      </c>
      <c r="I41">
        <v>2.0000000000000001E-4</v>
      </c>
      <c r="J41">
        <v>1.2363</v>
      </c>
      <c r="K41">
        <v>1E-4</v>
      </c>
      <c r="L41">
        <v>1.2333000000000001</v>
      </c>
      <c r="M41">
        <v>1E-4</v>
      </c>
      <c r="N41">
        <f>$J41-$H41</f>
        <v>0.44059999999999999</v>
      </c>
      <c r="O41">
        <f>$L41-$H41</f>
        <v>0.4376000000000001</v>
      </c>
      <c r="P41">
        <f>$N41-$O41</f>
        <v>2.9999999999998916E-3</v>
      </c>
      <c r="Q41">
        <v>7.2657604684861399</v>
      </c>
      <c r="R41">
        <v>9.88453769683837</v>
      </c>
      <c r="S41">
        <v>0.30278486768424201</v>
      </c>
      <c r="T41" s="50">
        <f>Q41/$N41</f>
        <v>16.490604785488287</v>
      </c>
      <c r="U41" s="50">
        <f>R41/$N41</f>
        <v>22.434266220695349</v>
      </c>
      <c r="V41" s="50">
        <f>S41/$N41</f>
        <v>0.68721032157113482</v>
      </c>
      <c r="AD41" t="s">
        <v>107</v>
      </c>
      <c r="AE41" t="s">
        <v>108</v>
      </c>
    </row>
    <row r="42" spans="1:36" s="25" customFormat="1">
      <c r="A42" s="23">
        <v>44452</v>
      </c>
      <c r="B42" s="23" t="s">
        <v>64</v>
      </c>
      <c r="C42" s="23" t="s">
        <v>46</v>
      </c>
      <c r="D42" s="24">
        <v>0.70138888888888884</v>
      </c>
      <c r="E42" s="25" t="s">
        <v>109</v>
      </c>
      <c r="F42" s="25" t="s">
        <v>29</v>
      </c>
      <c r="G42" s="25">
        <v>9</v>
      </c>
      <c r="H42" s="25">
        <v>0.78869999999999996</v>
      </c>
      <c r="I42" s="25">
        <v>1E-4</v>
      </c>
      <c r="J42" s="25">
        <v>1.1962999999999999</v>
      </c>
      <c r="K42" s="25">
        <v>2.0000000000000001E-4</v>
      </c>
      <c r="L42" s="25">
        <v>1.1920999999999999</v>
      </c>
      <c r="M42" s="25">
        <v>1E-4</v>
      </c>
      <c r="N42" s="25">
        <f>$J42-$H42</f>
        <v>0.40759999999999996</v>
      </c>
      <c r="O42" s="25">
        <f>$L42-$H42</f>
        <v>0.40339999999999998</v>
      </c>
      <c r="P42" s="25">
        <f>$N42-$O42</f>
        <v>4.1999999999999815E-3</v>
      </c>
      <c r="Q42">
        <v>5.8543579764540397</v>
      </c>
      <c r="R42">
        <v>8.0803050994872994</v>
      </c>
      <c r="S42">
        <v>0.33542443372931002</v>
      </c>
      <c r="T42" s="50">
        <f>Q42/$N42</f>
        <v>14.362997979524142</v>
      </c>
      <c r="U42" s="50">
        <f>R42/$N42</f>
        <v>19.824104758310355</v>
      </c>
      <c r="V42" s="50">
        <f>S42/$N42</f>
        <v>0.82292549982657026</v>
      </c>
      <c r="AD42" s="25" t="s">
        <v>109</v>
      </c>
      <c r="AE42" s="25" t="s">
        <v>110</v>
      </c>
    </row>
    <row r="43" spans="1:36">
      <c r="A43" s="5">
        <v>44453</v>
      </c>
      <c r="B43" s="5" t="s">
        <v>64</v>
      </c>
      <c r="C43" s="5" t="s">
        <v>27</v>
      </c>
      <c r="D43" s="9">
        <v>0.44791666666666669</v>
      </c>
      <c r="E43" t="s">
        <v>111</v>
      </c>
      <c r="F43" t="s">
        <v>29</v>
      </c>
      <c r="G43">
        <v>8</v>
      </c>
      <c r="H43">
        <v>0.79549999999999998</v>
      </c>
      <c r="I43">
        <v>1E-4</v>
      </c>
      <c r="J43">
        <v>1.3541000000000001</v>
      </c>
      <c r="K43">
        <v>2.0000000000000001E-4</v>
      </c>
      <c r="L43">
        <v>1.3373999999999999</v>
      </c>
      <c r="M43">
        <v>1E-4</v>
      </c>
      <c r="N43">
        <f>$J43-$H43</f>
        <v>0.5586000000000001</v>
      </c>
      <c r="O43">
        <f>$L43-$H43</f>
        <v>0.54189999999999994</v>
      </c>
      <c r="P43">
        <f>$N43-$O43</f>
        <v>1.6700000000000159E-2</v>
      </c>
      <c r="Q43">
        <v>7.4956699312723298</v>
      </c>
      <c r="R43">
        <v>9.0668182373046804</v>
      </c>
      <c r="S43">
        <v>1.37556182085497</v>
      </c>
      <c r="T43" s="50">
        <f>Q43/$N43</f>
        <v>13.418671556162421</v>
      </c>
      <c r="U43" s="50">
        <f>R43/$N43</f>
        <v>16.23132516524289</v>
      </c>
      <c r="V43" s="50">
        <f>S43/$N43</f>
        <v>2.4625166860991223</v>
      </c>
      <c r="AD43" t="s">
        <v>111</v>
      </c>
      <c r="AE43" t="s">
        <v>112</v>
      </c>
    </row>
    <row r="44" spans="1:36" s="25" customFormat="1">
      <c r="A44" s="23">
        <v>44453</v>
      </c>
      <c r="B44" s="23" t="s">
        <v>64</v>
      </c>
      <c r="C44" s="23" t="s">
        <v>46</v>
      </c>
      <c r="D44" s="24">
        <v>0.58333333333333337</v>
      </c>
      <c r="E44" s="25" t="s">
        <v>113</v>
      </c>
      <c r="F44" s="25" t="s">
        <v>34</v>
      </c>
      <c r="G44" s="25">
        <v>8</v>
      </c>
      <c r="H44" s="25">
        <v>0.79300000000000004</v>
      </c>
      <c r="I44" s="25">
        <v>1E-4</v>
      </c>
      <c r="J44" s="25">
        <v>1.1837</v>
      </c>
      <c r="K44" s="25">
        <v>1E-4</v>
      </c>
      <c r="L44" s="25">
        <v>1.1818</v>
      </c>
      <c r="M44" s="25">
        <v>1E-4</v>
      </c>
      <c r="N44" s="25">
        <f>$J44-$H44</f>
        <v>0.39069999999999994</v>
      </c>
      <c r="O44" s="25">
        <f>$L44-$H44</f>
        <v>0.38879999999999992</v>
      </c>
      <c r="P44" s="25">
        <f>$N44-$O44</f>
        <v>1.9000000000000128E-3</v>
      </c>
      <c r="Q44">
        <v>5.2389543690158602</v>
      </c>
      <c r="R44">
        <v>8.5943908691406197</v>
      </c>
      <c r="S44">
        <v>0.33326306529435701</v>
      </c>
      <c r="T44" s="50">
        <f>Q44/$N44</f>
        <v>13.409148628144001</v>
      </c>
      <c r="U44" s="50">
        <f>R44/$N44</f>
        <v>21.997417120912775</v>
      </c>
      <c r="V44" s="50">
        <f>S44/$N44</f>
        <v>0.85298967313631191</v>
      </c>
      <c r="AD44" s="25" t="s">
        <v>113</v>
      </c>
      <c r="AE44" s="25" t="s">
        <v>114</v>
      </c>
    </row>
    <row r="45" spans="1:36">
      <c r="A45" s="5">
        <v>44453</v>
      </c>
      <c r="B45" s="5" t="s">
        <v>64</v>
      </c>
      <c r="C45" s="5" t="s">
        <v>46</v>
      </c>
      <c r="D45" s="9">
        <v>0.69444444444444453</v>
      </c>
      <c r="E45" t="s">
        <v>115</v>
      </c>
      <c r="F45" t="s">
        <v>29</v>
      </c>
      <c r="G45">
        <v>8</v>
      </c>
      <c r="H45">
        <v>0.79620000000000002</v>
      </c>
      <c r="I45">
        <v>2.0000000000000001E-4</v>
      </c>
      <c r="J45">
        <v>1.2079</v>
      </c>
      <c r="K45">
        <v>2.0000000000000001E-4</v>
      </c>
      <c r="L45">
        <v>1.2044999999999999</v>
      </c>
      <c r="M45">
        <v>1E-4</v>
      </c>
      <c r="N45">
        <f>$J45-$H45</f>
        <v>0.41169999999999995</v>
      </c>
      <c r="O45">
        <f>$L45-$H45</f>
        <v>0.40829999999999989</v>
      </c>
      <c r="P45">
        <f>$N45-$O45</f>
        <v>3.4000000000000696E-3</v>
      </c>
      <c r="Q45">
        <v>10.324687400133501</v>
      </c>
      <c r="R45">
        <v>12.362147331237701</v>
      </c>
      <c r="S45">
        <v>0.363765638069945</v>
      </c>
      <c r="T45" s="50">
        <f>Q45/$N45</f>
        <v>25.078181686017736</v>
      </c>
      <c r="U45" s="50">
        <f>R45/$N45</f>
        <v>30.027076345002918</v>
      </c>
      <c r="V45" s="50">
        <f>S45/$N45</f>
        <v>0.88356968197703434</v>
      </c>
      <c r="AD45" t="s">
        <v>115</v>
      </c>
      <c r="AE45" t="s">
        <v>116</v>
      </c>
    </row>
    <row r="46" spans="1:36" s="25" customFormat="1">
      <c r="A46" s="23">
        <v>44455</v>
      </c>
      <c r="B46" s="23" t="s">
        <v>26</v>
      </c>
      <c r="C46" s="23" t="s">
        <v>46</v>
      </c>
      <c r="D46" s="24">
        <v>0.62013888888888891</v>
      </c>
      <c r="E46" s="25" t="s">
        <v>117</v>
      </c>
      <c r="F46" s="25" t="s">
        <v>29</v>
      </c>
      <c r="G46" s="25">
        <v>8</v>
      </c>
      <c r="H46" s="25">
        <v>0.82</v>
      </c>
      <c r="I46" s="25">
        <v>1E-4</v>
      </c>
      <c r="J46" s="25">
        <v>1.3462000000000001</v>
      </c>
      <c r="K46" s="25">
        <v>1E-4</v>
      </c>
      <c r="L46" s="25">
        <v>1.3408</v>
      </c>
      <c r="M46" s="25">
        <v>2.0000000000000001E-4</v>
      </c>
      <c r="N46" s="25">
        <f>$J46-$H46</f>
        <v>0.52620000000000011</v>
      </c>
      <c r="O46" s="25">
        <f>$L46-$H46</f>
        <v>0.52080000000000004</v>
      </c>
      <c r="P46" s="25">
        <f>$N46-$O46</f>
        <v>5.4000000000000714E-3</v>
      </c>
      <c r="Q46">
        <v>14.039556439334699</v>
      </c>
      <c r="R46">
        <v>19.263820648193299</v>
      </c>
      <c r="S46">
        <v>0.42660970263667702</v>
      </c>
      <c r="T46" s="50">
        <f>Q46/$N46</f>
        <v>26.681027060689274</v>
      </c>
      <c r="U46" s="50">
        <f>R46/$N46</f>
        <v>36.609313280488969</v>
      </c>
      <c r="V46" s="50">
        <f>S46/$N46</f>
        <v>0.81073679710504931</v>
      </c>
      <c r="AD46" s="25" t="s">
        <v>117</v>
      </c>
      <c r="AE46" s="25" t="s">
        <v>118</v>
      </c>
    </row>
    <row r="47" spans="1:36">
      <c r="A47" s="5">
        <v>44455</v>
      </c>
      <c r="B47" s="5" t="s">
        <v>26</v>
      </c>
      <c r="C47" s="5" t="s">
        <v>46</v>
      </c>
      <c r="D47" s="9">
        <v>0.58680555555555558</v>
      </c>
      <c r="E47" t="s">
        <v>119</v>
      </c>
      <c r="F47" t="s">
        <v>29</v>
      </c>
      <c r="G47">
        <v>8</v>
      </c>
      <c r="H47">
        <v>0.79059999999999997</v>
      </c>
      <c r="I47">
        <v>2.0000000000000001E-4</v>
      </c>
      <c r="J47">
        <v>1.2212000000000001</v>
      </c>
      <c r="K47">
        <v>2.0000000000000001E-4</v>
      </c>
      <c r="L47">
        <v>1.2148000000000001</v>
      </c>
      <c r="M47">
        <v>1E-4</v>
      </c>
      <c r="N47">
        <f>$J47-$H47</f>
        <v>0.43060000000000009</v>
      </c>
      <c r="O47">
        <f>$L47-$H47</f>
        <v>0.42420000000000013</v>
      </c>
      <c r="P47">
        <f>$N47-$O47</f>
        <v>6.3999999999999613E-3</v>
      </c>
      <c r="Q47">
        <v>9.4128473997116</v>
      </c>
      <c r="R47">
        <v>11.8996868133544</v>
      </c>
      <c r="S47">
        <v>0.356546688200094</v>
      </c>
      <c r="T47" s="50">
        <f>Q47/$N47</f>
        <v>21.859840686743144</v>
      </c>
      <c r="U47" s="50">
        <f>R47/$N47</f>
        <v>27.635129617636778</v>
      </c>
      <c r="V47" s="50">
        <f>S47/$N47</f>
        <v>0.82802296377169982</v>
      </c>
      <c r="AD47" t="s">
        <v>119</v>
      </c>
      <c r="AE47" t="s">
        <v>120</v>
      </c>
    </row>
    <row r="48" spans="1:36" s="25" customFormat="1">
      <c r="A48" s="23">
        <v>44456</v>
      </c>
      <c r="B48" s="23" t="s">
        <v>26</v>
      </c>
      <c r="C48" s="23" t="s">
        <v>27</v>
      </c>
      <c r="D48" s="24">
        <v>0.51041666666666663</v>
      </c>
      <c r="E48" s="25" t="s">
        <v>121</v>
      </c>
      <c r="F48" s="25" t="s">
        <v>34</v>
      </c>
      <c r="G48" s="25">
        <v>9</v>
      </c>
      <c r="H48" s="25">
        <v>0.79510000000000003</v>
      </c>
      <c r="I48" s="25">
        <v>1E-4</v>
      </c>
      <c r="J48" s="25">
        <v>1.0801000000000001</v>
      </c>
      <c r="K48" s="25">
        <v>1E-4</v>
      </c>
      <c r="L48" s="25">
        <v>1.0740000000000001</v>
      </c>
      <c r="M48" s="25">
        <v>1E-4</v>
      </c>
      <c r="N48" s="25">
        <f>$J48-$H48</f>
        <v>0.28500000000000003</v>
      </c>
      <c r="O48" s="25">
        <f>$L48-$H48</f>
        <v>0.27890000000000004</v>
      </c>
      <c r="P48" s="25">
        <f>$N48-$O48</f>
        <v>6.0999999999999943E-3</v>
      </c>
      <c r="Q48">
        <v>9.1103419524886604</v>
      </c>
      <c r="R48">
        <v>11.2373647689819</v>
      </c>
      <c r="S48">
        <v>0.33909989055149098</v>
      </c>
      <c r="T48" s="50">
        <f>Q48/$N48</f>
        <v>31.966112113995298</v>
      </c>
      <c r="U48" s="50">
        <f>R48/$N48</f>
        <v>39.429350066603156</v>
      </c>
      <c r="V48" s="50">
        <f>S48/$N48</f>
        <v>1.1898241773736524</v>
      </c>
      <c r="AD48" s="25" t="s">
        <v>121</v>
      </c>
      <c r="AE48" s="25" t="s">
        <v>122</v>
      </c>
    </row>
    <row r="49" spans="1:31">
      <c r="A49" s="5">
        <v>44456</v>
      </c>
      <c r="B49" s="5" t="s">
        <v>26</v>
      </c>
      <c r="C49" s="5" t="s">
        <v>27</v>
      </c>
      <c r="D49" s="9">
        <v>0.54861111111111105</v>
      </c>
      <c r="E49" t="s">
        <v>123</v>
      </c>
      <c r="F49" t="s">
        <v>29</v>
      </c>
      <c r="G49">
        <v>9</v>
      </c>
      <c r="H49">
        <v>0.82499999999999996</v>
      </c>
      <c r="I49">
        <v>1E-4</v>
      </c>
      <c r="J49">
        <v>1.2063999999999999</v>
      </c>
      <c r="K49">
        <v>1E-4</v>
      </c>
      <c r="L49">
        <v>1.198</v>
      </c>
      <c r="M49">
        <v>1E-4</v>
      </c>
      <c r="N49">
        <f>$J49-$H49</f>
        <v>0.38139999999999996</v>
      </c>
      <c r="O49">
        <f>$L49-$H49</f>
        <v>0.373</v>
      </c>
      <c r="P49">
        <f>$N49-$O49</f>
        <v>8.3999999999999631E-3</v>
      </c>
      <c r="Q49">
        <v>6.7722937502338203</v>
      </c>
      <c r="R49">
        <v>8.9015998840331996</v>
      </c>
      <c r="S49">
        <v>0.359426464750914</v>
      </c>
      <c r="T49" s="50">
        <f>Q49/$N49</f>
        <v>17.756407315767753</v>
      </c>
      <c r="U49" s="50">
        <f>R49/$N49</f>
        <v>23.339276046232829</v>
      </c>
      <c r="V49" s="50">
        <f>S49/$N49</f>
        <v>0.94238716505221298</v>
      </c>
      <c r="AD49" t="s">
        <v>123</v>
      </c>
      <c r="AE49" t="s">
        <v>124</v>
      </c>
    </row>
    <row r="50" spans="1:31" s="25" customFormat="1">
      <c r="A50" s="23">
        <v>44456</v>
      </c>
      <c r="B50" s="23" t="s">
        <v>26</v>
      </c>
      <c r="C50" s="23" t="s">
        <v>27</v>
      </c>
      <c r="D50" s="24">
        <v>0.57986111111111105</v>
      </c>
      <c r="E50" s="25" t="s">
        <v>125</v>
      </c>
      <c r="F50" s="25" t="s">
        <v>29</v>
      </c>
      <c r="G50" s="25">
        <v>9</v>
      </c>
      <c r="H50" s="25">
        <v>0.79610000000000003</v>
      </c>
      <c r="I50" s="25">
        <v>1E-4</v>
      </c>
      <c r="J50" s="25">
        <v>1.4077999999999999</v>
      </c>
      <c r="K50" s="25">
        <v>1E-4</v>
      </c>
      <c r="L50" s="25">
        <v>1.3864000000000001</v>
      </c>
      <c r="M50" s="25">
        <v>1E-4</v>
      </c>
      <c r="N50" s="25">
        <f>$J50-$H50</f>
        <v>0.61169999999999991</v>
      </c>
      <c r="O50" s="25">
        <f>$L50-$H50</f>
        <v>0.59030000000000005</v>
      </c>
      <c r="P50" s="25">
        <f>$N50-$O50</f>
        <v>2.1399999999999864E-2</v>
      </c>
      <c r="Q50">
        <v>6.9289142649831099</v>
      </c>
      <c r="R50">
        <v>11.8920240402221</v>
      </c>
      <c r="S50">
        <v>0.55011225944813202</v>
      </c>
      <c r="T50" s="50">
        <f>Q50/$N50</f>
        <v>11.327307936869563</v>
      </c>
      <c r="U50" s="50">
        <f>R50/$N50</f>
        <v>19.440941703812495</v>
      </c>
      <c r="V50" s="50">
        <f>S50/$N50</f>
        <v>0.8993170826354947</v>
      </c>
      <c r="AD50" s="25" t="s">
        <v>125</v>
      </c>
      <c r="AE50" s="25" t="s">
        <v>126</v>
      </c>
    </row>
    <row r="51" spans="1:31" s="25" customFormat="1">
      <c r="A51" s="23">
        <v>44457</v>
      </c>
      <c r="B51" s="23" t="s">
        <v>26</v>
      </c>
      <c r="C51" s="23" t="s">
        <v>46</v>
      </c>
      <c r="D51" s="24">
        <v>0.55555555555555558</v>
      </c>
      <c r="E51" s="25" t="s">
        <v>127</v>
      </c>
      <c r="F51" s="25" t="s">
        <v>34</v>
      </c>
      <c r="G51" s="25">
        <v>8</v>
      </c>
      <c r="H51" s="25">
        <v>0.79339999999999999</v>
      </c>
      <c r="I51" s="25">
        <v>1E-4</v>
      </c>
      <c r="J51" s="25">
        <v>1.4105000000000001</v>
      </c>
      <c r="K51" s="25">
        <v>1E-4</v>
      </c>
      <c r="L51" s="25">
        <v>1.3968</v>
      </c>
      <c r="M51" s="25">
        <v>1E-4</v>
      </c>
      <c r="N51" s="25">
        <f>$J51-$H51</f>
        <v>0.61710000000000009</v>
      </c>
      <c r="O51" s="25">
        <f>$L51-$H51</f>
        <v>0.60340000000000005</v>
      </c>
      <c r="P51" s="25">
        <f>$N51-$O51</f>
        <v>1.3700000000000045E-2</v>
      </c>
      <c r="Q51">
        <v>5.0876908444883</v>
      </c>
      <c r="R51">
        <v>7.6294708251953098</v>
      </c>
      <c r="S51">
        <v>0.74785894527486296</v>
      </c>
      <c r="T51" s="50">
        <f>Q51/$N51</f>
        <v>8.2445160338491323</v>
      </c>
      <c r="U51" s="50">
        <f>R51/$N51</f>
        <v>12.363427038073747</v>
      </c>
      <c r="V51" s="50">
        <f>S51/$N51</f>
        <v>1.2118926353506123</v>
      </c>
      <c r="AD51" s="25" t="s">
        <v>127</v>
      </c>
      <c r="AE51" s="25" t="s">
        <v>128</v>
      </c>
    </row>
    <row r="52" spans="1:31">
      <c r="A52" s="5">
        <v>44457</v>
      </c>
      <c r="B52" s="5" t="s">
        <v>26</v>
      </c>
      <c r="C52" s="5" t="s">
        <v>27</v>
      </c>
      <c r="D52" s="9">
        <v>0.60416666666666663</v>
      </c>
      <c r="E52" t="s">
        <v>129</v>
      </c>
      <c r="F52" t="s">
        <v>34</v>
      </c>
      <c r="G52">
        <v>8</v>
      </c>
      <c r="H52">
        <v>0.82709999999999995</v>
      </c>
      <c r="I52">
        <v>1E-4</v>
      </c>
      <c r="J52">
        <v>1.3984000000000001</v>
      </c>
      <c r="K52">
        <v>1E-4</v>
      </c>
      <c r="L52">
        <v>1.3845000000000001</v>
      </c>
      <c r="M52">
        <v>1E-4</v>
      </c>
      <c r="N52">
        <f>$J52-$H52</f>
        <v>0.57130000000000014</v>
      </c>
      <c r="O52">
        <f>$L52-$H52</f>
        <v>0.55740000000000012</v>
      </c>
      <c r="P52">
        <f>$N52-$O52</f>
        <v>1.3900000000000023E-2</v>
      </c>
      <c r="Q52">
        <v>17.108795217501299</v>
      </c>
      <c r="R52">
        <v>21.5870475769043</v>
      </c>
      <c r="S52">
        <v>0.52897593080882299</v>
      </c>
      <c r="T52" s="50">
        <f>Q52/$N52</f>
        <v>29.947129734817601</v>
      </c>
      <c r="U52" s="50">
        <f>R52/$N52</f>
        <v>37.785835072473823</v>
      </c>
      <c r="V52" s="50">
        <f>S52/$N52</f>
        <v>0.92591621006270408</v>
      </c>
      <c r="AD52" t="s">
        <v>129</v>
      </c>
      <c r="AE52" t="s">
        <v>130</v>
      </c>
    </row>
    <row r="53" spans="1:31" s="25" customFormat="1">
      <c r="A53" s="23">
        <v>44457</v>
      </c>
      <c r="B53" s="23" t="s">
        <v>26</v>
      </c>
      <c r="C53" s="23" t="s">
        <v>27</v>
      </c>
      <c r="D53" s="24">
        <v>0.63888888888888895</v>
      </c>
      <c r="E53" s="25" t="s">
        <v>131</v>
      </c>
      <c r="F53" s="25" t="s">
        <v>29</v>
      </c>
      <c r="G53" s="25">
        <v>9</v>
      </c>
      <c r="H53" s="25">
        <v>0.79390000000000005</v>
      </c>
      <c r="I53" s="25">
        <v>1E-4</v>
      </c>
      <c r="J53" s="25">
        <v>1.2271000000000001</v>
      </c>
      <c r="K53" s="25">
        <v>2.0000000000000001E-4</v>
      </c>
      <c r="L53" s="25">
        <v>1.2231000000000001</v>
      </c>
      <c r="M53" s="25">
        <v>1E-4</v>
      </c>
      <c r="N53" s="25">
        <f>$J53-$H53</f>
        <v>0.43320000000000003</v>
      </c>
      <c r="O53" s="25">
        <f>$L53-$H53</f>
        <v>0.42920000000000003</v>
      </c>
      <c r="P53" s="25">
        <f>$N53-$O53</f>
        <v>4.0000000000000036E-3</v>
      </c>
      <c r="Q53">
        <v>9.2175756069116801</v>
      </c>
      <c r="R53">
        <v>12.900092124938899</v>
      </c>
      <c r="S53">
        <v>0.25273357516901701</v>
      </c>
      <c r="T53" s="50">
        <f>Q53/$N53</f>
        <v>21.277875362215326</v>
      </c>
      <c r="U53" s="50">
        <f>R53/$N53</f>
        <v>29.778606013247689</v>
      </c>
      <c r="V53" s="50">
        <f>S53/$N53</f>
        <v>0.58341083834029772</v>
      </c>
      <c r="W53" s="25">
        <v>0</v>
      </c>
      <c r="X53" s="25">
        <v>0</v>
      </c>
      <c r="Y53" s="25">
        <v>2.86E-2</v>
      </c>
      <c r="Z53" s="25">
        <v>1E-4</v>
      </c>
      <c r="AA53" s="25">
        <v>2.5700000000000001E-2</v>
      </c>
      <c r="AB53" s="25">
        <v>1E-4</v>
      </c>
      <c r="AC53" s="25">
        <f>Y53-AA53</f>
        <v>2.8999999999999998E-3</v>
      </c>
      <c r="AD53" s="25" t="s">
        <v>131</v>
      </c>
      <c r="AE53" s="25" t="s">
        <v>132</v>
      </c>
    </row>
    <row r="54" spans="1:31">
      <c r="A54" s="5">
        <v>44457</v>
      </c>
      <c r="B54" s="5" t="s">
        <v>26</v>
      </c>
      <c r="C54" s="5" t="s">
        <v>27</v>
      </c>
      <c r="D54" s="9">
        <v>0.67013888888888884</v>
      </c>
      <c r="E54" t="s">
        <v>133</v>
      </c>
      <c r="F54" t="s">
        <v>29</v>
      </c>
      <c r="G54">
        <v>10</v>
      </c>
      <c r="H54">
        <v>0.79239999999999999</v>
      </c>
      <c r="I54">
        <v>1E-4</v>
      </c>
      <c r="J54">
        <v>1.1212</v>
      </c>
      <c r="K54">
        <v>1E-4</v>
      </c>
      <c r="L54">
        <v>1.1160000000000001</v>
      </c>
      <c r="M54">
        <v>1E-4</v>
      </c>
      <c r="N54">
        <f>$J54-$H54</f>
        <v>0.32879999999999998</v>
      </c>
      <c r="O54">
        <f>$L54-$H54</f>
        <v>0.32360000000000011</v>
      </c>
      <c r="P54">
        <f>$N54-$O54</f>
        <v>5.1999999999998714E-3</v>
      </c>
      <c r="Q54">
        <v>7.0154657692608202</v>
      </c>
      <c r="R54">
        <v>10.080975532531699</v>
      </c>
      <c r="S54">
        <v>0.25048324009769701</v>
      </c>
      <c r="T54" s="50">
        <f>Q54/$N54</f>
        <v>21.336574724029258</v>
      </c>
      <c r="U54" s="50">
        <f>R54/$N54</f>
        <v>30.659901254658454</v>
      </c>
      <c r="V54" s="50">
        <f>S54/$N54</f>
        <v>0.76181034092973543</v>
      </c>
      <c r="AD54" t="s">
        <v>133</v>
      </c>
      <c r="AE54" t="s">
        <v>134</v>
      </c>
    </row>
    <row r="55" spans="1:31" s="39" customFormat="1">
      <c r="A55" s="37">
        <v>44459</v>
      </c>
      <c r="B55" s="37" t="s">
        <v>64</v>
      </c>
      <c r="C55" s="37" t="s">
        <v>46</v>
      </c>
      <c r="D55" s="38">
        <v>0.61805555555555558</v>
      </c>
      <c r="E55" s="51" t="s">
        <v>135</v>
      </c>
      <c r="F55" s="39" t="s">
        <v>34</v>
      </c>
      <c r="G55" s="39">
        <v>9</v>
      </c>
      <c r="H55" s="39">
        <v>0.82179999999999997</v>
      </c>
      <c r="I55" s="39">
        <v>1E-4</v>
      </c>
      <c r="J55" s="39">
        <v>1.4490000000000001</v>
      </c>
      <c r="K55" s="39">
        <v>1E-4</v>
      </c>
      <c r="L55" s="39">
        <v>1.4342999999999999</v>
      </c>
      <c r="M55" s="39">
        <v>1E-4</v>
      </c>
      <c r="N55" s="39">
        <f>$J55-$H55</f>
        <v>0.62720000000000009</v>
      </c>
      <c r="O55" s="39">
        <f>$L55-$H55</f>
        <v>0.61249999999999993</v>
      </c>
      <c r="P55" s="39">
        <f>$N55-$O55</f>
        <v>1.4700000000000157E-2</v>
      </c>
      <c r="Q55">
        <v>10.166027050081601</v>
      </c>
      <c r="R55">
        <v>11.904879570007299</v>
      </c>
      <c r="S55">
        <v>0.30797170046927103</v>
      </c>
      <c r="T55" s="50">
        <f>Q55/$N55</f>
        <v>16.208589046686225</v>
      </c>
      <c r="U55" s="50">
        <f>R55/$N55</f>
        <v>18.980994212384083</v>
      </c>
      <c r="V55" s="50">
        <f>S55/$N55</f>
        <v>0.49102630814615911</v>
      </c>
      <c r="AD55" s="49" t="s">
        <v>135</v>
      </c>
      <c r="AE55" s="39" t="s">
        <v>136</v>
      </c>
    </row>
    <row r="56" spans="1:31">
      <c r="A56" s="5">
        <v>44457</v>
      </c>
      <c r="B56" s="5" t="s">
        <v>64</v>
      </c>
      <c r="C56" s="5" t="s">
        <v>46</v>
      </c>
      <c r="D56" s="9">
        <v>0.52083333333333337</v>
      </c>
      <c r="E56" t="s">
        <v>137</v>
      </c>
      <c r="F56" t="s">
        <v>29</v>
      </c>
      <c r="G56">
        <v>10</v>
      </c>
      <c r="H56">
        <v>0.79390000000000005</v>
      </c>
      <c r="I56">
        <v>1E-4</v>
      </c>
      <c r="J56">
        <v>1.2292000000000001</v>
      </c>
      <c r="K56">
        <v>1E-4</v>
      </c>
      <c r="L56">
        <v>1.2198</v>
      </c>
      <c r="M56">
        <v>1E-4</v>
      </c>
      <c r="N56">
        <f>$J56-$H56</f>
        <v>0.43530000000000002</v>
      </c>
      <c r="O56">
        <f>$L56-$H56</f>
        <v>0.42589999999999995</v>
      </c>
      <c r="P56">
        <f>$N56-$O56</f>
        <v>9.400000000000075E-3</v>
      </c>
      <c r="Q56">
        <v>7.4611011189083696</v>
      </c>
      <c r="R56">
        <v>9.7445983886718697</v>
      </c>
      <c r="S56">
        <v>0.54481536065536196</v>
      </c>
      <c r="T56" s="50">
        <f>Q56/$N56</f>
        <v>17.140135811873119</v>
      </c>
      <c r="U56" s="50">
        <f>R56/$N56</f>
        <v>22.385937028880932</v>
      </c>
      <c r="V56" s="50">
        <f>S56/$N56</f>
        <v>1.2515859422360716</v>
      </c>
      <c r="AD56" s="11" t="s">
        <v>137</v>
      </c>
      <c r="AE56" t="s">
        <v>138</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F9CDB-5BBF-427F-AB5E-209938BE6B88}">
  <dimension ref="A1:N61"/>
  <sheetViews>
    <sheetView topLeftCell="A52" workbookViewId="0">
      <selection activeCell="N62" sqref="N62"/>
    </sheetView>
  </sheetViews>
  <sheetFormatPr defaultRowHeight="15"/>
  <cols>
    <col min="1" max="1" width="9.7109375" customWidth="1"/>
    <col min="2" max="2" width="11.5703125" customWidth="1"/>
    <col min="9" max="9" width="11.28515625" customWidth="1"/>
  </cols>
  <sheetData>
    <row r="1" spans="1:11" ht="45">
      <c r="A1" s="22" t="s">
        <v>611</v>
      </c>
      <c r="B1" s="22" t="s">
        <v>4</v>
      </c>
      <c r="C1" s="22" t="s">
        <v>6</v>
      </c>
      <c r="D1" s="22" t="s">
        <v>612</v>
      </c>
      <c r="E1" s="22" t="s">
        <v>8</v>
      </c>
      <c r="F1" s="22" t="s">
        <v>603</v>
      </c>
      <c r="G1" s="22" t="s">
        <v>605</v>
      </c>
      <c r="H1" s="2" t="s">
        <v>20</v>
      </c>
      <c r="I1" s="2" t="s">
        <v>21</v>
      </c>
      <c r="J1" s="22" t="s">
        <v>613</v>
      </c>
      <c r="K1" s="1" t="s">
        <v>25</v>
      </c>
    </row>
    <row r="2" spans="1:11">
      <c r="A2" s="44">
        <v>44440</v>
      </c>
      <c r="B2" s="41" t="s">
        <v>176</v>
      </c>
      <c r="C2" s="43">
        <v>5</v>
      </c>
      <c r="D2" s="43"/>
      <c r="E2" s="43"/>
      <c r="F2" s="43"/>
      <c r="G2" s="43"/>
      <c r="H2" s="43">
        <v>0</v>
      </c>
      <c r="I2" s="43">
        <v>0</v>
      </c>
      <c r="J2" s="43"/>
      <c r="K2" s="42" t="s">
        <v>614</v>
      </c>
    </row>
    <row r="3" spans="1:11">
      <c r="A3" s="44">
        <v>44442</v>
      </c>
      <c r="B3" s="41" t="s">
        <v>173</v>
      </c>
      <c r="C3" s="43">
        <v>7</v>
      </c>
      <c r="D3" s="43"/>
      <c r="E3" s="43"/>
      <c r="F3" s="43"/>
      <c r="G3" s="43"/>
      <c r="H3" s="43">
        <v>0</v>
      </c>
      <c r="I3" s="43">
        <v>0</v>
      </c>
      <c r="J3" s="43"/>
      <c r="K3" s="42" t="s">
        <v>615</v>
      </c>
    </row>
    <row r="4" spans="1:11">
      <c r="A4" s="44">
        <v>44442</v>
      </c>
      <c r="B4" s="41" t="s">
        <v>279</v>
      </c>
      <c r="C4" s="43">
        <v>6</v>
      </c>
      <c r="D4" s="43"/>
      <c r="E4" s="43"/>
      <c r="F4" s="43"/>
      <c r="G4" s="43"/>
      <c r="H4" s="43">
        <v>0</v>
      </c>
      <c r="I4" s="43">
        <v>0</v>
      </c>
      <c r="J4" s="43"/>
      <c r="K4" s="42" t="s">
        <v>615</v>
      </c>
    </row>
    <row r="5" spans="1:11">
      <c r="A5" s="5">
        <v>44445</v>
      </c>
      <c r="B5" t="s">
        <v>154</v>
      </c>
      <c r="C5">
        <v>6</v>
      </c>
      <c r="H5">
        <v>0</v>
      </c>
      <c r="I5">
        <v>0</v>
      </c>
      <c r="K5" t="s">
        <v>616</v>
      </c>
    </row>
    <row r="6" spans="1:11">
      <c r="A6" s="5">
        <v>44445</v>
      </c>
      <c r="B6" t="s">
        <v>157</v>
      </c>
      <c r="C6">
        <v>6</v>
      </c>
      <c r="H6">
        <v>0</v>
      </c>
      <c r="I6">
        <v>0</v>
      </c>
      <c r="K6" s="40" t="s">
        <v>617</v>
      </c>
    </row>
    <row r="7" spans="1:11">
      <c r="A7" s="5">
        <v>44445</v>
      </c>
      <c r="B7" t="s">
        <v>151</v>
      </c>
      <c r="C7">
        <v>5</v>
      </c>
      <c r="H7">
        <v>0</v>
      </c>
      <c r="I7">
        <v>0</v>
      </c>
      <c r="K7" s="40" t="s">
        <v>618</v>
      </c>
    </row>
    <row r="8" spans="1:11">
      <c r="A8" s="5">
        <v>44445</v>
      </c>
      <c r="B8" t="s">
        <v>155</v>
      </c>
      <c r="C8">
        <v>6</v>
      </c>
      <c r="H8">
        <v>0</v>
      </c>
      <c r="I8">
        <v>0</v>
      </c>
      <c r="K8" s="40" t="s">
        <v>619</v>
      </c>
    </row>
    <row r="9" spans="1:11">
      <c r="A9" s="5">
        <v>44445</v>
      </c>
      <c r="B9" t="s">
        <v>620</v>
      </c>
      <c r="H9">
        <v>0</v>
      </c>
      <c r="I9">
        <v>0</v>
      </c>
      <c r="K9" s="40" t="s">
        <v>621</v>
      </c>
    </row>
    <row r="10" spans="1:11">
      <c r="A10" s="5">
        <v>44446</v>
      </c>
      <c r="B10" t="s">
        <v>301</v>
      </c>
      <c r="C10">
        <v>9</v>
      </c>
      <c r="H10">
        <v>0</v>
      </c>
      <c r="I10">
        <v>0</v>
      </c>
      <c r="K10" s="40" t="s">
        <v>622</v>
      </c>
    </row>
    <row r="11" spans="1:11">
      <c r="A11" s="5">
        <v>44446</v>
      </c>
      <c r="B11" t="s">
        <v>306</v>
      </c>
      <c r="C11">
        <v>9</v>
      </c>
      <c r="H11">
        <v>0</v>
      </c>
      <c r="I11">
        <v>0</v>
      </c>
      <c r="K11" s="40" t="s">
        <v>622</v>
      </c>
    </row>
    <row r="12" spans="1:11">
      <c r="A12" s="5">
        <v>44449</v>
      </c>
      <c r="B12" t="s">
        <v>219</v>
      </c>
      <c r="C12">
        <v>6</v>
      </c>
      <c r="H12">
        <v>0</v>
      </c>
      <c r="I12">
        <v>0</v>
      </c>
      <c r="K12" s="10" t="s">
        <v>623</v>
      </c>
    </row>
    <row r="13" spans="1:11">
      <c r="A13" s="5">
        <v>44449</v>
      </c>
      <c r="B13" t="s">
        <v>243</v>
      </c>
      <c r="C13">
        <v>5</v>
      </c>
      <c r="H13">
        <v>0</v>
      </c>
      <c r="I13">
        <v>0</v>
      </c>
      <c r="K13" t="s">
        <v>624</v>
      </c>
    </row>
    <row r="14" spans="1:11">
      <c r="A14" s="5">
        <v>44449</v>
      </c>
      <c r="B14" t="s">
        <v>171</v>
      </c>
      <c r="C14">
        <v>6</v>
      </c>
      <c r="H14">
        <v>0</v>
      </c>
      <c r="I14">
        <v>0</v>
      </c>
      <c r="K14" t="s">
        <v>625</v>
      </c>
    </row>
    <row r="15" spans="1:11">
      <c r="A15" s="5">
        <v>44449</v>
      </c>
      <c r="B15" t="s">
        <v>48</v>
      </c>
      <c r="C15">
        <v>12</v>
      </c>
      <c r="H15">
        <v>0</v>
      </c>
      <c r="I15">
        <v>1</v>
      </c>
      <c r="K15" s="40" t="s">
        <v>626</v>
      </c>
    </row>
    <row r="16" spans="1:11">
      <c r="A16" s="5">
        <v>44449</v>
      </c>
      <c r="B16" t="s">
        <v>153</v>
      </c>
      <c r="C16">
        <v>5</v>
      </c>
      <c r="H16">
        <v>0</v>
      </c>
      <c r="I16">
        <v>0</v>
      </c>
      <c r="K16" s="10" t="s">
        <v>627</v>
      </c>
    </row>
    <row r="17" spans="1:11">
      <c r="A17" s="5">
        <v>44449</v>
      </c>
      <c r="B17" t="s">
        <v>264</v>
      </c>
      <c r="C17">
        <v>5</v>
      </c>
      <c r="H17">
        <v>0</v>
      </c>
      <c r="I17">
        <v>0</v>
      </c>
      <c r="K17" s="10" t="s">
        <v>628</v>
      </c>
    </row>
    <row r="18" spans="1:11">
      <c r="A18" s="5">
        <v>44449</v>
      </c>
      <c r="B18" t="s">
        <v>207</v>
      </c>
      <c r="C18">
        <v>7</v>
      </c>
      <c r="H18">
        <v>0</v>
      </c>
      <c r="I18">
        <v>0</v>
      </c>
      <c r="K18" s="10" t="s">
        <v>629</v>
      </c>
    </row>
    <row r="19" spans="1:11">
      <c r="A19" s="5">
        <v>44449</v>
      </c>
      <c r="B19" t="s">
        <v>239</v>
      </c>
      <c r="C19">
        <v>7</v>
      </c>
      <c r="H19">
        <v>0</v>
      </c>
      <c r="I19">
        <v>0</v>
      </c>
      <c r="K19" s="10" t="s">
        <v>630</v>
      </c>
    </row>
    <row r="20" spans="1:11">
      <c r="A20" s="5">
        <v>44449</v>
      </c>
      <c r="B20" t="s">
        <v>256</v>
      </c>
      <c r="C20">
        <v>6</v>
      </c>
      <c r="H20">
        <v>0</v>
      </c>
      <c r="I20">
        <v>0</v>
      </c>
      <c r="K20" s="10" t="s">
        <v>631</v>
      </c>
    </row>
    <row r="21" spans="1:11">
      <c r="A21" s="5">
        <v>44449</v>
      </c>
      <c r="B21" t="s">
        <v>174</v>
      </c>
      <c r="C21">
        <v>6</v>
      </c>
      <c r="H21">
        <v>0</v>
      </c>
      <c r="I21">
        <v>0</v>
      </c>
      <c r="K21" s="10" t="s">
        <v>632</v>
      </c>
    </row>
    <row r="22" spans="1:11">
      <c r="A22" s="5">
        <v>44449</v>
      </c>
      <c r="B22" t="s">
        <v>277</v>
      </c>
      <c r="C22">
        <v>6</v>
      </c>
      <c r="H22" t="s">
        <v>35</v>
      </c>
      <c r="I22" t="s">
        <v>35</v>
      </c>
      <c r="J22" t="s">
        <v>35</v>
      </c>
      <c r="K22" s="10" t="s">
        <v>633</v>
      </c>
    </row>
    <row r="23" spans="1:11">
      <c r="A23" s="5">
        <v>44461</v>
      </c>
      <c r="B23" t="s">
        <v>131</v>
      </c>
      <c r="C23">
        <v>12</v>
      </c>
      <c r="H23">
        <v>0</v>
      </c>
      <c r="I23">
        <v>0</v>
      </c>
      <c r="K23" s="10" t="s">
        <v>621</v>
      </c>
    </row>
    <row r="24" spans="1:11">
      <c r="A24" s="5">
        <v>44462</v>
      </c>
      <c r="B24" t="s">
        <v>123</v>
      </c>
      <c r="C24">
        <v>15</v>
      </c>
      <c r="H24">
        <v>16</v>
      </c>
      <c r="I24" s="45" t="s">
        <v>634</v>
      </c>
    </row>
    <row r="25" spans="1:11">
      <c r="A25" s="5">
        <v>44467</v>
      </c>
      <c r="B25" t="s">
        <v>137</v>
      </c>
      <c r="C25">
        <v>20</v>
      </c>
      <c r="H25">
        <v>0</v>
      </c>
      <c r="I25">
        <v>0</v>
      </c>
      <c r="K25" t="s">
        <v>635</v>
      </c>
    </row>
    <row r="26" spans="1:11">
      <c r="A26" s="5">
        <v>44467</v>
      </c>
      <c r="B26" t="s">
        <v>80</v>
      </c>
      <c r="C26">
        <v>26</v>
      </c>
      <c r="H26">
        <v>0</v>
      </c>
      <c r="I26">
        <v>0</v>
      </c>
      <c r="K26" t="s">
        <v>636</v>
      </c>
    </row>
    <row r="27" spans="1:11">
      <c r="A27" s="5">
        <v>44467</v>
      </c>
      <c r="B27" t="s">
        <v>535</v>
      </c>
      <c r="C27">
        <v>22</v>
      </c>
      <c r="H27">
        <v>0</v>
      </c>
      <c r="I27">
        <v>0</v>
      </c>
      <c r="K27" t="s">
        <v>635</v>
      </c>
    </row>
    <row r="28" spans="1:11">
      <c r="A28" s="5">
        <v>44467</v>
      </c>
      <c r="B28" t="s">
        <v>94</v>
      </c>
      <c r="C28">
        <v>26</v>
      </c>
      <c r="H28">
        <v>0</v>
      </c>
      <c r="I28">
        <v>0</v>
      </c>
      <c r="K28" t="s">
        <v>637</v>
      </c>
    </row>
    <row r="29" spans="1:11">
      <c r="A29" s="5">
        <v>44467</v>
      </c>
      <c r="B29" t="s">
        <v>546</v>
      </c>
      <c r="C29">
        <v>22</v>
      </c>
      <c r="H29">
        <v>0</v>
      </c>
      <c r="I29">
        <v>0</v>
      </c>
      <c r="K29" t="s">
        <v>638</v>
      </c>
    </row>
    <row r="30" spans="1:11">
      <c r="A30" s="5">
        <v>44468</v>
      </c>
      <c r="B30" t="s">
        <v>133</v>
      </c>
      <c r="C30">
        <v>21</v>
      </c>
      <c r="H30">
        <v>0</v>
      </c>
      <c r="I30">
        <v>0</v>
      </c>
      <c r="K30" t="s">
        <v>639</v>
      </c>
    </row>
    <row r="31" spans="1:11">
      <c r="A31" s="5">
        <v>44468</v>
      </c>
      <c r="B31" t="s">
        <v>520</v>
      </c>
      <c r="C31">
        <v>13</v>
      </c>
      <c r="H31">
        <v>0</v>
      </c>
      <c r="I31">
        <v>0</v>
      </c>
      <c r="K31" t="s">
        <v>640</v>
      </c>
    </row>
    <row r="32" spans="1:11">
      <c r="A32" s="5">
        <v>44468</v>
      </c>
      <c r="B32" t="s">
        <v>641</v>
      </c>
      <c r="C32">
        <v>19</v>
      </c>
      <c r="H32">
        <v>33</v>
      </c>
      <c r="I32">
        <v>13</v>
      </c>
    </row>
    <row r="33" spans="1:11">
      <c r="A33" s="5">
        <v>44468</v>
      </c>
      <c r="B33" t="s">
        <v>642</v>
      </c>
      <c r="C33">
        <v>19</v>
      </c>
      <c r="H33" s="45" t="s">
        <v>643</v>
      </c>
      <c r="I33">
        <v>38</v>
      </c>
    </row>
    <row r="34" spans="1:11">
      <c r="A34" s="5">
        <v>44468</v>
      </c>
      <c r="B34" t="s">
        <v>644</v>
      </c>
      <c r="C34">
        <v>19</v>
      </c>
      <c r="H34">
        <v>34</v>
      </c>
      <c r="I34">
        <v>44</v>
      </c>
    </row>
    <row r="35" spans="1:11">
      <c r="A35" s="5">
        <v>44469</v>
      </c>
      <c r="B35" t="s">
        <v>548</v>
      </c>
      <c r="C35">
        <v>24</v>
      </c>
      <c r="H35">
        <v>0</v>
      </c>
      <c r="I35">
        <v>0</v>
      </c>
      <c r="K35" t="s">
        <v>645</v>
      </c>
    </row>
    <row r="36" spans="1:11">
      <c r="A36" s="5">
        <v>44469</v>
      </c>
      <c r="B36" t="s">
        <v>646</v>
      </c>
      <c r="C36">
        <v>12</v>
      </c>
      <c r="H36">
        <v>0</v>
      </c>
      <c r="I36">
        <v>1</v>
      </c>
      <c r="K36" t="s">
        <v>647</v>
      </c>
    </row>
    <row r="37" spans="1:11">
      <c r="A37" s="5">
        <v>44469</v>
      </c>
      <c r="B37" t="s">
        <v>648</v>
      </c>
      <c r="C37">
        <v>12</v>
      </c>
      <c r="H37">
        <v>0</v>
      </c>
      <c r="I37">
        <v>0</v>
      </c>
      <c r="K37" t="s">
        <v>649</v>
      </c>
    </row>
    <row r="38" spans="1:11">
      <c r="A38" s="5">
        <v>44473</v>
      </c>
      <c r="B38" t="s">
        <v>650</v>
      </c>
      <c r="H38">
        <v>32</v>
      </c>
      <c r="I38">
        <v>15</v>
      </c>
      <c r="K38" t="s">
        <v>651</v>
      </c>
    </row>
    <row r="39" spans="1:11">
      <c r="A39" s="5">
        <v>44473</v>
      </c>
      <c r="B39" t="s">
        <v>543</v>
      </c>
      <c r="C39">
        <v>11</v>
      </c>
      <c r="H39">
        <v>0</v>
      </c>
      <c r="I39">
        <v>0</v>
      </c>
      <c r="K39" t="s">
        <v>652</v>
      </c>
    </row>
    <row r="40" spans="1:11">
      <c r="A40" s="5">
        <v>44473</v>
      </c>
      <c r="B40" t="s">
        <v>565</v>
      </c>
      <c r="C40">
        <v>15</v>
      </c>
      <c r="H40">
        <v>0</v>
      </c>
      <c r="I40">
        <v>0</v>
      </c>
      <c r="K40" t="s">
        <v>653</v>
      </c>
    </row>
    <row r="41" spans="1:11">
      <c r="A41" s="5">
        <v>44473</v>
      </c>
      <c r="B41" t="s">
        <v>119</v>
      </c>
      <c r="C41">
        <v>25</v>
      </c>
      <c r="H41" s="45" t="s">
        <v>643</v>
      </c>
      <c r="I41">
        <v>45</v>
      </c>
      <c r="K41" t="s">
        <v>654</v>
      </c>
    </row>
    <row r="42" spans="1:11">
      <c r="A42" s="5">
        <v>44473</v>
      </c>
      <c r="B42" t="s">
        <v>115</v>
      </c>
      <c r="C42">
        <v>27</v>
      </c>
      <c r="H42">
        <v>0</v>
      </c>
      <c r="I42">
        <v>0</v>
      </c>
      <c r="K42" t="s">
        <v>655</v>
      </c>
    </row>
    <row r="43" spans="1:11">
      <c r="A43" s="5">
        <v>44473</v>
      </c>
      <c r="B43" t="s">
        <v>401</v>
      </c>
      <c r="C43">
        <v>25</v>
      </c>
      <c r="H43">
        <v>55</v>
      </c>
      <c r="I43" s="45" t="s">
        <v>634</v>
      </c>
      <c r="K43" t="s">
        <v>656</v>
      </c>
    </row>
    <row r="44" spans="1:11">
      <c r="A44" s="5">
        <v>44473</v>
      </c>
      <c r="B44" t="s">
        <v>117</v>
      </c>
      <c r="C44">
        <v>26</v>
      </c>
      <c r="H44" s="45" t="s">
        <v>643</v>
      </c>
      <c r="I44" s="45" t="s">
        <v>634</v>
      </c>
      <c r="K44" t="s">
        <v>657</v>
      </c>
    </row>
    <row r="45" spans="1:11">
      <c r="A45" s="5">
        <v>44473</v>
      </c>
      <c r="B45" t="s">
        <v>125</v>
      </c>
      <c r="C45">
        <v>26</v>
      </c>
      <c r="H45">
        <v>62</v>
      </c>
      <c r="I45" s="45" t="s">
        <v>658</v>
      </c>
    </row>
    <row r="46" spans="1:11">
      <c r="A46" s="5">
        <v>44473</v>
      </c>
      <c r="B46" t="s">
        <v>387</v>
      </c>
      <c r="C46">
        <v>25</v>
      </c>
      <c r="H46">
        <v>19</v>
      </c>
      <c r="I46">
        <v>32</v>
      </c>
      <c r="K46" t="s">
        <v>659</v>
      </c>
    </row>
    <row r="47" spans="1:11">
      <c r="A47" s="5">
        <v>44473</v>
      </c>
      <c r="B47" t="s">
        <v>31</v>
      </c>
      <c r="C47">
        <v>39</v>
      </c>
      <c r="H47" s="45" t="s">
        <v>643</v>
      </c>
      <c r="I47">
        <v>30</v>
      </c>
      <c r="K47" t="s">
        <v>660</v>
      </c>
    </row>
    <row r="48" spans="1:11">
      <c r="A48" s="5">
        <v>44473</v>
      </c>
      <c r="B48" t="s">
        <v>37</v>
      </c>
      <c r="C48">
        <v>39</v>
      </c>
      <c r="H48">
        <v>69</v>
      </c>
      <c r="I48" s="45" t="s">
        <v>634</v>
      </c>
    </row>
    <row r="49" spans="1:14">
      <c r="A49" s="5">
        <v>44475</v>
      </c>
      <c r="B49" t="s">
        <v>559</v>
      </c>
      <c r="C49" s="46" t="s">
        <v>661</v>
      </c>
      <c r="H49">
        <v>2</v>
      </c>
      <c r="I49">
        <v>0</v>
      </c>
      <c r="K49" t="s">
        <v>662</v>
      </c>
    </row>
    <row r="50" spans="1:14">
      <c r="A50" s="5">
        <v>44475</v>
      </c>
      <c r="B50" t="s">
        <v>586</v>
      </c>
      <c r="C50">
        <v>16</v>
      </c>
      <c r="H50">
        <v>0</v>
      </c>
      <c r="I50">
        <v>0</v>
      </c>
      <c r="K50" t="s">
        <v>619</v>
      </c>
    </row>
    <row r="51" spans="1:14">
      <c r="A51" s="5">
        <v>44475</v>
      </c>
      <c r="B51" t="s">
        <v>84</v>
      </c>
      <c r="C51">
        <v>33</v>
      </c>
      <c r="H51">
        <v>10</v>
      </c>
      <c r="I51">
        <v>26</v>
      </c>
    </row>
    <row r="52" spans="1:14">
      <c r="A52" s="5">
        <v>44475</v>
      </c>
      <c r="B52" t="s">
        <v>28</v>
      </c>
      <c r="C52">
        <v>41</v>
      </c>
      <c r="H52">
        <v>34</v>
      </c>
      <c r="I52">
        <v>37</v>
      </c>
      <c r="K52" t="s">
        <v>663</v>
      </c>
    </row>
    <row r="53" spans="1:14">
      <c r="A53" s="5">
        <v>44476</v>
      </c>
      <c r="B53" t="s">
        <v>103</v>
      </c>
      <c r="C53">
        <v>32</v>
      </c>
      <c r="H53">
        <v>0</v>
      </c>
      <c r="I53">
        <v>12</v>
      </c>
      <c r="K53" t="s">
        <v>664</v>
      </c>
    </row>
    <row r="54" spans="1:14">
      <c r="A54" s="5">
        <v>44476</v>
      </c>
      <c r="B54" t="s">
        <v>563</v>
      </c>
      <c r="H54">
        <v>21</v>
      </c>
      <c r="I54">
        <v>0</v>
      </c>
      <c r="K54" t="s">
        <v>665</v>
      </c>
    </row>
    <row r="55" spans="1:14">
      <c r="A55" s="5">
        <v>44478</v>
      </c>
      <c r="B55" t="s">
        <v>570</v>
      </c>
      <c r="C55">
        <v>19</v>
      </c>
      <c r="H55">
        <v>0</v>
      </c>
      <c r="I55">
        <v>0</v>
      </c>
      <c r="K55" t="s">
        <v>666</v>
      </c>
    </row>
    <row r="56" spans="1:14">
      <c r="A56" s="5">
        <v>44478</v>
      </c>
      <c r="B56" t="s">
        <v>492</v>
      </c>
      <c r="C56">
        <v>37</v>
      </c>
      <c r="H56">
        <v>0</v>
      </c>
      <c r="I56">
        <v>0</v>
      </c>
      <c r="K56" t="s">
        <v>667</v>
      </c>
    </row>
    <row r="57" spans="1:14">
      <c r="A57" s="5">
        <v>44509</v>
      </c>
      <c r="B57" t="s">
        <v>195</v>
      </c>
      <c r="C57">
        <v>20</v>
      </c>
      <c r="H57">
        <v>8</v>
      </c>
      <c r="I57">
        <v>2</v>
      </c>
      <c r="K57" t="s">
        <v>668</v>
      </c>
    </row>
    <row r="60" spans="1:14">
      <c r="K60" t="s">
        <v>669</v>
      </c>
    </row>
    <row r="61" spans="1:14">
      <c r="K61" t="s">
        <v>670</v>
      </c>
      <c r="N61">
        <f>3/16</f>
        <v>0.1875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8731B-762E-4717-B01E-553A18D48AA4}">
  <dimension ref="A1:P16"/>
  <sheetViews>
    <sheetView workbookViewId="0">
      <selection activeCell="M16" sqref="M16"/>
    </sheetView>
  </sheetViews>
  <sheetFormatPr defaultRowHeight="15"/>
  <cols>
    <col min="3" max="3" width="10.42578125" customWidth="1"/>
    <col min="4" max="4" width="9.85546875" customWidth="1"/>
    <col min="5" max="5" width="13" customWidth="1"/>
    <col min="6" max="6" width="11.85546875" customWidth="1"/>
    <col min="12" max="12" width="20.140625" customWidth="1"/>
  </cols>
  <sheetData>
    <row r="1" spans="1:16">
      <c r="A1" s="31" t="s">
        <v>4</v>
      </c>
      <c r="B1" s="1" t="s">
        <v>5</v>
      </c>
      <c r="C1" s="1" t="s">
        <v>198</v>
      </c>
      <c r="D1" s="1" t="s">
        <v>199</v>
      </c>
      <c r="E1" s="1" t="s">
        <v>200</v>
      </c>
      <c r="F1" s="1" t="s">
        <v>201</v>
      </c>
      <c r="G1" s="1" t="s">
        <v>202</v>
      </c>
      <c r="H1" s="1" t="s">
        <v>603</v>
      </c>
      <c r="I1" s="1" t="s">
        <v>604</v>
      </c>
      <c r="J1" s="1" t="s">
        <v>605</v>
      </c>
      <c r="K1" s="1" t="s">
        <v>606</v>
      </c>
      <c r="L1" s="1" t="s">
        <v>203</v>
      </c>
      <c r="M1" s="1" t="s">
        <v>25</v>
      </c>
      <c r="P1" t="s">
        <v>671</v>
      </c>
    </row>
    <row r="2" spans="1:16">
      <c r="A2" t="s">
        <v>672</v>
      </c>
      <c r="B2" t="s">
        <v>29</v>
      </c>
      <c r="C2" t="s">
        <v>311</v>
      </c>
      <c r="D2" s="5">
        <v>44425</v>
      </c>
      <c r="E2" s="5">
        <v>44441</v>
      </c>
      <c r="F2" s="5">
        <v>44449</v>
      </c>
      <c r="G2" t="s">
        <v>35</v>
      </c>
      <c r="H2">
        <v>49.61</v>
      </c>
      <c r="I2">
        <v>25.32</v>
      </c>
      <c r="J2">
        <v>32.04</v>
      </c>
      <c r="K2">
        <v>30.44</v>
      </c>
      <c r="L2" t="s">
        <v>673</v>
      </c>
      <c r="M2" t="s">
        <v>674</v>
      </c>
    </row>
    <row r="3" spans="1:16">
      <c r="A3" t="s">
        <v>675</v>
      </c>
      <c r="B3" t="s">
        <v>34</v>
      </c>
      <c r="C3" t="s">
        <v>311</v>
      </c>
      <c r="D3" s="5">
        <v>44425</v>
      </c>
      <c r="E3" s="5">
        <v>44441</v>
      </c>
      <c r="F3" s="5">
        <v>44450</v>
      </c>
      <c r="G3" t="s">
        <v>35</v>
      </c>
      <c r="H3">
        <v>53.65</v>
      </c>
      <c r="I3">
        <v>27.62</v>
      </c>
      <c r="J3">
        <v>35.200000000000003</v>
      </c>
      <c r="K3">
        <v>33.01</v>
      </c>
      <c r="L3" t="s">
        <v>676</v>
      </c>
      <c r="M3" t="s">
        <v>677</v>
      </c>
    </row>
    <row r="4" spans="1:16">
      <c r="A4" t="s">
        <v>678</v>
      </c>
      <c r="B4" t="s">
        <v>34</v>
      </c>
      <c r="C4" t="s">
        <v>311</v>
      </c>
      <c r="D4" s="5">
        <v>44425</v>
      </c>
      <c r="E4" s="5">
        <v>44441</v>
      </c>
      <c r="F4" s="5">
        <v>44450</v>
      </c>
      <c r="G4" t="s">
        <v>35</v>
      </c>
      <c r="H4">
        <v>52.12</v>
      </c>
      <c r="I4">
        <v>26.24</v>
      </c>
      <c r="J4">
        <v>33.049999999999997</v>
      </c>
      <c r="K4">
        <v>32.020000000000003</v>
      </c>
      <c r="L4" t="s">
        <v>679</v>
      </c>
      <c r="M4" t="s">
        <v>680</v>
      </c>
    </row>
    <row r="5" spans="1:16">
      <c r="A5" t="s">
        <v>681</v>
      </c>
      <c r="B5" t="s">
        <v>34</v>
      </c>
      <c r="C5" t="s">
        <v>311</v>
      </c>
      <c r="D5" s="5">
        <v>44425</v>
      </c>
      <c r="E5" s="5">
        <v>44442</v>
      </c>
      <c r="F5" s="5">
        <v>44450</v>
      </c>
      <c r="G5" t="s">
        <v>35</v>
      </c>
      <c r="H5">
        <v>51.69</v>
      </c>
      <c r="I5">
        <v>27.15</v>
      </c>
      <c r="J5">
        <v>34.76</v>
      </c>
      <c r="K5">
        <v>33.61</v>
      </c>
      <c r="L5" t="s">
        <v>682</v>
      </c>
      <c r="M5" t="s">
        <v>677</v>
      </c>
    </row>
    <row r="6" spans="1:16">
      <c r="A6" t="s">
        <v>683</v>
      </c>
      <c r="B6" t="s">
        <v>29</v>
      </c>
      <c r="C6" t="s">
        <v>311</v>
      </c>
      <c r="D6" s="5">
        <v>44425</v>
      </c>
      <c r="E6" s="5">
        <v>44442</v>
      </c>
      <c r="F6" s="5">
        <v>44450</v>
      </c>
      <c r="G6" t="s">
        <v>35</v>
      </c>
      <c r="H6">
        <v>53.74</v>
      </c>
      <c r="I6">
        <v>27.68</v>
      </c>
      <c r="J6">
        <v>34.99</v>
      </c>
      <c r="K6">
        <v>33.25</v>
      </c>
      <c r="L6" t="s">
        <v>684</v>
      </c>
      <c r="M6" t="s">
        <v>677</v>
      </c>
    </row>
    <row r="7" spans="1:16">
      <c r="A7" t="s">
        <v>685</v>
      </c>
      <c r="B7" t="s">
        <v>29</v>
      </c>
      <c r="C7" t="s">
        <v>311</v>
      </c>
      <c r="D7" s="5">
        <v>44425</v>
      </c>
      <c r="E7" s="5">
        <v>44441</v>
      </c>
      <c r="F7" s="5">
        <v>44450</v>
      </c>
      <c r="G7" t="s">
        <v>35</v>
      </c>
      <c r="H7">
        <v>54.9</v>
      </c>
      <c r="I7">
        <v>27.63</v>
      </c>
      <c r="J7">
        <v>36.31</v>
      </c>
      <c r="K7">
        <v>33.81</v>
      </c>
      <c r="L7" t="s">
        <v>686</v>
      </c>
      <c r="M7" t="s">
        <v>687</v>
      </c>
    </row>
    <row r="8" spans="1:16">
      <c r="A8" t="s">
        <v>688</v>
      </c>
      <c r="B8" t="s">
        <v>29</v>
      </c>
      <c r="C8" t="s">
        <v>311</v>
      </c>
      <c r="D8" s="5">
        <v>44425</v>
      </c>
      <c r="E8" s="5">
        <v>44442</v>
      </c>
      <c r="F8" s="5">
        <v>44450</v>
      </c>
      <c r="G8" t="s">
        <v>35</v>
      </c>
      <c r="H8">
        <v>52.61</v>
      </c>
      <c r="I8">
        <v>27.09</v>
      </c>
      <c r="J8">
        <v>34.65</v>
      </c>
      <c r="K8">
        <v>31.91</v>
      </c>
      <c r="L8" t="s">
        <v>689</v>
      </c>
      <c r="M8" t="s">
        <v>690</v>
      </c>
    </row>
    <row r="9" spans="1:16">
      <c r="A9" t="s">
        <v>691</v>
      </c>
      <c r="B9" t="s">
        <v>34</v>
      </c>
      <c r="C9" t="s">
        <v>311</v>
      </c>
      <c r="D9" s="5">
        <v>44425</v>
      </c>
      <c r="E9" s="5">
        <v>44441</v>
      </c>
      <c r="F9" s="5">
        <v>44450</v>
      </c>
      <c r="G9" t="s">
        <v>35</v>
      </c>
      <c r="H9">
        <v>51.9</v>
      </c>
      <c r="I9">
        <v>37.35</v>
      </c>
      <c r="J9">
        <v>34.11</v>
      </c>
      <c r="K9">
        <v>32.46</v>
      </c>
      <c r="L9" t="s">
        <v>692</v>
      </c>
    </row>
    <row r="10" spans="1:16">
      <c r="A10" t="s">
        <v>693</v>
      </c>
      <c r="B10" t="s">
        <v>34</v>
      </c>
      <c r="C10" t="s">
        <v>311</v>
      </c>
      <c r="D10" s="5">
        <v>44425</v>
      </c>
      <c r="E10" s="5">
        <v>44442</v>
      </c>
      <c r="F10" s="5">
        <v>44451</v>
      </c>
      <c r="G10" t="s">
        <v>694</v>
      </c>
      <c r="H10" s="14" t="s">
        <v>35</v>
      </c>
      <c r="I10" s="14" t="s">
        <v>35</v>
      </c>
      <c r="J10" s="14" t="s">
        <v>35</v>
      </c>
      <c r="K10" s="14" t="s">
        <v>35</v>
      </c>
      <c r="L10" t="s">
        <v>695</v>
      </c>
      <c r="M10" t="s">
        <v>395</v>
      </c>
    </row>
    <row r="11" spans="1:16">
      <c r="A11" t="s">
        <v>696</v>
      </c>
      <c r="B11" t="s">
        <v>34</v>
      </c>
      <c r="C11" t="s">
        <v>311</v>
      </c>
      <c r="D11" s="5">
        <v>44425</v>
      </c>
      <c r="E11" s="5">
        <v>44442</v>
      </c>
      <c r="F11" s="5">
        <v>44451</v>
      </c>
      <c r="G11" t="s">
        <v>35</v>
      </c>
      <c r="H11">
        <v>49.33</v>
      </c>
      <c r="I11">
        <v>24.71</v>
      </c>
      <c r="J11">
        <v>32.35</v>
      </c>
      <c r="K11">
        <v>29.32</v>
      </c>
      <c r="L11" t="s">
        <v>697</v>
      </c>
      <c r="M11" t="s">
        <v>698</v>
      </c>
    </row>
    <row r="12" spans="1:16">
      <c r="A12" t="s">
        <v>699</v>
      </c>
      <c r="B12" t="s">
        <v>34</v>
      </c>
      <c r="C12" t="s">
        <v>311</v>
      </c>
      <c r="D12" s="5">
        <v>44425</v>
      </c>
      <c r="E12" s="5">
        <v>44441</v>
      </c>
      <c r="F12" s="5">
        <v>44451</v>
      </c>
      <c r="G12" t="s">
        <v>35</v>
      </c>
      <c r="H12">
        <v>54.77</v>
      </c>
      <c r="I12">
        <v>28.27</v>
      </c>
      <c r="J12">
        <v>36.07</v>
      </c>
      <c r="K12">
        <v>33.54</v>
      </c>
      <c r="L12" t="s">
        <v>700</v>
      </c>
      <c r="M12" t="s">
        <v>701</v>
      </c>
    </row>
    <row r="13" spans="1:16">
      <c r="A13" t="s">
        <v>702</v>
      </c>
      <c r="B13" t="s">
        <v>29</v>
      </c>
      <c r="C13" t="s">
        <v>311</v>
      </c>
      <c r="D13" s="5">
        <v>44425</v>
      </c>
      <c r="E13" s="5">
        <v>44442</v>
      </c>
      <c r="F13" s="5">
        <v>44451</v>
      </c>
      <c r="G13" t="s">
        <v>35</v>
      </c>
      <c r="H13">
        <v>55.47</v>
      </c>
      <c r="I13">
        <v>28.77</v>
      </c>
      <c r="J13">
        <v>36.700000000000003</v>
      </c>
      <c r="K13">
        <v>34.33</v>
      </c>
      <c r="L13" t="s">
        <v>689</v>
      </c>
      <c r="M13" t="s">
        <v>703</v>
      </c>
    </row>
    <row r="14" spans="1:16">
      <c r="A14" t="s">
        <v>646</v>
      </c>
      <c r="B14" t="s">
        <v>29</v>
      </c>
      <c r="C14" t="s">
        <v>311</v>
      </c>
      <c r="D14" s="5">
        <v>44425</v>
      </c>
      <c r="E14" s="5">
        <v>44442</v>
      </c>
      <c r="F14" s="5">
        <v>44451</v>
      </c>
      <c r="G14" t="s">
        <v>35</v>
      </c>
      <c r="H14">
        <v>51.1</v>
      </c>
      <c r="I14">
        <v>25.85</v>
      </c>
      <c r="J14">
        <v>33.130000000000003</v>
      </c>
      <c r="K14">
        <v>31.44</v>
      </c>
      <c r="L14" t="s">
        <v>704</v>
      </c>
      <c r="M14" t="s">
        <v>705</v>
      </c>
    </row>
    <row r="15" spans="1:16">
      <c r="A15" t="s">
        <v>648</v>
      </c>
      <c r="B15" t="s">
        <v>29</v>
      </c>
      <c r="C15" t="s">
        <v>311</v>
      </c>
      <c r="D15" s="5">
        <v>44425</v>
      </c>
      <c r="E15" s="5">
        <v>44442</v>
      </c>
      <c r="F15" s="5">
        <v>44451</v>
      </c>
      <c r="G15" t="s">
        <v>35</v>
      </c>
      <c r="H15">
        <v>50.59</v>
      </c>
      <c r="I15">
        <v>26.06</v>
      </c>
      <c r="J15">
        <v>33.01</v>
      </c>
      <c r="K15">
        <v>30.91</v>
      </c>
      <c r="L15" t="s">
        <v>704</v>
      </c>
      <c r="M15" t="s">
        <v>706</v>
      </c>
    </row>
    <row r="16" spans="1:16">
      <c r="A16" t="s">
        <v>707</v>
      </c>
      <c r="B16" t="s">
        <v>29</v>
      </c>
      <c r="C16" t="s">
        <v>311</v>
      </c>
      <c r="D16" s="5">
        <v>44425</v>
      </c>
      <c r="E16" s="5">
        <v>44442</v>
      </c>
      <c r="F16" s="5">
        <v>44451</v>
      </c>
      <c r="G16" t="s">
        <v>35</v>
      </c>
      <c r="H16">
        <v>51.96</v>
      </c>
      <c r="I16">
        <v>27</v>
      </c>
      <c r="J16">
        <v>33.75</v>
      </c>
      <c r="K16">
        <v>31.51</v>
      </c>
      <c r="L16" t="s">
        <v>708</v>
      </c>
      <c r="M16" t="s">
        <v>709</v>
      </c>
    </row>
  </sheetData>
  <conditionalFormatting sqref="G1:L1">
    <cfRule type="containsText" dxfId="1" priority="2" operator="containsText" text="neg">
      <formula>NOT(ISERROR(SEARCH("neg",G1)))</formula>
    </cfRule>
  </conditionalFormatting>
  <conditionalFormatting sqref="G1:L1">
    <cfRule type="containsText" dxfId="0" priority="1" operator="containsText" text="pos">
      <formula>NOT(ISERROR(SEARCH("pos",G1)))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6D030-88CD-48FA-9232-CCF79D64EBEB}">
  <dimension ref="A1:P55"/>
  <sheetViews>
    <sheetView workbookViewId="0">
      <selection activeCell="H2" sqref="H2:I55"/>
    </sheetView>
  </sheetViews>
  <sheetFormatPr defaultRowHeight="15"/>
  <cols>
    <col min="1" max="1" width="10.42578125" bestFit="1" customWidth="1"/>
    <col min="2" max="3" width="10.42578125" customWidth="1"/>
    <col min="4" max="4" width="11.28515625" customWidth="1"/>
    <col min="5" max="5" width="10.42578125" bestFit="1" customWidth="1"/>
    <col min="6" max="7" width="10.42578125" customWidth="1"/>
    <col min="8" max="8" width="10.28515625" customWidth="1"/>
    <col min="9" max="10" width="11.5703125" customWidth="1"/>
    <col min="11" max="11" width="12.42578125" customWidth="1"/>
    <col min="12" max="13" width="13.7109375" customWidth="1"/>
    <col min="14" max="16" width="14.5703125" customWidth="1"/>
  </cols>
  <sheetData>
    <row r="1" spans="1:16" ht="30">
      <c r="A1" s="2" t="s">
        <v>139</v>
      </c>
      <c r="B1" s="2" t="s">
        <v>1</v>
      </c>
      <c r="C1" s="2" t="s">
        <v>2</v>
      </c>
      <c r="D1" s="2" t="s">
        <v>140</v>
      </c>
      <c r="E1" s="1" t="s">
        <v>141</v>
      </c>
      <c r="F1" s="1" t="s">
        <v>5</v>
      </c>
      <c r="G1" s="1" t="s">
        <v>142</v>
      </c>
      <c r="H1" s="2" t="s">
        <v>143</v>
      </c>
      <c r="I1" s="2" t="s">
        <v>144</v>
      </c>
      <c r="J1" s="2" t="s">
        <v>145</v>
      </c>
      <c r="K1" s="2" t="s">
        <v>14</v>
      </c>
      <c r="L1" s="2" t="s">
        <v>15</v>
      </c>
      <c r="M1" s="2" t="s">
        <v>16</v>
      </c>
      <c r="N1" s="2" t="s">
        <v>17</v>
      </c>
      <c r="O1" s="4" t="s">
        <v>18</v>
      </c>
      <c r="P1" s="4" t="s">
        <v>19</v>
      </c>
    </row>
    <row r="2" spans="1:16">
      <c r="A2" s="23">
        <v>44442</v>
      </c>
      <c r="B2" s="23" t="s">
        <v>26</v>
      </c>
      <c r="C2" s="23" t="s">
        <v>27</v>
      </c>
      <c r="D2" s="24">
        <v>0.60416666666666663</v>
      </c>
      <c r="E2" s="25" t="s">
        <v>28</v>
      </c>
      <c r="F2" s="25" t="s">
        <v>29</v>
      </c>
      <c r="G2" s="25">
        <v>8</v>
      </c>
      <c r="H2" s="25">
        <v>0.42600000000000005</v>
      </c>
      <c r="I2" s="25">
        <v>0.42360000000000009</v>
      </c>
      <c r="J2" s="25">
        <v>2.3999999999999577E-3</v>
      </c>
      <c r="K2" s="50">
        <v>5.2922854019557901</v>
      </c>
      <c r="L2" s="50">
        <v>8.9522676467895508</v>
      </c>
      <c r="M2" s="50">
        <v>0.25053603126574903</v>
      </c>
      <c r="N2" s="50">
        <v>12.423205168910304</v>
      </c>
      <c r="O2" s="50">
        <v>21.014712785890961</v>
      </c>
      <c r="P2" s="50">
        <v>0.58811274945011505</v>
      </c>
    </row>
    <row r="3" spans="1:16">
      <c r="A3" s="5">
        <v>44442</v>
      </c>
      <c r="B3" s="5" t="s">
        <v>26</v>
      </c>
      <c r="C3" s="5" t="s">
        <v>27</v>
      </c>
      <c r="D3" s="9">
        <v>0.72916666666666663</v>
      </c>
      <c r="E3" t="s">
        <v>31</v>
      </c>
      <c r="F3" t="s">
        <v>29</v>
      </c>
      <c r="G3">
        <v>8</v>
      </c>
      <c r="H3">
        <v>0.53549999999999986</v>
      </c>
      <c r="I3">
        <v>0.52770000000000006</v>
      </c>
      <c r="J3">
        <v>7.7999999999998071E-3</v>
      </c>
      <c r="K3">
        <v>10.900917048470101</v>
      </c>
      <c r="L3">
        <v>13.896700859069799</v>
      </c>
      <c r="M3">
        <v>0.51353260097231901</v>
      </c>
      <c r="N3" s="50">
        <v>20.356521098917092</v>
      </c>
      <c r="O3" s="50">
        <v>25.950888625713919</v>
      </c>
      <c r="P3" s="50">
        <v>0.95897777959349984</v>
      </c>
    </row>
    <row r="4" spans="1:16">
      <c r="A4" s="23">
        <v>44442</v>
      </c>
      <c r="B4" s="23" t="s">
        <v>26</v>
      </c>
      <c r="C4" s="23" t="s">
        <v>27</v>
      </c>
      <c r="D4" s="24">
        <v>0.76736111111111116</v>
      </c>
      <c r="E4" s="25" t="s">
        <v>33</v>
      </c>
      <c r="F4" s="25" t="s">
        <v>34</v>
      </c>
      <c r="G4" s="25">
        <v>8</v>
      </c>
      <c r="H4" s="25">
        <v>0.51180000000000003</v>
      </c>
      <c r="I4" s="25">
        <v>0.50730000000000008</v>
      </c>
      <c r="J4" s="25">
        <v>4.4999999999999485E-3</v>
      </c>
      <c r="K4">
        <v>11.6173618196253</v>
      </c>
      <c r="L4">
        <v>13.4809160232543</v>
      </c>
      <c r="M4">
        <v>0.41188440852297398</v>
      </c>
      <c r="N4" s="50">
        <v>22.699026611225673</v>
      </c>
      <c r="O4" s="50">
        <v>26.340203249813012</v>
      </c>
      <c r="P4" s="50">
        <v>0.80477610106091046</v>
      </c>
    </row>
    <row r="5" spans="1:16">
      <c r="A5" s="5">
        <v>44442</v>
      </c>
      <c r="B5" s="5" t="s">
        <v>26</v>
      </c>
      <c r="C5" s="5" t="s">
        <v>27</v>
      </c>
      <c r="D5" s="9">
        <v>0.47916666666666669</v>
      </c>
      <c r="E5" t="s">
        <v>37</v>
      </c>
      <c r="F5" t="s">
        <v>29</v>
      </c>
      <c r="G5">
        <v>8</v>
      </c>
      <c r="H5">
        <v>0.45439999999999992</v>
      </c>
      <c r="I5">
        <v>0.45179999999999998</v>
      </c>
      <c r="J5">
        <v>2.5999999999999357E-3</v>
      </c>
      <c r="K5">
        <v>6.8719627174031999</v>
      </c>
      <c r="L5">
        <v>8.5948448181152308</v>
      </c>
      <c r="M5">
        <v>0.29559561197842499</v>
      </c>
      <c r="N5" s="50">
        <v>15.123157388651411</v>
      </c>
      <c r="O5" s="50">
        <v>18.914711307471901</v>
      </c>
      <c r="P5" s="50">
        <v>0.65051851227646351</v>
      </c>
    </row>
    <row r="6" spans="1:16">
      <c r="A6" s="23">
        <v>44442</v>
      </c>
      <c r="B6" s="23" t="s">
        <v>26</v>
      </c>
      <c r="C6" s="23" t="s">
        <v>27</v>
      </c>
      <c r="D6" s="24">
        <v>0.6875</v>
      </c>
      <c r="E6" s="25" t="s">
        <v>39</v>
      </c>
      <c r="F6" s="25" t="s">
        <v>34</v>
      </c>
      <c r="G6" s="25">
        <v>8</v>
      </c>
      <c r="H6" s="25">
        <v>0.43879999999999997</v>
      </c>
      <c r="I6" s="25">
        <v>0.43230000000000002</v>
      </c>
      <c r="J6" s="25">
        <v>6.4999999999999503E-3</v>
      </c>
      <c r="K6">
        <v>12.373096715572199</v>
      </c>
      <c r="L6">
        <v>17.3318786621093</v>
      </c>
      <c r="M6">
        <v>0.327362705194926</v>
      </c>
      <c r="N6" s="50">
        <v>28.197576835852779</v>
      </c>
      <c r="O6" s="50">
        <v>39.498356112373067</v>
      </c>
      <c r="P6" s="50">
        <v>0.74604080491095259</v>
      </c>
    </row>
    <row r="7" spans="1:16">
      <c r="A7" s="5">
        <v>44443</v>
      </c>
      <c r="B7" s="5" t="s">
        <v>26</v>
      </c>
      <c r="C7" s="5" t="s">
        <v>27</v>
      </c>
      <c r="D7" s="9">
        <v>0.625</v>
      </c>
      <c r="E7" t="s">
        <v>41</v>
      </c>
      <c r="F7" t="s">
        <v>29</v>
      </c>
      <c r="G7">
        <v>8</v>
      </c>
      <c r="H7">
        <v>0.42530000000000001</v>
      </c>
      <c r="I7">
        <v>0.4222999999999999</v>
      </c>
      <c r="J7">
        <v>3.0000000000001137E-3</v>
      </c>
      <c r="K7">
        <v>9.8973907002578905</v>
      </c>
      <c r="L7">
        <v>11.8624105453491</v>
      </c>
      <c r="M7">
        <v>0.47355542724707</v>
      </c>
      <c r="N7" s="50">
        <v>23.271551140977873</v>
      </c>
      <c r="O7" s="50">
        <v>27.891865848457794</v>
      </c>
      <c r="P7" s="50">
        <v>1.1134620908701387</v>
      </c>
    </row>
    <row r="8" spans="1:16">
      <c r="A8" s="23">
        <v>44443</v>
      </c>
      <c r="B8" s="23" t="s">
        <v>26</v>
      </c>
      <c r="C8" s="23" t="s">
        <v>27</v>
      </c>
      <c r="D8" s="24">
        <v>0.66666666666666663</v>
      </c>
      <c r="E8" s="25" t="s">
        <v>42</v>
      </c>
      <c r="F8" s="25" t="s">
        <v>34</v>
      </c>
      <c r="G8" s="25">
        <v>8</v>
      </c>
      <c r="H8" s="25">
        <v>0.51739999999999997</v>
      </c>
      <c r="I8" s="25">
        <v>0.5131</v>
      </c>
      <c r="J8" s="25">
        <v>4.2999999999999705E-3</v>
      </c>
      <c r="K8">
        <v>8.30088721200873</v>
      </c>
      <c r="L8">
        <v>12.010704040527299</v>
      </c>
      <c r="M8">
        <v>0.33452280358311698</v>
      </c>
      <c r="N8" s="50">
        <v>16.043461948219424</v>
      </c>
      <c r="O8" s="50">
        <v>23.213575648487243</v>
      </c>
      <c r="P8" s="50">
        <v>0.64654581287807689</v>
      </c>
    </row>
    <row r="9" spans="1:16">
      <c r="A9" s="5">
        <v>44443</v>
      </c>
      <c r="B9" s="5" t="s">
        <v>26</v>
      </c>
      <c r="C9" s="5" t="s">
        <v>27</v>
      </c>
      <c r="D9" s="9">
        <v>0.69791666666666663</v>
      </c>
      <c r="E9" t="s">
        <v>44</v>
      </c>
      <c r="F9" t="s">
        <v>34</v>
      </c>
      <c r="G9">
        <v>8</v>
      </c>
      <c r="H9">
        <v>0.5011000000000001</v>
      </c>
      <c r="I9">
        <v>0.49849999999999994</v>
      </c>
      <c r="J9">
        <v>2.6000000000001577E-3</v>
      </c>
      <c r="K9">
        <v>6.6728242707014802</v>
      </c>
      <c r="L9">
        <v>9.4950847625732404</v>
      </c>
      <c r="M9">
        <v>0.35025288529343901</v>
      </c>
      <c r="N9" s="50">
        <v>13.31635256575829</v>
      </c>
      <c r="O9" s="50">
        <v>18.948482862848213</v>
      </c>
      <c r="P9" s="50">
        <v>0.69896804089690467</v>
      </c>
    </row>
    <row r="10" spans="1:16">
      <c r="A10" s="23">
        <v>44443</v>
      </c>
      <c r="B10" s="23" t="s">
        <v>26</v>
      </c>
      <c r="C10" s="23" t="s">
        <v>46</v>
      </c>
      <c r="D10" s="24">
        <v>0.72916666666666663</v>
      </c>
      <c r="E10" s="25" t="s">
        <v>47</v>
      </c>
      <c r="F10" s="25" t="s">
        <v>29</v>
      </c>
      <c r="G10" s="25">
        <v>8</v>
      </c>
      <c r="H10" s="25">
        <v>0.30059999999999998</v>
      </c>
      <c r="I10" s="25">
        <v>0.29620000000000002</v>
      </c>
      <c r="J10" s="25">
        <v>4.3999999999999595E-3</v>
      </c>
      <c r="K10">
        <v>3.9390113411155601</v>
      </c>
      <c r="L10">
        <v>4.9942603111267001</v>
      </c>
      <c r="M10">
        <v>0.19373107836680301</v>
      </c>
      <c r="N10" s="50">
        <v>13.10383014343167</v>
      </c>
      <c r="O10" s="50">
        <v>16.614305758904525</v>
      </c>
      <c r="P10" s="50">
        <v>0.64448129862542591</v>
      </c>
    </row>
    <row r="11" spans="1:16">
      <c r="A11" s="5">
        <v>44445</v>
      </c>
      <c r="B11" s="5" t="s">
        <v>26</v>
      </c>
      <c r="C11" s="5" t="s">
        <v>46</v>
      </c>
      <c r="D11" s="9">
        <v>0.47916666666666669</v>
      </c>
      <c r="E11" t="s">
        <v>48</v>
      </c>
      <c r="F11" t="s">
        <v>29</v>
      </c>
      <c r="G11">
        <v>9</v>
      </c>
      <c r="H11">
        <v>0.40279999999999994</v>
      </c>
      <c r="I11">
        <v>0.3993000000000001</v>
      </c>
      <c r="J11">
        <v>3.4999999999998366E-3</v>
      </c>
      <c r="K11">
        <v>7.7043322629706799</v>
      </c>
      <c r="L11">
        <v>9.2458629608154297</v>
      </c>
      <c r="M11">
        <v>0.270092659125931</v>
      </c>
      <c r="N11" s="50">
        <v>19.126942062985801</v>
      </c>
      <c r="O11" s="50">
        <v>22.953979545222023</v>
      </c>
      <c r="P11" s="50">
        <v>0.67053788263637304</v>
      </c>
    </row>
    <row r="12" spans="1:16">
      <c r="A12" s="23">
        <v>44445</v>
      </c>
      <c r="B12" s="23" t="s">
        <v>26</v>
      </c>
      <c r="C12" s="23" t="s">
        <v>27</v>
      </c>
      <c r="D12" s="24">
        <v>0.51041666666666663</v>
      </c>
      <c r="E12" s="25" t="s">
        <v>50</v>
      </c>
      <c r="F12" s="25" t="s">
        <v>34</v>
      </c>
      <c r="G12" s="25">
        <v>9</v>
      </c>
      <c r="H12" s="25">
        <v>0.55950000000000011</v>
      </c>
      <c r="I12" s="25">
        <v>0.52629999999999999</v>
      </c>
      <c r="J12" s="25">
        <v>3.3200000000000118E-2</v>
      </c>
      <c r="K12">
        <v>13.382755541722201</v>
      </c>
      <c r="L12">
        <v>18.156110763549801</v>
      </c>
      <c r="M12">
        <v>0.99690855937674405</v>
      </c>
      <c r="N12" s="50">
        <v>23.919134122827877</v>
      </c>
      <c r="O12" s="50">
        <v>32.450600113583192</v>
      </c>
      <c r="P12" s="50">
        <v>1.7817847352578084</v>
      </c>
    </row>
    <row r="13" spans="1:16">
      <c r="A13" s="5">
        <v>44445</v>
      </c>
      <c r="B13" s="5" t="s">
        <v>26</v>
      </c>
      <c r="C13" s="5" t="s">
        <v>27</v>
      </c>
      <c r="D13" s="9">
        <v>0.53125</v>
      </c>
      <c r="E13" t="s">
        <v>52</v>
      </c>
      <c r="F13" t="s">
        <v>34</v>
      </c>
      <c r="G13">
        <v>9</v>
      </c>
      <c r="H13">
        <v>0.47459999999999991</v>
      </c>
      <c r="I13">
        <v>0.46909999999999985</v>
      </c>
      <c r="J13">
        <v>5.5000000000000604E-3</v>
      </c>
      <c r="K13">
        <v>9.7874559152165901</v>
      </c>
      <c r="L13">
        <v>12.329478263854901</v>
      </c>
      <c r="M13">
        <v>0.31745452189669598</v>
      </c>
      <c r="N13" s="50">
        <v>20.622536694514523</v>
      </c>
      <c r="O13" s="50">
        <v>25.978673122323858</v>
      </c>
      <c r="P13" s="50">
        <v>0.6688885838531311</v>
      </c>
    </row>
    <row r="14" spans="1:16">
      <c r="A14" s="23">
        <v>44445</v>
      </c>
      <c r="B14" s="23" t="s">
        <v>26</v>
      </c>
      <c r="C14" s="23" t="s">
        <v>46</v>
      </c>
      <c r="D14" s="24">
        <v>0.57291666666666663</v>
      </c>
      <c r="E14" s="25" t="s">
        <v>54</v>
      </c>
      <c r="F14" s="25" t="s">
        <v>29</v>
      </c>
      <c r="G14" s="25">
        <v>8</v>
      </c>
      <c r="H14" s="25">
        <v>0.46689999999999998</v>
      </c>
      <c r="I14" s="25">
        <v>0.46109999999999995</v>
      </c>
      <c r="J14" s="25">
        <v>5.8000000000000274E-3</v>
      </c>
      <c r="K14">
        <v>6.1984089878310398</v>
      </c>
      <c r="L14">
        <v>7.8976426124572701</v>
      </c>
      <c r="M14">
        <v>0.31086233802860702</v>
      </c>
      <c r="N14" s="50">
        <v>13.27566714035348</v>
      </c>
      <c r="O14" s="50">
        <v>16.915062352660676</v>
      </c>
      <c r="P14" s="50">
        <v>0.66580068114929758</v>
      </c>
    </row>
    <row r="15" spans="1:16">
      <c r="A15" s="5">
        <v>44445</v>
      </c>
      <c r="B15" s="5" t="s">
        <v>26</v>
      </c>
      <c r="C15" s="5" t="s">
        <v>46</v>
      </c>
      <c r="D15" s="9">
        <v>0.60069444444444442</v>
      </c>
      <c r="E15" t="s">
        <v>56</v>
      </c>
      <c r="F15" t="s">
        <v>34</v>
      </c>
      <c r="G15">
        <v>8</v>
      </c>
      <c r="H15">
        <v>0.49990000000000001</v>
      </c>
      <c r="I15">
        <v>0.49439999999999995</v>
      </c>
      <c r="J15">
        <v>5.5000000000000604E-3</v>
      </c>
      <c r="K15">
        <v>5.5979677612995298</v>
      </c>
      <c r="L15">
        <v>7.8427309989929199</v>
      </c>
      <c r="M15">
        <v>0.31657964682126399</v>
      </c>
      <c r="N15" s="50">
        <v>11.198175157630585</v>
      </c>
      <c r="O15" s="50">
        <v>15.688599717929426</v>
      </c>
      <c r="P15" s="50">
        <v>0.63328595083269457</v>
      </c>
    </row>
    <row r="16" spans="1:16">
      <c r="A16" s="23">
        <v>44445</v>
      </c>
      <c r="B16" s="23" t="s">
        <v>26</v>
      </c>
      <c r="C16" s="23" t="s">
        <v>46</v>
      </c>
      <c r="D16" s="24">
        <v>0.64236111111111105</v>
      </c>
      <c r="E16" s="25" t="s">
        <v>58</v>
      </c>
      <c r="F16" s="25" t="s">
        <v>34</v>
      </c>
      <c r="G16" s="25">
        <v>8</v>
      </c>
      <c r="H16" s="25">
        <v>0.55929999999999991</v>
      </c>
      <c r="I16" s="25">
        <v>0.5464</v>
      </c>
      <c r="J16" s="25">
        <v>1.2899999999999912E-2</v>
      </c>
      <c r="K16">
        <v>16.6634642887749</v>
      </c>
      <c r="L16">
        <v>20.358934402465799</v>
      </c>
      <c r="M16">
        <v>0.391016415912947</v>
      </c>
      <c r="N16" s="50">
        <v>29.793428014973902</v>
      </c>
      <c r="O16" s="50">
        <v>36.400740930566428</v>
      </c>
      <c r="P16" s="50">
        <v>0.69911749671544265</v>
      </c>
    </row>
    <row r="17" spans="1:16">
      <c r="A17" s="5">
        <v>44445</v>
      </c>
      <c r="B17" s="5" t="s">
        <v>26</v>
      </c>
      <c r="C17" s="5" t="s">
        <v>27</v>
      </c>
      <c r="D17" s="9">
        <v>0.67013888888888884</v>
      </c>
      <c r="E17" t="s">
        <v>60</v>
      </c>
      <c r="F17" t="s">
        <v>29</v>
      </c>
      <c r="G17">
        <v>8</v>
      </c>
      <c r="H17">
        <v>0.53949999999999987</v>
      </c>
      <c r="I17">
        <v>0.49209999999999998</v>
      </c>
      <c r="J17">
        <v>4.7399999999999887E-2</v>
      </c>
      <c r="K17">
        <v>10.7750594089197</v>
      </c>
      <c r="L17">
        <v>13.3941955566406</v>
      </c>
      <c r="M17">
        <v>0.39384738388565599</v>
      </c>
      <c r="N17" s="50">
        <v>19.972306596700097</v>
      </c>
      <c r="O17" s="50">
        <v>24.827053858462659</v>
      </c>
      <c r="P17" s="50">
        <v>0.73002295437563691</v>
      </c>
    </row>
    <row r="18" spans="1:16">
      <c r="A18" s="23">
        <v>44445</v>
      </c>
      <c r="B18" s="23" t="s">
        <v>26</v>
      </c>
      <c r="C18" s="23" t="s">
        <v>27</v>
      </c>
      <c r="D18" s="24">
        <v>0.70138888888888884</v>
      </c>
      <c r="E18" s="25" t="s">
        <v>62</v>
      </c>
      <c r="F18" s="25" t="s">
        <v>34</v>
      </c>
      <c r="G18" s="25">
        <v>8</v>
      </c>
      <c r="H18" s="25">
        <v>0.5081</v>
      </c>
      <c r="I18" s="25">
        <v>0.49629999999999996</v>
      </c>
      <c r="J18" s="25">
        <v>1.1800000000000033E-2</v>
      </c>
      <c r="K18">
        <v>13.931721581176999</v>
      </c>
      <c r="L18">
        <v>17.161931991577099</v>
      </c>
      <c r="M18">
        <v>0.35362206357978598</v>
      </c>
      <c r="N18" s="50">
        <v>27.419251291432786</v>
      </c>
      <c r="O18" s="50">
        <v>33.776681738982681</v>
      </c>
      <c r="P18" s="50">
        <v>0.69596942251483174</v>
      </c>
    </row>
    <row r="19" spans="1:16">
      <c r="A19" s="5">
        <v>44449</v>
      </c>
      <c r="B19" s="5" t="s">
        <v>64</v>
      </c>
      <c r="C19" s="5" t="s">
        <v>46</v>
      </c>
      <c r="D19" s="9">
        <v>0.41180555555555554</v>
      </c>
      <c r="E19" t="s">
        <v>65</v>
      </c>
      <c r="F19" t="s">
        <v>29</v>
      </c>
      <c r="G19">
        <v>8</v>
      </c>
      <c r="H19">
        <v>0.92980000000000007</v>
      </c>
      <c r="I19">
        <v>0.92509999999999992</v>
      </c>
      <c r="J19">
        <v>4.7000000000001485E-3</v>
      </c>
      <c r="K19">
        <v>6.1235187841808196</v>
      </c>
      <c r="L19">
        <v>8.51057624816894</v>
      </c>
      <c r="M19">
        <v>0.52973351172609295</v>
      </c>
      <c r="N19" s="50">
        <v>6.5858451109709817</v>
      </c>
      <c r="O19" s="50">
        <v>9.1531256702182606</v>
      </c>
      <c r="P19" s="50">
        <v>0.56972844883425777</v>
      </c>
    </row>
    <row r="20" spans="1:16">
      <c r="A20" s="23">
        <v>44449</v>
      </c>
      <c r="B20" s="23" t="s">
        <v>64</v>
      </c>
      <c r="C20" s="23" t="s">
        <v>27</v>
      </c>
      <c r="D20" s="24">
        <v>0.44444444444444442</v>
      </c>
      <c r="E20" s="25" t="s">
        <v>67</v>
      </c>
      <c r="F20" s="25" t="s">
        <v>34</v>
      </c>
      <c r="G20" s="25">
        <v>8</v>
      </c>
      <c r="H20" s="25">
        <v>0.4466</v>
      </c>
      <c r="I20" s="25">
        <v>0.44079999999999997</v>
      </c>
      <c r="J20" s="25">
        <v>5.8000000000000274E-3</v>
      </c>
      <c r="K20">
        <v>5.7643525382609004</v>
      </c>
      <c r="L20">
        <v>10.003909111022899</v>
      </c>
      <c r="M20">
        <v>0.53466343293742402</v>
      </c>
      <c r="N20" s="50">
        <v>12.907193323468205</v>
      </c>
      <c r="O20" s="50">
        <v>22.400154749267575</v>
      </c>
      <c r="P20" s="50">
        <v>1.1971863702136678</v>
      </c>
    </row>
    <row r="21" spans="1:16">
      <c r="A21" s="5">
        <v>44449</v>
      </c>
      <c r="B21" s="5" t="s">
        <v>64</v>
      </c>
      <c r="C21" s="5" t="s">
        <v>27</v>
      </c>
      <c r="D21" s="9">
        <v>0.47916666666666669</v>
      </c>
      <c r="E21" t="s">
        <v>69</v>
      </c>
      <c r="F21" t="s">
        <v>29</v>
      </c>
      <c r="G21">
        <v>8</v>
      </c>
      <c r="H21">
        <v>0.4696999999999999</v>
      </c>
      <c r="I21">
        <v>0.46610000000000007</v>
      </c>
      <c r="J21">
        <v>3.5999999999998256E-3</v>
      </c>
      <c r="K21">
        <v>10.245402557905299</v>
      </c>
      <c r="L21">
        <v>12.5987243652343</v>
      </c>
      <c r="M21">
        <v>0.40084043500057598</v>
      </c>
      <c r="N21" s="50">
        <v>21.812651815851186</v>
      </c>
      <c r="O21" s="50">
        <v>26.822917532966368</v>
      </c>
      <c r="P21" s="50">
        <v>0.85339671066760925</v>
      </c>
    </row>
    <row r="22" spans="1:16">
      <c r="A22" s="26">
        <v>44449</v>
      </c>
      <c r="B22" s="23" t="s">
        <v>64</v>
      </c>
      <c r="C22" s="23" t="s">
        <v>27</v>
      </c>
      <c r="D22" s="24">
        <v>0.51041666666666663</v>
      </c>
      <c r="E22" s="25" t="s">
        <v>71</v>
      </c>
      <c r="F22" s="25" t="s">
        <v>34</v>
      </c>
      <c r="G22" s="25">
        <v>8</v>
      </c>
      <c r="H22" s="25">
        <v>0.46760000000000002</v>
      </c>
      <c r="I22" s="25">
        <v>0.46320000000000006</v>
      </c>
      <c r="J22" s="25">
        <v>4.3999999999999595E-3</v>
      </c>
      <c r="K22">
        <v>7.2144634460293897</v>
      </c>
      <c r="L22">
        <v>9.2356662750244105</v>
      </c>
      <c r="M22">
        <v>0.355173827124242</v>
      </c>
      <c r="N22" s="50">
        <v>15.428707112979875</v>
      </c>
      <c r="O22" s="50">
        <v>19.751211024432013</v>
      </c>
      <c r="P22" s="50">
        <v>0.75956763713482034</v>
      </c>
    </row>
    <row r="23" spans="1:16">
      <c r="A23" s="5">
        <v>44449</v>
      </c>
      <c r="B23" s="5" t="s">
        <v>64</v>
      </c>
      <c r="C23" s="5" t="s">
        <v>27</v>
      </c>
      <c r="D23" s="9">
        <v>0.54375000000000007</v>
      </c>
      <c r="E23" t="s">
        <v>73</v>
      </c>
      <c r="F23" t="s">
        <v>34</v>
      </c>
      <c r="G23">
        <v>8</v>
      </c>
      <c r="H23">
        <v>0.36660000000000015</v>
      </c>
      <c r="I23">
        <v>0.36019999999999996</v>
      </c>
      <c r="J23">
        <v>6.4000000000001833E-3</v>
      </c>
      <c r="K23">
        <v>6.0552738837625499</v>
      </c>
      <c r="L23">
        <v>7.3228054046630797</v>
      </c>
      <c r="M23">
        <v>0.33150216324278903</v>
      </c>
      <c r="N23" s="50">
        <v>16.517386480530682</v>
      </c>
      <c r="O23" s="50">
        <v>19.974919270766712</v>
      </c>
      <c r="P23" s="50">
        <v>0.90426121997487419</v>
      </c>
    </row>
    <row r="24" spans="1:16">
      <c r="A24" s="23">
        <v>44449</v>
      </c>
      <c r="B24" s="23" t="s">
        <v>64</v>
      </c>
      <c r="C24" s="23" t="s">
        <v>46</v>
      </c>
      <c r="D24" s="24">
        <v>0.57638888888888895</v>
      </c>
      <c r="E24" s="25" t="s">
        <v>75</v>
      </c>
      <c r="F24" s="25" t="s">
        <v>29</v>
      </c>
      <c r="G24" s="25">
        <v>8</v>
      </c>
      <c r="H24" s="25">
        <v>0.45230000000000004</v>
      </c>
      <c r="I24" s="25">
        <v>0.44899999999999995</v>
      </c>
      <c r="J24" s="25">
        <v>3.3000000000000806E-3</v>
      </c>
      <c r="K24">
        <v>9.16565163032557</v>
      </c>
      <c r="L24">
        <v>12.882843971252401</v>
      </c>
      <c r="M24">
        <v>0.33744006295124401</v>
      </c>
      <c r="N24" s="50">
        <v>20.264540416373137</v>
      </c>
      <c r="O24" s="50">
        <v>28.48296257186027</v>
      </c>
      <c r="P24" s="50">
        <v>0.74605364349158521</v>
      </c>
    </row>
    <row r="25" spans="1:16">
      <c r="A25" s="5">
        <v>44449</v>
      </c>
      <c r="B25" s="5" t="s">
        <v>64</v>
      </c>
      <c r="C25" s="5" t="s">
        <v>27</v>
      </c>
      <c r="D25" s="9">
        <v>0.75</v>
      </c>
      <c r="E25" t="s">
        <v>76</v>
      </c>
      <c r="F25" t="s">
        <v>29</v>
      </c>
      <c r="G25">
        <v>8</v>
      </c>
      <c r="H25">
        <v>0.48829999999999985</v>
      </c>
      <c r="I25">
        <v>0.48359999999999992</v>
      </c>
      <c r="J25">
        <v>4.6999999999999265E-3</v>
      </c>
      <c r="K25">
        <v>9.3254769925659193</v>
      </c>
      <c r="L25">
        <v>10.718370437621999</v>
      </c>
      <c r="M25">
        <v>0.47243112110396601</v>
      </c>
      <c r="N25" s="50">
        <v>19.097843523583702</v>
      </c>
      <c r="O25" s="50">
        <v>21.950379761667012</v>
      </c>
      <c r="P25" s="50">
        <v>0.96750178395241893</v>
      </c>
    </row>
    <row r="26" spans="1:16">
      <c r="A26" s="23">
        <v>44449</v>
      </c>
      <c r="B26" s="23" t="s">
        <v>64</v>
      </c>
      <c r="C26" s="23" t="s">
        <v>27</v>
      </c>
      <c r="D26" s="24">
        <v>0.78472222222222221</v>
      </c>
      <c r="E26" s="25" t="s">
        <v>78</v>
      </c>
      <c r="F26" s="25" t="s">
        <v>34</v>
      </c>
      <c r="G26" s="25">
        <v>8</v>
      </c>
      <c r="H26" s="25">
        <v>0.46179999999999999</v>
      </c>
      <c r="I26" s="25">
        <v>0.45740000000000003</v>
      </c>
      <c r="J26" s="25">
        <v>4.3999999999999595E-3</v>
      </c>
      <c r="K26">
        <v>9.6805985861046295</v>
      </c>
      <c r="L26">
        <v>11.8716506958007</v>
      </c>
      <c r="M26">
        <v>0.43749942477096398</v>
      </c>
      <c r="N26" s="50">
        <v>20.962751377446146</v>
      </c>
      <c r="O26" s="50">
        <v>25.707342346904937</v>
      </c>
      <c r="P26" s="50">
        <v>0.94737857247935031</v>
      </c>
    </row>
    <row r="27" spans="1:16">
      <c r="A27" s="5">
        <v>44449</v>
      </c>
      <c r="B27" s="5" t="s">
        <v>64</v>
      </c>
      <c r="C27" s="5" t="s">
        <v>27</v>
      </c>
      <c r="D27" s="9">
        <v>0.81944444444444453</v>
      </c>
      <c r="E27" t="s">
        <v>80</v>
      </c>
      <c r="F27" t="s">
        <v>29</v>
      </c>
      <c r="G27">
        <v>8</v>
      </c>
      <c r="H27">
        <v>0.52090000000000003</v>
      </c>
      <c r="I27">
        <v>0.51680000000000004</v>
      </c>
      <c r="J27">
        <v>4.0999999999999925E-3</v>
      </c>
      <c r="K27">
        <v>9.5852748949662399</v>
      </c>
      <c r="L27">
        <v>11.846351623535099</v>
      </c>
      <c r="M27">
        <v>0.55255615767992905</v>
      </c>
      <c r="N27" s="50">
        <v>18.40137242266508</v>
      </c>
      <c r="O27" s="50">
        <v>22.742084130418696</v>
      </c>
      <c r="P27" s="50">
        <v>1.0607720439238415</v>
      </c>
    </row>
    <row r="28" spans="1:16">
      <c r="A28" s="23">
        <v>44450</v>
      </c>
      <c r="B28" s="23" t="s">
        <v>64</v>
      </c>
      <c r="C28" s="23" t="s">
        <v>46</v>
      </c>
      <c r="D28" s="24">
        <v>0.46527777777777773</v>
      </c>
      <c r="E28" s="25" t="s">
        <v>82</v>
      </c>
      <c r="F28" s="25" t="s">
        <v>34</v>
      </c>
      <c r="G28" s="25">
        <v>8</v>
      </c>
      <c r="H28" s="25">
        <v>0.38679999999999992</v>
      </c>
      <c r="I28" s="25">
        <v>0.3849999999999999</v>
      </c>
      <c r="J28" s="25">
        <v>1.8000000000000238E-3</v>
      </c>
      <c r="K28">
        <v>6.4514184833761004</v>
      </c>
      <c r="L28">
        <v>9.2842130661010707</v>
      </c>
      <c r="M28">
        <v>0.27583462705944101</v>
      </c>
      <c r="N28" s="50">
        <v>16.678951611623841</v>
      </c>
      <c r="O28" s="50">
        <v>24.002619095400913</v>
      </c>
      <c r="P28" s="50">
        <v>0.71311951152906172</v>
      </c>
    </row>
    <row r="29" spans="1:16">
      <c r="A29" s="5">
        <v>44450</v>
      </c>
      <c r="B29" s="5" t="s">
        <v>64</v>
      </c>
      <c r="C29" s="5" t="s">
        <v>46</v>
      </c>
      <c r="D29" s="9">
        <v>0.49652777777777773</v>
      </c>
      <c r="E29" t="s">
        <v>84</v>
      </c>
      <c r="F29" t="s">
        <v>29</v>
      </c>
      <c r="G29">
        <v>8</v>
      </c>
      <c r="H29">
        <v>0.44890000000000008</v>
      </c>
      <c r="I29">
        <v>0.44710000000000005</v>
      </c>
      <c r="J29">
        <v>1.8000000000000238E-3</v>
      </c>
      <c r="K29">
        <v>5.2866424817183404</v>
      </c>
      <c r="L29">
        <v>7.6503915786743102</v>
      </c>
      <c r="M29">
        <v>0.28810616979458098</v>
      </c>
      <c r="N29" s="50">
        <v>11.776882338423567</v>
      </c>
      <c r="O29" s="50">
        <v>17.042529691856334</v>
      </c>
      <c r="P29" s="50">
        <v>0.64180478902780336</v>
      </c>
    </row>
    <row r="30" spans="1:16">
      <c r="A30" s="23">
        <v>44450</v>
      </c>
      <c r="B30" s="23" t="s">
        <v>64</v>
      </c>
      <c r="C30" s="23" t="s">
        <v>46</v>
      </c>
      <c r="D30" s="24">
        <v>0.5395833333333333</v>
      </c>
      <c r="E30" s="25" t="s">
        <v>86</v>
      </c>
      <c r="F30" s="25" t="s">
        <v>34</v>
      </c>
      <c r="G30" s="25">
        <v>8</v>
      </c>
      <c r="H30" s="25">
        <v>0.35860000000000003</v>
      </c>
      <c r="I30" s="25">
        <v>0.35709999999999997</v>
      </c>
      <c r="J30" s="25">
        <v>1.5000000000000568E-3</v>
      </c>
      <c r="K30">
        <v>3.5734163494997202</v>
      </c>
      <c r="L30">
        <v>7.2955765724182102</v>
      </c>
      <c r="M30">
        <v>0.37114514529888698</v>
      </c>
      <c r="N30" s="50">
        <v>9.9649089500828776</v>
      </c>
      <c r="O30" s="50">
        <v>20.344608400496959</v>
      </c>
      <c r="P30" s="50">
        <v>1.0349836734492106</v>
      </c>
    </row>
    <row r="31" spans="1:16">
      <c r="A31" s="5">
        <v>44450</v>
      </c>
      <c r="B31" s="5" t="s">
        <v>64</v>
      </c>
      <c r="C31" s="5" t="s">
        <v>46</v>
      </c>
      <c r="D31" s="9">
        <v>0.56944444444444442</v>
      </c>
      <c r="E31" t="s">
        <v>88</v>
      </c>
      <c r="F31" t="s">
        <v>34</v>
      </c>
      <c r="G31">
        <v>8</v>
      </c>
      <c r="H31">
        <v>0.32999999999999996</v>
      </c>
      <c r="I31">
        <v>0.32750000000000001</v>
      </c>
      <c r="J31">
        <v>2.4999999999999467E-3</v>
      </c>
      <c r="K31">
        <v>3.0994484895883598</v>
      </c>
      <c r="L31">
        <v>5.2004928588867099</v>
      </c>
      <c r="M31">
        <v>0.25803450960798002</v>
      </c>
      <c r="N31" s="50">
        <v>9.3922681502677587</v>
      </c>
      <c r="O31" s="50">
        <v>15.759069269353668</v>
      </c>
      <c r="P31" s="50">
        <v>0.78192275638781839</v>
      </c>
    </row>
    <row r="32" spans="1:16">
      <c r="A32" s="23">
        <v>44450</v>
      </c>
      <c r="B32" s="23" t="s">
        <v>64</v>
      </c>
      <c r="C32" s="23" t="s">
        <v>27</v>
      </c>
      <c r="D32" s="24">
        <v>0.60069444444444442</v>
      </c>
      <c r="E32" s="25" t="s">
        <v>90</v>
      </c>
      <c r="F32" s="25" t="s">
        <v>29</v>
      </c>
      <c r="G32" s="25">
        <v>8</v>
      </c>
      <c r="H32" s="25">
        <v>0.42339999999999989</v>
      </c>
      <c r="I32" s="25">
        <v>0.42170000000000007</v>
      </c>
      <c r="J32" s="25">
        <v>1.6999999999998128E-3</v>
      </c>
      <c r="K32">
        <v>7.5289803279990704</v>
      </c>
      <c r="L32">
        <v>9.1873273849487305</v>
      </c>
      <c r="M32">
        <v>0.27372090611356897</v>
      </c>
      <c r="N32" s="50">
        <v>17.782192555500881</v>
      </c>
      <c r="O32" s="50">
        <v>21.698930998934184</v>
      </c>
      <c r="P32" s="50">
        <v>0.64648300924319568</v>
      </c>
    </row>
    <row r="33" spans="1:16">
      <c r="A33" s="23">
        <v>44450</v>
      </c>
      <c r="B33" s="23" t="s">
        <v>64</v>
      </c>
      <c r="C33" s="23" t="s">
        <v>27</v>
      </c>
      <c r="D33" s="24">
        <v>0.65625</v>
      </c>
      <c r="E33" s="25" t="s">
        <v>94</v>
      </c>
      <c r="F33" s="25" t="s">
        <v>29</v>
      </c>
      <c r="G33" s="25">
        <v>9</v>
      </c>
      <c r="H33" s="25">
        <v>0.49999999999999989</v>
      </c>
      <c r="I33" s="25">
        <v>0.48949999999999994</v>
      </c>
      <c r="J33" s="25">
        <v>1.0499999999999954E-2</v>
      </c>
      <c r="K33">
        <v>12.387247360425899</v>
      </c>
      <c r="L33">
        <v>15.009538650512701</v>
      </c>
      <c r="M33">
        <v>0.44973977851776897</v>
      </c>
      <c r="N33" s="50">
        <v>24.774494720851806</v>
      </c>
      <c r="O33" s="50">
        <v>30.019077301025408</v>
      </c>
      <c r="P33" s="50">
        <v>0.89947955703553817</v>
      </c>
    </row>
    <row r="34" spans="1:16">
      <c r="A34" s="5">
        <v>44450</v>
      </c>
      <c r="B34" s="5" t="s">
        <v>64</v>
      </c>
      <c r="C34" s="5" t="s">
        <v>27</v>
      </c>
      <c r="D34" s="9">
        <v>0.69097222222222221</v>
      </c>
      <c r="E34" t="s">
        <v>95</v>
      </c>
      <c r="F34" t="s">
        <v>34</v>
      </c>
      <c r="G34">
        <v>8</v>
      </c>
      <c r="H34">
        <v>0.43950000000000011</v>
      </c>
      <c r="I34">
        <v>0.43299999999999994</v>
      </c>
      <c r="J34">
        <v>6.5000000000001723E-3</v>
      </c>
      <c r="K34">
        <v>14.389850451700701</v>
      </c>
      <c r="L34">
        <v>17.586748123168899</v>
      </c>
      <c r="M34">
        <v>0.34184195585864702</v>
      </c>
      <c r="N34" s="50">
        <v>32.741411721730827</v>
      </c>
      <c r="O34" s="50">
        <v>40.015354091396802</v>
      </c>
      <c r="P34" s="50">
        <v>0.77779739672047088</v>
      </c>
    </row>
    <row r="35" spans="1:16">
      <c r="A35" s="23">
        <v>44450</v>
      </c>
      <c r="B35" s="23" t="s">
        <v>64</v>
      </c>
      <c r="C35" s="23" t="s">
        <v>27</v>
      </c>
      <c r="D35" s="24">
        <v>0.74305555555555547</v>
      </c>
      <c r="E35" s="25" t="s">
        <v>97</v>
      </c>
      <c r="F35" s="25" t="s">
        <v>34</v>
      </c>
      <c r="G35" s="25">
        <v>9</v>
      </c>
      <c r="H35" s="25">
        <v>0.44590000000000007</v>
      </c>
      <c r="I35" s="25">
        <v>0.44349999999999989</v>
      </c>
      <c r="J35" s="25">
        <v>2.4000000000001798E-3</v>
      </c>
      <c r="K35">
        <v>4.5375740722168301</v>
      </c>
      <c r="L35">
        <v>7.53861331939697</v>
      </c>
      <c r="M35">
        <v>0.341615226561162</v>
      </c>
      <c r="N35" s="50">
        <v>10.176214559804507</v>
      </c>
      <c r="O35" s="50">
        <v>16.906511144644469</v>
      </c>
      <c r="P35" s="50">
        <v>0.76612519973348725</v>
      </c>
    </row>
    <row r="36" spans="1:16">
      <c r="A36" s="5">
        <v>44452</v>
      </c>
      <c r="B36" s="5" t="s">
        <v>64</v>
      </c>
      <c r="C36" s="5" t="s">
        <v>46</v>
      </c>
      <c r="D36" s="9">
        <v>0.4597222222222222</v>
      </c>
      <c r="E36" t="s">
        <v>99</v>
      </c>
      <c r="F36" t="s">
        <v>34</v>
      </c>
      <c r="G36">
        <v>9</v>
      </c>
      <c r="H36">
        <v>0.4655999999999999</v>
      </c>
      <c r="I36">
        <v>0.46000000000000008</v>
      </c>
      <c r="J36">
        <v>5.5999999999998273E-3</v>
      </c>
      <c r="K36">
        <v>5.6506339311599696</v>
      </c>
      <c r="L36">
        <v>8.4796333312988192</v>
      </c>
      <c r="M36">
        <v>0.36673929316894899</v>
      </c>
      <c r="N36" s="50">
        <v>12.136241261082411</v>
      </c>
      <c r="O36" s="50">
        <v>18.212270900555886</v>
      </c>
      <c r="P36" s="50">
        <v>0.78767030319791465</v>
      </c>
    </row>
    <row r="37" spans="1:16">
      <c r="A37" s="23">
        <v>44452</v>
      </c>
      <c r="B37" s="23" t="s">
        <v>64</v>
      </c>
      <c r="C37" s="23" t="s">
        <v>46</v>
      </c>
      <c r="D37" s="24">
        <v>0.51041666666666663</v>
      </c>
      <c r="E37" s="25" t="s">
        <v>101</v>
      </c>
      <c r="F37" s="25" t="s">
        <v>29</v>
      </c>
      <c r="G37" s="25">
        <v>9</v>
      </c>
      <c r="H37" s="25">
        <v>0.48609999999999998</v>
      </c>
      <c r="I37" s="25">
        <v>0.4778</v>
      </c>
      <c r="J37" s="25">
        <v>8.2999999999999741E-3</v>
      </c>
      <c r="K37">
        <v>7.9040331555363297</v>
      </c>
      <c r="L37">
        <v>10.009990692138601</v>
      </c>
      <c r="M37">
        <v>0.37307486818598101</v>
      </c>
      <c r="N37" s="50">
        <v>16.26009700789206</v>
      </c>
      <c r="O37" s="50">
        <v>20.592451537005967</v>
      </c>
      <c r="P37" s="50">
        <v>0.76748584280185361</v>
      </c>
    </row>
    <row r="38" spans="1:16">
      <c r="A38" s="5">
        <v>44452</v>
      </c>
      <c r="B38" s="5" t="s">
        <v>64</v>
      </c>
      <c r="C38" s="5" t="s">
        <v>46</v>
      </c>
      <c r="D38" s="9">
        <v>0.54375000000000007</v>
      </c>
      <c r="E38" t="s">
        <v>103</v>
      </c>
      <c r="F38" t="s">
        <v>29</v>
      </c>
      <c r="G38">
        <v>9</v>
      </c>
      <c r="H38">
        <v>0.40189999999999992</v>
      </c>
      <c r="I38">
        <v>0.39319999999999999</v>
      </c>
      <c r="J38">
        <v>8.69999999999993E-3</v>
      </c>
      <c r="K38">
        <v>9.0104364493360496</v>
      </c>
      <c r="L38">
        <v>10.950292587280201</v>
      </c>
      <c r="M38">
        <v>0.30736125276855703</v>
      </c>
      <c r="N38" s="50">
        <v>22.419598032684874</v>
      </c>
      <c r="O38" s="50">
        <v>27.246311488629516</v>
      </c>
      <c r="P38" s="50">
        <v>0.76477047217854466</v>
      </c>
    </row>
    <row r="39" spans="1:16">
      <c r="A39" s="23">
        <v>44452</v>
      </c>
      <c r="B39" s="23" t="s">
        <v>64</v>
      </c>
      <c r="C39" s="23" t="s">
        <v>27</v>
      </c>
      <c r="D39" s="24">
        <v>0.62638888888888888</v>
      </c>
      <c r="E39" s="25" t="s">
        <v>105</v>
      </c>
      <c r="F39" s="25" t="s">
        <v>29</v>
      </c>
      <c r="G39" s="25">
        <v>10</v>
      </c>
      <c r="H39" s="25">
        <v>0.57340000000000002</v>
      </c>
      <c r="I39" s="25">
        <v>0.55530000000000002</v>
      </c>
      <c r="J39" s="25">
        <v>1.8100000000000005E-2</v>
      </c>
      <c r="K39">
        <v>11.520183470558001</v>
      </c>
      <c r="L39">
        <v>14.304541587829499</v>
      </c>
      <c r="M39">
        <v>1.5285925715350701</v>
      </c>
      <c r="N39" s="50">
        <v>20.091007098985003</v>
      </c>
      <c r="O39" s="50">
        <v>24.946881039116672</v>
      </c>
      <c r="P39" s="50">
        <v>2.6658398526945764</v>
      </c>
    </row>
    <row r="40" spans="1:16">
      <c r="A40" s="5">
        <v>44452</v>
      </c>
      <c r="B40" s="5" t="s">
        <v>64</v>
      </c>
      <c r="C40" s="5" t="s">
        <v>27</v>
      </c>
      <c r="D40" s="9">
        <v>0.67013888888888884</v>
      </c>
      <c r="E40" t="s">
        <v>107</v>
      </c>
      <c r="F40" t="s">
        <v>34</v>
      </c>
      <c r="G40">
        <v>10</v>
      </c>
      <c r="H40">
        <v>0.44059999999999999</v>
      </c>
      <c r="I40">
        <v>0.4376000000000001</v>
      </c>
      <c r="J40">
        <v>2.9999999999998916E-3</v>
      </c>
      <c r="K40">
        <v>7.2657604684861399</v>
      </c>
      <c r="L40">
        <v>9.88453769683837</v>
      </c>
      <c r="M40">
        <v>0.30278486768424201</v>
      </c>
      <c r="N40" s="50">
        <v>16.490604785488287</v>
      </c>
      <c r="O40" s="50">
        <v>22.434266220695349</v>
      </c>
      <c r="P40" s="50">
        <v>0.68721032157113482</v>
      </c>
    </row>
    <row r="41" spans="1:16">
      <c r="A41" s="23">
        <v>44452</v>
      </c>
      <c r="B41" s="23" t="s">
        <v>64</v>
      </c>
      <c r="C41" s="23" t="s">
        <v>46</v>
      </c>
      <c r="D41" s="24">
        <v>0.70138888888888884</v>
      </c>
      <c r="E41" s="25" t="s">
        <v>109</v>
      </c>
      <c r="F41" s="25" t="s">
        <v>29</v>
      </c>
      <c r="G41" s="25">
        <v>9</v>
      </c>
      <c r="H41" s="25">
        <v>0.40759999999999996</v>
      </c>
      <c r="I41" s="25">
        <v>0.40339999999999998</v>
      </c>
      <c r="J41" s="25">
        <v>4.1999999999999815E-3</v>
      </c>
      <c r="K41">
        <v>5.8543579764540397</v>
      </c>
      <c r="L41">
        <v>8.0803050994872994</v>
      </c>
      <c r="M41">
        <v>0.33542443372931002</v>
      </c>
      <c r="N41" s="50">
        <v>14.362997979524142</v>
      </c>
      <c r="O41" s="50">
        <v>19.824104758310355</v>
      </c>
      <c r="P41" s="50">
        <v>0.82292549982657026</v>
      </c>
    </row>
    <row r="42" spans="1:16">
      <c r="A42" s="5">
        <v>44453</v>
      </c>
      <c r="B42" s="5" t="s">
        <v>64</v>
      </c>
      <c r="C42" s="5" t="s">
        <v>27</v>
      </c>
      <c r="D42" s="9">
        <v>0.44791666666666669</v>
      </c>
      <c r="E42" t="s">
        <v>111</v>
      </c>
      <c r="F42" t="s">
        <v>29</v>
      </c>
      <c r="G42">
        <v>8</v>
      </c>
      <c r="H42">
        <v>0.5586000000000001</v>
      </c>
      <c r="I42">
        <v>0.54189999999999994</v>
      </c>
      <c r="J42">
        <v>1.6700000000000159E-2</v>
      </c>
      <c r="K42">
        <v>7.4956699312723298</v>
      </c>
      <c r="L42">
        <v>9.0668182373046804</v>
      </c>
      <c r="M42">
        <v>1.37556182085497</v>
      </c>
      <c r="N42" s="50">
        <v>13.418671556162421</v>
      </c>
      <c r="O42" s="50">
        <v>16.23132516524289</v>
      </c>
      <c r="P42" s="50">
        <v>2.4625166860991223</v>
      </c>
    </row>
    <row r="43" spans="1:16">
      <c r="A43" s="23">
        <v>44453</v>
      </c>
      <c r="B43" s="23" t="s">
        <v>64</v>
      </c>
      <c r="C43" s="23" t="s">
        <v>46</v>
      </c>
      <c r="D43" s="24">
        <v>0.58333333333333337</v>
      </c>
      <c r="E43" s="25" t="s">
        <v>113</v>
      </c>
      <c r="F43" s="25" t="s">
        <v>34</v>
      </c>
      <c r="G43" s="25">
        <v>8</v>
      </c>
      <c r="H43" s="25">
        <v>0.39069999999999994</v>
      </c>
      <c r="I43" s="25">
        <v>0.38879999999999992</v>
      </c>
      <c r="J43" s="25">
        <v>1.9000000000000128E-3</v>
      </c>
      <c r="K43">
        <v>5.2389543690158602</v>
      </c>
      <c r="L43">
        <v>8.5943908691406197</v>
      </c>
      <c r="M43">
        <v>0.33326306529435701</v>
      </c>
      <c r="N43" s="50">
        <v>13.409148628144001</v>
      </c>
      <c r="O43" s="50">
        <v>21.997417120912775</v>
      </c>
      <c r="P43" s="50">
        <v>0.85298967313631191</v>
      </c>
    </row>
    <row r="44" spans="1:16">
      <c r="A44" s="5">
        <v>44453</v>
      </c>
      <c r="B44" s="5" t="s">
        <v>64</v>
      </c>
      <c r="C44" s="5" t="s">
        <v>46</v>
      </c>
      <c r="D44" s="9">
        <v>0.69444444444444453</v>
      </c>
      <c r="E44" t="s">
        <v>115</v>
      </c>
      <c r="F44" t="s">
        <v>29</v>
      </c>
      <c r="G44">
        <v>8</v>
      </c>
      <c r="H44">
        <v>0.41169999999999995</v>
      </c>
      <c r="I44">
        <v>0.40829999999999989</v>
      </c>
      <c r="J44">
        <v>3.4000000000000696E-3</v>
      </c>
      <c r="K44">
        <v>10.324687400133501</v>
      </c>
      <c r="L44">
        <v>12.362147331237701</v>
      </c>
      <c r="M44">
        <v>0.363765638069945</v>
      </c>
      <c r="N44" s="50">
        <v>25.078181686017736</v>
      </c>
      <c r="O44" s="50">
        <v>30.027076345002918</v>
      </c>
      <c r="P44" s="50">
        <v>0.88356968197703434</v>
      </c>
    </row>
    <row r="45" spans="1:16">
      <c r="A45" s="23">
        <v>44455</v>
      </c>
      <c r="B45" s="23" t="s">
        <v>26</v>
      </c>
      <c r="C45" s="23" t="s">
        <v>46</v>
      </c>
      <c r="D45" s="24">
        <v>0.62013888888888891</v>
      </c>
      <c r="E45" s="25" t="s">
        <v>117</v>
      </c>
      <c r="F45" s="25" t="s">
        <v>29</v>
      </c>
      <c r="G45" s="25">
        <v>8</v>
      </c>
      <c r="H45" s="25">
        <v>0.52620000000000011</v>
      </c>
      <c r="I45" s="25">
        <v>0.52080000000000004</v>
      </c>
      <c r="J45" s="25">
        <v>5.4000000000000714E-3</v>
      </c>
      <c r="K45">
        <v>14.039556439334699</v>
      </c>
      <c r="L45">
        <v>19.263820648193299</v>
      </c>
      <c r="M45">
        <v>0.42660970263667702</v>
      </c>
      <c r="N45" s="50">
        <v>26.681027060689274</v>
      </c>
      <c r="O45" s="50">
        <v>36.609313280488969</v>
      </c>
      <c r="P45" s="50">
        <v>0.81073679710504931</v>
      </c>
    </row>
    <row r="46" spans="1:16">
      <c r="A46" s="5">
        <v>44455</v>
      </c>
      <c r="B46" s="5" t="s">
        <v>26</v>
      </c>
      <c r="C46" s="5" t="s">
        <v>46</v>
      </c>
      <c r="D46" s="9">
        <v>0.58680555555555558</v>
      </c>
      <c r="E46" t="s">
        <v>119</v>
      </c>
      <c r="F46" t="s">
        <v>29</v>
      </c>
      <c r="G46">
        <v>8</v>
      </c>
      <c r="H46">
        <v>0.43060000000000009</v>
      </c>
      <c r="I46">
        <v>0.42420000000000013</v>
      </c>
      <c r="J46">
        <v>6.3999999999999613E-3</v>
      </c>
      <c r="K46">
        <v>9.4128473997116</v>
      </c>
      <c r="L46">
        <v>11.8996868133544</v>
      </c>
      <c r="M46">
        <v>0.356546688200094</v>
      </c>
      <c r="N46" s="50">
        <v>21.859840686743144</v>
      </c>
      <c r="O46" s="50">
        <v>27.635129617636778</v>
      </c>
      <c r="P46" s="50">
        <v>0.82802296377169982</v>
      </c>
    </row>
    <row r="47" spans="1:16">
      <c r="A47" s="23">
        <v>44456</v>
      </c>
      <c r="B47" s="23" t="s">
        <v>26</v>
      </c>
      <c r="C47" s="23" t="s">
        <v>27</v>
      </c>
      <c r="D47" s="24">
        <v>0.51041666666666663</v>
      </c>
      <c r="E47" s="25" t="s">
        <v>121</v>
      </c>
      <c r="F47" s="25" t="s">
        <v>34</v>
      </c>
      <c r="G47" s="25">
        <v>9</v>
      </c>
      <c r="H47" s="25">
        <v>0.28500000000000003</v>
      </c>
      <c r="I47" s="25">
        <v>0.27890000000000004</v>
      </c>
      <c r="J47" s="25">
        <v>6.0999999999999943E-3</v>
      </c>
      <c r="K47">
        <v>9.1103419524886604</v>
      </c>
      <c r="L47">
        <v>11.2373647689819</v>
      </c>
      <c r="M47">
        <v>0.33909989055149098</v>
      </c>
      <c r="N47" s="50">
        <v>31.966112113995298</v>
      </c>
      <c r="O47" s="50">
        <v>39.429350066603156</v>
      </c>
      <c r="P47" s="50">
        <v>1.1898241773736524</v>
      </c>
    </row>
    <row r="48" spans="1:16">
      <c r="A48" s="5">
        <v>44456</v>
      </c>
      <c r="B48" s="5" t="s">
        <v>26</v>
      </c>
      <c r="C48" s="5" t="s">
        <v>27</v>
      </c>
      <c r="D48" s="9">
        <v>0.54861111111111105</v>
      </c>
      <c r="E48" t="s">
        <v>123</v>
      </c>
      <c r="F48" t="s">
        <v>29</v>
      </c>
      <c r="G48">
        <v>9</v>
      </c>
      <c r="H48">
        <v>0.38139999999999996</v>
      </c>
      <c r="I48">
        <v>0.373</v>
      </c>
      <c r="J48">
        <v>8.3999999999999631E-3</v>
      </c>
      <c r="K48">
        <v>6.7722937502338203</v>
      </c>
      <c r="L48">
        <v>8.9015998840331996</v>
      </c>
      <c r="M48">
        <v>0.359426464750914</v>
      </c>
      <c r="N48" s="50">
        <v>17.756407315767753</v>
      </c>
      <c r="O48" s="50">
        <v>23.339276046232829</v>
      </c>
      <c r="P48" s="50">
        <v>0.94238716505221298</v>
      </c>
    </row>
    <row r="49" spans="1:16">
      <c r="A49" s="23">
        <v>44456</v>
      </c>
      <c r="B49" s="23" t="s">
        <v>26</v>
      </c>
      <c r="C49" s="23" t="s">
        <v>27</v>
      </c>
      <c r="D49" s="24">
        <v>0.57986111111111105</v>
      </c>
      <c r="E49" s="25" t="s">
        <v>125</v>
      </c>
      <c r="F49" s="25" t="s">
        <v>29</v>
      </c>
      <c r="G49" s="25">
        <v>9</v>
      </c>
      <c r="H49" s="25">
        <v>0.61169999999999991</v>
      </c>
      <c r="I49" s="25">
        <v>0.59030000000000005</v>
      </c>
      <c r="J49" s="25">
        <v>2.1399999999999864E-2</v>
      </c>
      <c r="K49">
        <v>6.9289142649831099</v>
      </c>
      <c r="L49">
        <v>11.8920240402221</v>
      </c>
      <c r="M49">
        <v>0.55011225944813202</v>
      </c>
      <c r="N49" s="50">
        <v>11.327307936869563</v>
      </c>
      <c r="O49" s="50">
        <v>19.440941703812495</v>
      </c>
      <c r="P49" s="50">
        <v>0.8993170826354947</v>
      </c>
    </row>
    <row r="50" spans="1:16">
      <c r="A50" s="23">
        <v>44457</v>
      </c>
      <c r="B50" s="23" t="s">
        <v>26</v>
      </c>
      <c r="C50" s="23" t="s">
        <v>46</v>
      </c>
      <c r="D50" s="24">
        <v>0.55555555555555558</v>
      </c>
      <c r="E50" s="25" t="s">
        <v>127</v>
      </c>
      <c r="F50" s="25" t="s">
        <v>34</v>
      </c>
      <c r="G50" s="25">
        <v>8</v>
      </c>
      <c r="H50" s="25">
        <v>0.61710000000000009</v>
      </c>
      <c r="I50" s="25">
        <v>0.60340000000000005</v>
      </c>
      <c r="J50" s="25">
        <v>1.3700000000000045E-2</v>
      </c>
      <c r="K50">
        <v>5.0876908444883</v>
      </c>
      <c r="L50">
        <v>7.6294708251953098</v>
      </c>
      <c r="M50">
        <v>0.74785894527486296</v>
      </c>
      <c r="N50" s="50">
        <v>8.2445160338491323</v>
      </c>
      <c r="O50" s="50">
        <v>12.363427038073747</v>
      </c>
      <c r="P50" s="50">
        <v>1.2118926353506123</v>
      </c>
    </row>
    <row r="51" spans="1:16">
      <c r="A51" s="5">
        <v>44457</v>
      </c>
      <c r="B51" s="5" t="s">
        <v>26</v>
      </c>
      <c r="C51" s="5" t="s">
        <v>27</v>
      </c>
      <c r="D51" s="9">
        <v>0.60416666666666663</v>
      </c>
      <c r="E51" t="s">
        <v>129</v>
      </c>
      <c r="F51" t="s">
        <v>34</v>
      </c>
      <c r="G51">
        <v>8</v>
      </c>
      <c r="H51">
        <v>0.57130000000000014</v>
      </c>
      <c r="I51">
        <v>0.55740000000000012</v>
      </c>
      <c r="J51">
        <v>1.3900000000000023E-2</v>
      </c>
      <c r="K51">
        <v>17.108795217501299</v>
      </c>
      <c r="L51">
        <v>21.5870475769043</v>
      </c>
      <c r="M51">
        <v>0.52897593080882299</v>
      </c>
      <c r="N51" s="50">
        <v>29.947129734817601</v>
      </c>
      <c r="O51" s="50">
        <v>37.785835072473823</v>
      </c>
      <c r="P51" s="50">
        <v>0.92591621006270408</v>
      </c>
    </row>
    <row r="52" spans="1:16">
      <c r="A52" s="23">
        <v>44457</v>
      </c>
      <c r="B52" s="23" t="s">
        <v>26</v>
      </c>
      <c r="C52" s="23" t="s">
        <v>27</v>
      </c>
      <c r="D52" s="24">
        <v>0.63888888888888895</v>
      </c>
      <c r="E52" s="25" t="s">
        <v>131</v>
      </c>
      <c r="F52" s="25" t="s">
        <v>29</v>
      </c>
      <c r="G52" s="25">
        <v>9</v>
      </c>
      <c r="H52" s="25">
        <v>0.43320000000000003</v>
      </c>
      <c r="I52" s="25">
        <v>0.42920000000000003</v>
      </c>
      <c r="J52" s="25">
        <v>4.0000000000000036E-3</v>
      </c>
      <c r="K52">
        <v>9.2175756069116801</v>
      </c>
      <c r="L52">
        <v>12.900092124938899</v>
      </c>
      <c r="M52">
        <v>0.25273357516901701</v>
      </c>
      <c r="N52" s="50">
        <v>21.277875362215326</v>
      </c>
      <c r="O52" s="50">
        <v>29.778606013247689</v>
      </c>
      <c r="P52" s="50">
        <v>0.58341083834029772</v>
      </c>
    </row>
    <row r="53" spans="1:16">
      <c r="A53" s="5">
        <v>44457</v>
      </c>
      <c r="B53" s="5" t="s">
        <v>26</v>
      </c>
      <c r="C53" s="5" t="s">
        <v>27</v>
      </c>
      <c r="D53" s="9">
        <v>0.67013888888888884</v>
      </c>
      <c r="E53" t="s">
        <v>133</v>
      </c>
      <c r="F53" t="s">
        <v>29</v>
      </c>
      <c r="G53">
        <v>10</v>
      </c>
      <c r="H53">
        <v>0.32879999999999998</v>
      </c>
      <c r="I53">
        <v>0.32360000000000011</v>
      </c>
      <c r="J53">
        <v>5.1999999999998714E-3</v>
      </c>
      <c r="K53">
        <v>7.0154657692608202</v>
      </c>
      <c r="L53">
        <v>10.080975532531699</v>
      </c>
      <c r="M53">
        <v>0.25048324009769701</v>
      </c>
      <c r="N53" s="50">
        <v>21.336574724029258</v>
      </c>
      <c r="O53" s="50">
        <v>30.659901254658454</v>
      </c>
      <c r="P53" s="50">
        <v>0.76181034092973543</v>
      </c>
    </row>
    <row r="54" spans="1:16">
      <c r="A54" s="37">
        <v>44459</v>
      </c>
      <c r="B54" s="37" t="s">
        <v>64</v>
      </c>
      <c r="C54" s="37" t="s">
        <v>46</v>
      </c>
      <c r="D54" s="38">
        <v>0.61805555555555558</v>
      </c>
      <c r="E54" s="51" t="s">
        <v>135</v>
      </c>
      <c r="F54" s="39" t="s">
        <v>34</v>
      </c>
      <c r="G54" s="39">
        <v>9</v>
      </c>
      <c r="H54" s="39">
        <v>0.62720000000000009</v>
      </c>
      <c r="I54" s="39">
        <v>0.61249999999999993</v>
      </c>
      <c r="J54" s="39">
        <v>1.4700000000000157E-2</v>
      </c>
      <c r="K54">
        <v>10.166027050081601</v>
      </c>
      <c r="L54">
        <v>11.904879570007299</v>
      </c>
      <c r="M54">
        <v>0.30797170046927103</v>
      </c>
      <c r="N54" s="50">
        <v>16.208589046686225</v>
      </c>
      <c r="O54" s="50">
        <v>18.980994212384083</v>
      </c>
      <c r="P54" s="50">
        <v>0.49102630814615911</v>
      </c>
    </row>
    <row r="55" spans="1:16">
      <c r="A55" s="5">
        <v>44457</v>
      </c>
      <c r="B55" s="5" t="s">
        <v>64</v>
      </c>
      <c r="C55" s="5" t="s">
        <v>46</v>
      </c>
      <c r="D55" s="9">
        <v>0.52083333333333337</v>
      </c>
      <c r="E55" t="s">
        <v>137</v>
      </c>
      <c r="F55" t="s">
        <v>29</v>
      </c>
      <c r="G55">
        <v>10</v>
      </c>
      <c r="H55">
        <v>0.43530000000000002</v>
      </c>
      <c r="I55">
        <v>0.42589999999999995</v>
      </c>
      <c r="J55">
        <v>9.400000000000075E-3</v>
      </c>
      <c r="K55">
        <v>7.4611011189083696</v>
      </c>
      <c r="L55">
        <v>9.7445983886718697</v>
      </c>
      <c r="M55">
        <v>0.54481536065536196</v>
      </c>
      <c r="N55" s="50">
        <v>17.140135811873119</v>
      </c>
      <c r="O55" s="50">
        <v>22.385937028880932</v>
      </c>
      <c r="P55" s="50">
        <v>1.2515859422360716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66E78-EC0B-4DB7-90A2-F35AC6A28BE4}">
  <dimension ref="A1:I59"/>
  <sheetViews>
    <sheetView topLeftCell="A49" workbookViewId="0">
      <selection activeCell="K12" sqref="K12"/>
    </sheetView>
  </sheetViews>
  <sheetFormatPr defaultRowHeight="15"/>
  <cols>
    <col min="9" max="9" width="9.140625" style="59"/>
  </cols>
  <sheetData>
    <row r="1" spans="1:9">
      <c r="A1" s="1" t="s">
        <v>146</v>
      </c>
      <c r="B1" s="1" t="s">
        <v>5</v>
      </c>
      <c r="C1" s="1" t="s">
        <v>142</v>
      </c>
      <c r="D1" s="1" t="s">
        <v>147</v>
      </c>
      <c r="E1" s="1" t="s">
        <v>148</v>
      </c>
      <c r="F1" s="1" t="s">
        <v>149</v>
      </c>
      <c r="G1" s="1" t="s">
        <v>1</v>
      </c>
      <c r="H1" s="1" t="s">
        <v>2</v>
      </c>
      <c r="I1" s="68" t="s">
        <v>25</v>
      </c>
    </row>
    <row r="2" spans="1:9">
      <c r="A2" t="s">
        <v>131</v>
      </c>
      <c r="B2" t="s">
        <v>29</v>
      </c>
      <c r="C2">
        <v>12</v>
      </c>
      <c r="D2">
        <v>2.86E-2</v>
      </c>
      <c r="E2">
        <v>2.5700000000000001E-2</v>
      </c>
      <c r="F2">
        <f>D2-E2</f>
        <v>2.8999999999999998E-3</v>
      </c>
      <c r="G2" t="s">
        <v>26</v>
      </c>
      <c r="H2" t="s">
        <v>27</v>
      </c>
      <c r="I2" s="59" t="s">
        <v>150</v>
      </c>
    </row>
    <row r="3" spans="1:9">
      <c r="A3" t="s">
        <v>151</v>
      </c>
      <c r="B3" t="s">
        <v>29</v>
      </c>
      <c r="C3">
        <v>5</v>
      </c>
      <c r="D3">
        <v>3.4599999999999999E-2</v>
      </c>
      <c r="E3">
        <v>3.3599999999999998E-2</v>
      </c>
      <c r="F3">
        <f>D3-E3</f>
        <v>1.0000000000000009E-3</v>
      </c>
      <c r="G3" t="s">
        <v>26</v>
      </c>
      <c r="H3" t="s">
        <v>46</v>
      </c>
      <c r="I3" s="59" t="s">
        <v>150</v>
      </c>
    </row>
    <row r="4" spans="1:9">
      <c r="A4" t="s">
        <v>152</v>
      </c>
      <c r="B4" t="s">
        <v>29</v>
      </c>
      <c r="D4">
        <v>4.07E-2</v>
      </c>
      <c r="E4">
        <v>3.9100000000000003E-2</v>
      </c>
      <c r="F4">
        <f t="shared" ref="F4:G24" si="0">D4-E4</f>
        <v>1.5999999999999973E-3</v>
      </c>
      <c r="I4" s="59" t="s">
        <v>150</v>
      </c>
    </row>
    <row r="5" spans="1:9">
      <c r="A5" t="s">
        <v>153</v>
      </c>
      <c r="B5" t="s">
        <v>29</v>
      </c>
      <c r="C5">
        <v>5</v>
      </c>
      <c r="D5">
        <v>3.27E-2</v>
      </c>
      <c r="E5">
        <v>3.1300000000000001E-2</v>
      </c>
      <c r="F5">
        <f t="shared" si="0"/>
        <v>1.3999999999999985E-3</v>
      </c>
      <c r="G5" t="s">
        <v>26</v>
      </c>
      <c r="H5" t="s">
        <v>46</v>
      </c>
      <c r="I5" s="59" t="s">
        <v>150</v>
      </c>
    </row>
    <row r="6" spans="1:9">
      <c r="A6" t="s">
        <v>154</v>
      </c>
      <c r="B6" t="s">
        <v>29</v>
      </c>
      <c r="C6">
        <v>6</v>
      </c>
      <c r="D6">
        <v>4.3799999999999999E-2</v>
      </c>
      <c r="E6">
        <v>4.2200000000000001E-2</v>
      </c>
      <c r="F6">
        <f t="shared" si="0"/>
        <v>1.5999999999999973E-3</v>
      </c>
      <c r="G6" t="s">
        <v>26</v>
      </c>
      <c r="H6" t="s">
        <v>46</v>
      </c>
      <c r="I6" s="59" t="s">
        <v>150</v>
      </c>
    </row>
    <row r="7" spans="1:9">
      <c r="A7" t="s">
        <v>155</v>
      </c>
      <c r="B7" t="s">
        <v>29</v>
      </c>
      <c r="C7">
        <v>6</v>
      </c>
      <c r="D7">
        <v>3.6499999999999998E-2</v>
      </c>
      <c r="E7">
        <v>3.4799999999999998E-2</v>
      </c>
      <c r="F7">
        <f t="shared" si="0"/>
        <v>1.7000000000000001E-3</v>
      </c>
      <c r="G7" t="s">
        <v>26</v>
      </c>
      <c r="H7" t="s">
        <v>46</v>
      </c>
      <c r="I7" s="59" t="s">
        <v>150</v>
      </c>
    </row>
    <row r="8" spans="1:9">
      <c r="A8" t="s">
        <v>156</v>
      </c>
      <c r="B8" t="s">
        <v>34</v>
      </c>
      <c r="C8">
        <v>48</v>
      </c>
      <c r="D8">
        <v>2.7900000000000001E-2</v>
      </c>
      <c r="E8">
        <v>2.63E-2</v>
      </c>
      <c r="F8">
        <f>D8-E8</f>
        <v>1.6000000000000007E-3</v>
      </c>
      <c r="G8" t="s">
        <v>64</v>
      </c>
      <c r="H8" t="s">
        <v>27</v>
      </c>
    </row>
    <row r="9" spans="1:9">
      <c r="A9" t="s">
        <v>157</v>
      </c>
      <c r="B9" t="s">
        <v>29</v>
      </c>
      <c r="C9">
        <v>6</v>
      </c>
      <c r="D9">
        <v>3.3300000000000003E-2</v>
      </c>
      <c r="E9">
        <v>3.1699999999999999E-2</v>
      </c>
      <c r="F9">
        <f t="shared" si="0"/>
        <v>1.6000000000000042E-3</v>
      </c>
      <c r="G9" t="s">
        <v>26</v>
      </c>
      <c r="H9" t="s">
        <v>46</v>
      </c>
      <c r="I9" s="59" t="s">
        <v>150</v>
      </c>
    </row>
    <row r="10" spans="1:9">
      <c r="A10" t="s">
        <v>158</v>
      </c>
      <c r="B10" t="s">
        <v>34</v>
      </c>
      <c r="C10">
        <v>47</v>
      </c>
      <c r="D10">
        <v>3.2500000000000001E-2</v>
      </c>
      <c r="E10">
        <v>2.81E-2</v>
      </c>
      <c r="F10">
        <f t="shared" si="0"/>
        <v>4.4000000000000011E-3</v>
      </c>
      <c r="G10" t="s">
        <v>64</v>
      </c>
      <c r="H10" t="s">
        <v>27</v>
      </c>
    </row>
    <row r="11" spans="1:9">
      <c r="A11" t="s">
        <v>129</v>
      </c>
      <c r="B11" t="s">
        <v>34</v>
      </c>
      <c r="C11">
        <v>39</v>
      </c>
      <c r="D11">
        <v>4.2000000000000003E-2</v>
      </c>
      <c r="E11">
        <v>3.95E-2</v>
      </c>
      <c r="F11">
        <f t="shared" si="0"/>
        <v>2.5000000000000022E-3</v>
      </c>
      <c r="G11" t="s">
        <v>26</v>
      </c>
      <c r="H11" t="s">
        <v>27</v>
      </c>
    </row>
    <row r="12" spans="1:9">
      <c r="A12" t="s">
        <v>159</v>
      </c>
      <c r="B12" t="s">
        <v>34</v>
      </c>
      <c r="C12">
        <v>36</v>
      </c>
      <c r="D12">
        <v>2.2100000000000002E-2</v>
      </c>
      <c r="E12">
        <v>2.07E-2</v>
      </c>
      <c r="F12">
        <f t="shared" si="0"/>
        <v>1.4000000000000019E-3</v>
      </c>
      <c r="G12" t="s">
        <v>26</v>
      </c>
      <c r="H12" t="s">
        <v>27</v>
      </c>
    </row>
    <row r="13" spans="1:9">
      <c r="A13" t="s">
        <v>101</v>
      </c>
      <c r="B13" t="s">
        <v>29</v>
      </c>
      <c r="C13">
        <v>45</v>
      </c>
      <c r="D13">
        <v>2.29E-2</v>
      </c>
      <c r="E13">
        <v>2.1000000000000001E-2</v>
      </c>
      <c r="F13">
        <f t="shared" si="0"/>
        <v>1.8999999999999989E-3</v>
      </c>
      <c r="G13" t="s">
        <v>64</v>
      </c>
      <c r="H13" t="s">
        <v>46</v>
      </c>
    </row>
    <row r="14" spans="1:9">
      <c r="A14" t="s">
        <v>160</v>
      </c>
      <c r="B14" t="s">
        <v>29</v>
      </c>
      <c r="D14">
        <v>2.6100000000000002E-2</v>
      </c>
      <c r="E14">
        <v>2.46E-2</v>
      </c>
      <c r="F14">
        <f t="shared" si="0"/>
        <v>1.5000000000000013E-3</v>
      </c>
      <c r="G14" t="s">
        <v>64</v>
      </c>
      <c r="H14" t="s">
        <v>27</v>
      </c>
      <c r="I14" s="59" t="s">
        <v>161</v>
      </c>
    </row>
    <row r="15" spans="1:9">
      <c r="A15" t="s">
        <v>162</v>
      </c>
      <c r="B15" t="s">
        <v>34</v>
      </c>
      <c r="C15">
        <v>54</v>
      </c>
      <c r="D15">
        <v>3.5200000000000002E-2</v>
      </c>
      <c r="E15">
        <v>3.32E-2</v>
      </c>
      <c r="F15">
        <f t="shared" si="0"/>
        <v>2.0000000000000018E-3</v>
      </c>
      <c r="G15" t="s">
        <v>64</v>
      </c>
      <c r="H15" t="s">
        <v>27</v>
      </c>
    </row>
    <row r="16" spans="1:9">
      <c r="A16" t="s">
        <v>163</v>
      </c>
      <c r="B16" t="s">
        <v>34</v>
      </c>
      <c r="C16">
        <v>79</v>
      </c>
      <c r="D16">
        <v>0.03</v>
      </c>
      <c r="E16">
        <v>2.6599999999999999E-2</v>
      </c>
      <c r="F16">
        <f t="shared" si="0"/>
        <v>3.4000000000000002E-3</v>
      </c>
      <c r="G16" t="s">
        <v>64</v>
      </c>
      <c r="H16" t="s">
        <v>27</v>
      </c>
    </row>
    <row r="17" spans="1:9">
      <c r="A17" t="s">
        <v>95</v>
      </c>
      <c r="B17" t="s">
        <v>34</v>
      </c>
      <c r="C17">
        <v>74</v>
      </c>
      <c r="D17">
        <v>3.09E-2</v>
      </c>
      <c r="E17">
        <v>2.8799999999999999E-2</v>
      </c>
      <c r="F17">
        <f t="shared" si="0"/>
        <v>2.1000000000000012E-3</v>
      </c>
      <c r="G17" t="s">
        <v>64</v>
      </c>
      <c r="H17" t="s">
        <v>27</v>
      </c>
    </row>
    <row r="18" spans="1:9">
      <c r="A18" t="s">
        <v>164</v>
      </c>
      <c r="B18" t="s">
        <v>34</v>
      </c>
      <c r="C18">
        <v>48</v>
      </c>
      <c r="D18">
        <v>2.4799999999999999E-2</v>
      </c>
      <c r="E18">
        <v>2.3E-2</v>
      </c>
      <c r="F18">
        <f t="shared" si="0"/>
        <v>1.7999999999999995E-3</v>
      </c>
      <c r="G18" t="s">
        <v>64</v>
      </c>
      <c r="H18" t="s">
        <v>27</v>
      </c>
    </row>
    <row r="19" spans="1:9">
      <c r="A19" t="s">
        <v>165</v>
      </c>
      <c r="B19" t="s">
        <v>34</v>
      </c>
      <c r="C19">
        <v>61</v>
      </c>
      <c r="D19">
        <v>2.1100000000000001E-2</v>
      </c>
      <c r="E19">
        <v>1.9699999999999999E-2</v>
      </c>
      <c r="F19">
        <f t="shared" si="0"/>
        <v>1.4000000000000019E-3</v>
      </c>
      <c r="G19" t="s">
        <v>64</v>
      </c>
      <c r="H19" t="s">
        <v>27</v>
      </c>
    </row>
    <row r="20" spans="1:9">
      <c r="A20" t="s">
        <v>135</v>
      </c>
      <c r="B20" t="s">
        <v>34</v>
      </c>
      <c r="C20">
        <v>59</v>
      </c>
      <c r="D20">
        <v>2.9100000000000001E-2</v>
      </c>
      <c r="E20">
        <v>2.7799999999999998E-2</v>
      </c>
      <c r="F20">
        <f t="shared" si="0"/>
        <v>1.3000000000000025E-3</v>
      </c>
      <c r="G20" t="s">
        <v>64</v>
      </c>
      <c r="H20" t="s">
        <v>46</v>
      </c>
    </row>
    <row r="21" spans="1:9">
      <c r="A21" t="s">
        <v>166</v>
      </c>
      <c r="B21" t="s">
        <v>34</v>
      </c>
      <c r="C21">
        <v>55</v>
      </c>
      <c r="D21">
        <v>2.9399999999999999E-2</v>
      </c>
      <c r="E21">
        <v>2.75E-2</v>
      </c>
      <c r="F21">
        <f t="shared" si="0"/>
        <v>1.8999999999999989E-3</v>
      </c>
      <c r="G21" t="s">
        <v>64</v>
      </c>
      <c r="H21" t="s">
        <v>27</v>
      </c>
    </row>
    <row r="22" spans="1:9">
      <c r="A22" t="s">
        <v>167</v>
      </c>
      <c r="B22" t="s">
        <v>34</v>
      </c>
      <c r="C22">
        <v>42</v>
      </c>
      <c r="D22">
        <v>2.5700000000000001E-2</v>
      </c>
      <c r="E22">
        <v>2.4299999999999999E-2</v>
      </c>
      <c r="F22">
        <f t="shared" si="0"/>
        <v>1.4000000000000019E-3</v>
      </c>
      <c r="G22" t="s">
        <v>64</v>
      </c>
      <c r="H22" t="s">
        <v>46</v>
      </c>
      <c r="I22" s="59" t="s">
        <v>168</v>
      </c>
    </row>
    <row r="23" spans="1:9">
      <c r="A23" t="s">
        <v>169</v>
      </c>
      <c r="B23" t="s">
        <v>34</v>
      </c>
      <c r="C23">
        <v>74</v>
      </c>
      <c r="D23">
        <v>3.1699999999999999E-2</v>
      </c>
      <c r="E23">
        <v>2.9600000000000001E-2</v>
      </c>
      <c r="F23">
        <f t="shared" si="0"/>
        <v>2.0999999999999977E-3</v>
      </c>
      <c r="G23" t="s">
        <v>64</v>
      </c>
      <c r="H23" t="s">
        <v>27</v>
      </c>
    </row>
    <row r="24" spans="1:9">
      <c r="A24" t="s">
        <v>170</v>
      </c>
      <c r="B24" t="s">
        <v>34</v>
      </c>
      <c r="C24">
        <v>5</v>
      </c>
      <c r="D24">
        <v>5.1799999999999999E-2</v>
      </c>
      <c r="E24">
        <v>5.0799999999999998E-2</v>
      </c>
      <c r="F24">
        <f t="shared" si="0"/>
        <v>1.0000000000000009E-3</v>
      </c>
      <c r="G24" t="s">
        <v>26</v>
      </c>
      <c r="H24" t="s">
        <v>46</v>
      </c>
    </row>
    <row r="25" spans="1:9">
      <c r="A25" t="s">
        <v>41</v>
      </c>
      <c r="B25" t="s">
        <v>29</v>
      </c>
      <c r="C25">
        <v>12</v>
      </c>
      <c r="D25">
        <v>2.47E-2</v>
      </c>
      <c r="E25">
        <v>2.3400000000000001E-2</v>
      </c>
      <c r="F25">
        <f t="shared" ref="F25:F59" si="1">D25-E25</f>
        <v>1.2999999999999991E-3</v>
      </c>
      <c r="G25" t="s">
        <v>26</v>
      </c>
      <c r="H25" t="s">
        <v>27</v>
      </c>
    </row>
    <row r="26" spans="1:9">
      <c r="A26" t="s">
        <v>171</v>
      </c>
      <c r="B26" t="s">
        <v>29</v>
      </c>
      <c r="C26">
        <v>6</v>
      </c>
      <c r="D26">
        <v>3.9600000000000003E-2</v>
      </c>
      <c r="E26">
        <v>3.7900000000000003E-2</v>
      </c>
      <c r="F26">
        <f t="shared" si="1"/>
        <v>1.7000000000000001E-3</v>
      </c>
      <c r="G26" t="s">
        <v>26</v>
      </c>
      <c r="H26" t="s">
        <v>46</v>
      </c>
      <c r="I26" s="59" t="s">
        <v>150</v>
      </c>
    </row>
    <row r="27" spans="1:9">
      <c r="A27" t="s">
        <v>172</v>
      </c>
      <c r="B27" t="s">
        <v>34</v>
      </c>
      <c r="C27">
        <v>3</v>
      </c>
      <c r="D27">
        <v>4.5499999999999999E-2</v>
      </c>
      <c r="E27">
        <v>4.4299999999999999E-2</v>
      </c>
      <c r="F27">
        <f t="shared" si="1"/>
        <v>1.1999999999999997E-3</v>
      </c>
      <c r="G27" t="s">
        <v>26</v>
      </c>
      <c r="H27" t="s">
        <v>27</v>
      </c>
    </row>
    <row r="28" spans="1:9">
      <c r="A28" t="s">
        <v>173</v>
      </c>
      <c r="B28" t="s">
        <v>29</v>
      </c>
      <c r="C28">
        <v>7</v>
      </c>
      <c r="D28">
        <v>3.8399999999999997E-2</v>
      </c>
      <c r="E28">
        <v>3.6999999999999998E-2</v>
      </c>
      <c r="F28">
        <f t="shared" si="1"/>
        <v>1.3999999999999985E-3</v>
      </c>
      <c r="G28" t="s">
        <v>26</v>
      </c>
      <c r="H28" t="s">
        <v>27</v>
      </c>
      <c r="I28" s="56" t="s">
        <v>150</v>
      </c>
    </row>
    <row r="29" spans="1:9">
      <c r="A29" t="s">
        <v>174</v>
      </c>
      <c r="B29" t="s">
        <v>29</v>
      </c>
      <c r="C29">
        <v>6</v>
      </c>
      <c r="D29">
        <v>3.2599999999999997E-2</v>
      </c>
      <c r="E29">
        <v>3.1699999999999999E-2</v>
      </c>
      <c r="F29">
        <f t="shared" si="1"/>
        <v>8.9999999999999802E-4</v>
      </c>
      <c r="G29" t="s">
        <v>26</v>
      </c>
      <c r="H29" t="s">
        <v>27</v>
      </c>
      <c r="I29" s="56" t="s">
        <v>150</v>
      </c>
    </row>
    <row r="30" spans="1:9">
      <c r="A30" t="s">
        <v>175</v>
      </c>
      <c r="B30" t="s">
        <v>34</v>
      </c>
      <c r="C30">
        <v>6</v>
      </c>
      <c r="D30">
        <v>4.1399999999999999E-2</v>
      </c>
      <c r="E30">
        <v>4.0599999999999997E-2</v>
      </c>
      <c r="F30">
        <f t="shared" si="1"/>
        <v>8.000000000000021E-4</v>
      </c>
      <c r="G30" t="s">
        <v>26</v>
      </c>
      <c r="H30" t="s">
        <v>27</v>
      </c>
    </row>
    <row r="31" spans="1:9">
      <c r="A31" t="s">
        <v>176</v>
      </c>
      <c r="B31" t="s">
        <v>29</v>
      </c>
      <c r="C31">
        <v>5</v>
      </c>
      <c r="D31">
        <v>4.9200000000000001E-2</v>
      </c>
      <c r="E31">
        <v>4.2700000000000002E-2</v>
      </c>
      <c r="F31">
        <f t="shared" si="1"/>
        <v>6.4999999999999988E-3</v>
      </c>
      <c r="G31" t="s">
        <v>26</v>
      </c>
      <c r="H31" t="s">
        <v>27</v>
      </c>
      <c r="I31" s="56" t="s">
        <v>150</v>
      </c>
    </row>
    <row r="32" spans="1:9">
      <c r="A32" t="s">
        <v>52</v>
      </c>
      <c r="B32" t="s">
        <v>34</v>
      </c>
      <c r="C32">
        <v>30</v>
      </c>
      <c r="D32">
        <v>2.29E-2</v>
      </c>
      <c r="E32">
        <v>2.1700000000000001E-2</v>
      </c>
      <c r="F32">
        <f t="shared" si="1"/>
        <v>1.1999999999999997E-3</v>
      </c>
      <c r="G32" t="s">
        <v>26</v>
      </c>
      <c r="H32" t="s">
        <v>27</v>
      </c>
    </row>
    <row r="33" spans="1:9">
      <c r="A33" t="s">
        <v>177</v>
      </c>
      <c r="B33" t="s">
        <v>29</v>
      </c>
      <c r="C33">
        <v>4</v>
      </c>
      <c r="D33">
        <v>3.4299999999999997E-2</v>
      </c>
      <c r="E33">
        <v>3.3099999999999997E-2</v>
      </c>
      <c r="F33">
        <f t="shared" si="1"/>
        <v>1.1999999999999997E-3</v>
      </c>
      <c r="G33" t="s">
        <v>26</v>
      </c>
      <c r="H33" t="s">
        <v>27</v>
      </c>
    </row>
    <row r="34" spans="1:9">
      <c r="A34" t="s">
        <v>62</v>
      </c>
      <c r="B34" t="s">
        <v>34</v>
      </c>
      <c r="C34">
        <v>29</v>
      </c>
      <c r="D34">
        <v>2.8199999999999999E-2</v>
      </c>
      <c r="E34">
        <v>2.6499999999999999E-2</v>
      </c>
      <c r="F34">
        <f t="shared" si="1"/>
        <v>1.7000000000000001E-3</v>
      </c>
      <c r="G34" t="s">
        <v>26</v>
      </c>
      <c r="H34" t="s">
        <v>27</v>
      </c>
    </row>
    <row r="35" spans="1:9">
      <c r="A35" t="s">
        <v>54</v>
      </c>
      <c r="B35" t="s">
        <v>29</v>
      </c>
      <c r="C35">
        <v>11</v>
      </c>
      <c r="D35">
        <v>3.49E-2</v>
      </c>
      <c r="E35">
        <v>3.2800000000000003E-2</v>
      </c>
      <c r="F35">
        <f t="shared" si="1"/>
        <v>2.0999999999999977E-3</v>
      </c>
      <c r="G35" t="s">
        <v>26</v>
      </c>
      <c r="H35" t="s">
        <v>46</v>
      </c>
    </row>
    <row r="36" spans="1:9">
      <c r="A36" t="s">
        <v>178</v>
      </c>
      <c r="B36" t="s">
        <v>34</v>
      </c>
      <c r="C36">
        <v>9</v>
      </c>
      <c r="D36">
        <v>3.9800000000000002E-2</v>
      </c>
      <c r="E36">
        <v>3.8699999999999998E-2</v>
      </c>
      <c r="F36">
        <f t="shared" si="1"/>
        <v>1.1000000000000038E-3</v>
      </c>
      <c r="G36" t="s">
        <v>26</v>
      </c>
      <c r="H36" t="s">
        <v>46</v>
      </c>
    </row>
    <row r="37" spans="1:9">
      <c r="A37" t="s">
        <v>179</v>
      </c>
      <c r="B37" t="s">
        <v>34</v>
      </c>
      <c r="C37">
        <v>6</v>
      </c>
      <c r="D37">
        <v>3.6200000000000003E-2</v>
      </c>
      <c r="E37">
        <v>3.5400000000000001E-2</v>
      </c>
      <c r="F37">
        <f t="shared" si="1"/>
        <v>8.000000000000021E-4</v>
      </c>
      <c r="G37" t="s">
        <v>26</v>
      </c>
      <c r="H37" t="s">
        <v>46</v>
      </c>
    </row>
    <row r="38" spans="1:9">
      <c r="A38" t="s">
        <v>180</v>
      </c>
      <c r="B38" t="s">
        <v>34</v>
      </c>
      <c r="C38">
        <v>5</v>
      </c>
      <c r="D38">
        <v>5.7200000000000001E-2</v>
      </c>
      <c r="E38">
        <v>5.28E-2</v>
      </c>
      <c r="F38">
        <f t="shared" si="1"/>
        <v>4.4000000000000011E-3</v>
      </c>
      <c r="G38" t="s">
        <v>26</v>
      </c>
      <c r="H38" t="s">
        <v>46</v>
      </c>
    </row>
    <row r="39" spans="1:9">
      <c r="A39" t="s">
        <v>181</v>
      </c>
      <c r="B39" t="s">
        <v>34</v>
      </c>
      <c r="C39">
        <v>6</v>
      </c>
      <c r="D39">
        <v>4.1500000000000002E-2</v>
      </c>
      <c r="E39">
        <v>4.0800000000000003E-2</v>
      </c>
      <c r="F39">
        <f t="shared" si="1"/>
        <v>6.9999999999999923E-4</v>
      </c>
      <c r="G39" t="s">
        <v>26</v>
      </c>
      <c r="H39" t="s">
        <v>46</v>
      </c>
    </row>
    <row r="40" spans="1:9">
      <c r="A40" t="s">
        <v>60</v>
      </c>
      <c r="B40" t="s">
        <v>29</v>
      </c>
      <c r="C40">
        <v>11</v>
      </c>
      <c r="D40">
        <v>3.0300000000000001E-2</v>
      </c>
      <c r="E40">
        <v>2.9000000000000001E-2</v>
      </c>
      <c r="F40">
        <f t="shared" si="1"/>
        <v>1.2999999999999991E-3</v>
      </c>
      <c r="G40" t="s">
        <v>26</v>
      </c>
      <c r="H40" t="s">
        <v>27</v>
      </c>
    </row>
    <row r="41" spans="1:9">
      <c r="A41" t="s">
        <v>182</v>
      </c>
      <c r="B41" t="s">
        <v>34</v>
      </c>
      <c r="C41">
        <v>6</v>
      </c>
      <c r="D41">
        <v>4.5999999999999999E-2</v>
      </c>
      <c r="E41">
        <v>4.4999999999999998E-2</v>
      </c>
      <c r="F41">
        <f t="shared" si="1"/>
        <v>1.0000000000000009E-3</v>
      </c>
      <c r="G41" t="s">
        <v>26</v>
      </c>
      <c r="H41" t="s">
        <v>46</v>
      </c>
    </row>
    <row r="42" spans="1:9">
      <c r="A42" t="s">
        <v>183</v>
      </c>
      <c r="B42" t="s">
        <v>34</v>
      </c>
      <c r="C42">
        <v>7</v>
      </c>
      <c r="D42">
        <v>4.2200000000000001E-2</v>
      </c>
      <c r="E42">
        <v>4.1200000000000001E-2</v>
      </c>
      <c r="F42">
        <f t="shared" si="1"/>
        <v>1.0000000000000009E-3</v>
      </c>
      <c r="G42" t="s">
        <v>26</v>
      </c>
      <c r="H42" t="s">
        <v>46</v>
      </c>
    </row>
    <row r="43" spans="1:9">
      <c r="A43" t="s">
        <v>184</v>
      </c>
      <c r="B43" t="s">
        <v>29</v>
      </c>
      <c r="C43">
        <v>4</v>
      </c>
      <c r="D43">
        <v>4.7300000000000002E-2</v>
      </c>
      <c r="E43">
        <v>4.6399999999999997E-2</v>
      </c>
      <c r="F43">
        <f t="shared" si="1"/>
        <v>9.0000000000000496E-4</v>
      </c>
      <c r="G43" t="s">
        <v>26</v>
      </c>
      <c r="H43" t="s">
        <v>27</v>
      </c>
    </row>
    <row r="44" spans="1:9">
      <c r="A44" t="s">
        <v>185</v>
      </c>
      <c r="B44" t="s">
        <v>29</v>
      </c>
      <c r="C44">
        <v>6</v>
      </c>
      <c r="D44">
        <v>2.98E-2</v>
      </c>
      <c r="E44">
        <v>2.8400000000000002E-2</v>
      </c>
      <c r="F44">
        <f t="shared" si="1"/>
        <v>1.3999999999999985E-3</v>
      </c>
      <c r="G44" t="s">
        <v>26</v>
      </c>
      <c r="H44" t="s">
        <v>27</v>
      </c>
    </row>
    <row r="45" spans="1:9">
      <c r="A45" t="s">
        <v>186</v>
      </c>
      <c r="B45" t="s">
        <v>29</v>
      </c>
      <c r="C45">
        <v>6</v>
      </c>
      <c r="D45">
        <v>3.73E-2</v>
      </c>
      <c r="E45">
        <v>3.5900000000000001E-2</v>
      </c>
      <c r="F45">
        <f t="shared" si="1"/>
        <v>1.3999999999999985E-3</v>
      </c>
      <c r="G45" t="s">
        <v>26</v>
      </c>
      <c r="H45" t="s">
        <v>27</v>
      </c>
    </row>
    <row r="46" spans="1:9">
      <c r="A46" t="s">
        <v>58</v>
      </c>
      <c r="B46" t="s">
        <v>34</v>
      </c>
      <c r="C46">
        <v>11</v>
      </c>
      <c r="D46">
        <v>4.3499999999999997E-2</v>
      </c>
      <c r="E46">
        <v>4.2099999999999999E-2</v>
      </c>
      <c r="F46">
        <f t="shared" si="1"/>
        <v>1.3999999999999985E-3</v>
      </c>
      <c r="G46" t="s">
        <v>26</v>
      </c>
      <c r="H46" t="s">
        <v>46</v>
      </c>
    </row>
    <row r="47" spans="1:9">
      <c r="A47" t="s">
        <v>187</v>
      </c>
      <c r="B47" t="s">
        <v>34</v>
      </c>
      <c r="C47">
        <v>6</v>
      </c>
      <c r="D47">
        <v>4.65E-2</v>
      </c>
      <c r="E47">
        <v>4.5699999999999998E-2</v>
      </c>
      <c r="F47">
        <f t="shared" si="1"/>
        <v>8.000000000000021E-4</v>
      </c>
      <c r="G47" t="s">
        <v>26</v>
      </c>
      <c r="H47" t="s">
        <v>46</v>
      </c>
    </row>
    <row r="48" spans="1:9">
      <c r="A48" t="s">
        <v>90</v>
      </c>
      <c r="B48" t="s">
        <v>29</v>
      </c>
      <c r="D48">
        <v>1.8499999999999999E-2</v>
      </c>
      <c r="E48">
        <v>1.67E-2</v>
      </c>
      <c r="F48">
        <f t="shared" si="1"/>
        <v>1.7999999999999995E-3</v>
      </c>
      <c r="G48" t="s">
        <v>64</v>
      </c>
      <c r="H48" t="s">
        <v>27</v>
      </c>
      <c r="I48" s="59" t="s">
        <v>161</v>
      </c>
    </row>
    <row r="49" spans="1:9">
      <c r="A49" t="s">
        <v>97</v>
      </c>
      <c r="B49" t="s">
        <v>34</v>
      </c>
      <c r="C49">
        <v>87</v>
      </c>
      <c r="D49">
        <v>3.5200000000000002E-2</v>
      </c>
      <c r="E49">
        <v>3.3399999999999999E-2</v>
      </c>
      <c r="F49">
        <f t="shared" si="1"/>
        <v>1.800000000000003E-3</v>
      </c>
      <c r="G49" t="s">
        <v>64</v>
      </c>
      <c r="H49" t="s">
        <v>27</v>
      </c>
    </row>
    <row r="50" spans="1:9">
      <c r="A50" t="s">
        <v>107</v>
      </c>
      <c r="B50" t="s">
        <v>34</v>
      </c>
      <c r="C50">
        <v>86</v>
      </c>
      <c r="D50">
        <v>3.4500000000000003E-2</v>
      </c>
      <c r="E50">
        <v>3.2199999999999999E-2</v>
      </c>
      <c r="F50">
        <f t="shared" si="1"/>
        <v>2.3000000000000034E-3</v>
      </c>
      <c r="G50" t="s">
        <v>64</v>
      </c>
      <c r="H50" t="s">
        <v>27</v>
      </c>
    </row>
    <row r="51" spans="1:9">
      <c r="A51" t="s">
        <v>188</v>
      </c>
      <c r="B51" t="s">
        <v>34</v>
      </c>
      <c r="C51">
        <v>66</v>
      </c>
      <c r="D51">
        <v>2.6499999999999999E-2</v>
      </c>
      <c r="E51">
        <v>2.3599999999999999E-2</v>
      </c>
      <c r="F51">
        <f t="shared" si="1"/>
        <v>2.8999999999999998E-3</v>
      </c>
      <c r="G51" t="s">
        <v>64</v>
      </c>
      <c r="H51" t="s">
        <v>27</v>
      </c>
      <c r="I51" s="59" t="s">
        <v>189</v>
      </c>
    </row>
    <row r="52" spans="1:9">
      <c r="A52" t="s">
        <v>190</v>
      </c>
      <c r="B52" t="s">
        <v>34</v>
      </c>
      <c r="C52">
        <v>83</v>
      </c>
      <c r="D52">
        <v>3.6999999999999998E-2</v>
      </c>
      <c r="E52">
        <v>3.5099999999999999E-2</v>
      </c>
      <c r="F52">
        <f t="shared" si="1"/>
        <v>1.8999999999999989E-3</v>
      </c>
      <c r="G52" t="s">
        <v>64</v>
      </c>
      <c r="H52" t="s">
        <v>27</v>
      </c>
    </row>
    <row r="53" spans="1:9">
      <c r="A53" t="s">
        <v>78</v>
      </c>
      <c r="B53" t="s">
        <v>34</v>
      </c>
      <c r="C53">
        <v>87</v>
      </c>
      <c r="D53">
        <v>5.16E-2</v>
      </c>
      <c r="E53">
        <v>4.8599999999999997E-2</v>
      </c>
      <c r="F53">
        <f t="shared" si="1"/>
        <v>3.0000000000000027E-3</v>
      </c>
      <c r="G53" t="s">
        <v>64</v>
      </c>
      <c r="H53" t="s">
        <v>27</v>
      </c>
      <c r="I53" s="59" t="s">
        <v>191</v>
      </c>
    </row>
    <row r="54" spans="1:9">
      <c r="A54" t="s">
        <v>192</v>
      </c>
      <c r="B54" t="s">
        <v>29</v>
      </c>
      <c r="C54">
        <v>83</v>
      </c>
      <c r="D54">
        <v>3.4200000000000001E-2</v>
      </c>
      <c r="E54">
        <v>0.03</v>
      </c>
      <c r="F54">
        <f t="shared" si="1"/>
        <v>4.2000000000000023E-3</v>
      </c>
      <c r="G54" t="s">
        <v>64</v>
      </c>
      <c r="H54" t="s">
        <v>27</v>
      </c>
    </row>
    <row r="55" spans="1:9">
      <c r="A55" t="s">
        <v>193</v>
      </c>
      <c r="B55" t="s">
        <v>34</v>
      </c>
      <c r="C55">
        <v>71</v>
      </c>
      <c r="D55">
        <v>2.4199999999999999E-2</v>
      </c>
      <c r="E55">
        <v>2.2700000000000001E-2</v>
      </c>
      <c r="F55">
        <f t="shared" si="1"/>
        <v>1.4999999999999979E-3</v>
      </c>
      <c r="G55" t="s">
        <v>64</v>
      </c>
      <c r="H55" t="s">
        <v>46</v>
      </c>
    </row>
    <row r="56" spans="1:9">
      <c r="A56" t="s">
        <v>194</v>
      </c>
      <c r="B56" t="s">
        <v>34</v>
      </c>
      <c r="C56">
        <v>71</v>
      </c>
      <c r="D56">
        <v>1.7899999999999999E-2</v>
      </c>
      <c r="E56">
        <v>1.66E-2</v>
      </c>
      <c r="F56">
        <f t="shared" si="1"/>
        <v>1.2999999999999991E-3</v>
      </c>
      <c r="G56" t="s">
        <v>64</v>
      </c>
      <c r="H56" t="s">
        <v>46</v>
      </c>
    </row>
    <row r="57" spans="1:9">
      <c r="A57" t="s">
        <v>67</v>
      </c>
      <c r="B57" t="s">
        <v>34</v>
      </c>
      <c r="C57">
        <v>87</v>
      </c>
      <c r="D57">
        <v>3.7199999999999997E-2</v>
      </c>
      <c r="E57">
        <v>3.5000000000000003E-2</v>
      </c>
      <c r="F57">
        <f t="shared" si="1"/>
        <v>2.1999999999999936E-3</v>
      </c>
      <c r="G57" t="s">
        <v>64</v>
      </c>
      <c r="H57" t="s">
        <v>27</v>
      </c>
    </row>
    <row r="58" spans="1:9">
      <c r="A58" t="s">
        <v>195</v>
      </c>
      <c r="B58" t="s">
        <v>29</v>
      </c>
      <c r="C58">
        <v>20</v>
      </c>
      <c r="D58">
        <v>1.84E-2</v>
      </c>
      <c r="E58">
        <v>1.7100000000000001E-2</v>
      </c>
      <c r="F58">
        <f t="shared" si="1"/>
        <v>1.2999999999999991E-3</v>
      </c>
      <c r="G58" t="s">
        <v>64</v>
      </c>
      <c r="I58" s="56" t="s">
        <v>150</v>
      </c>
    </row>
    <row r="59" spans="1:9">
      <c r="A59" t="s">
        <v>196</v>
      </c>
      <c r="B59" t="s">
        <v>29</v>
      </c>
      <c r="C59">
        <v>87</v>
      </c>
      <c r="D59">
        <v>2.63E-2</v>
      </c>
      <c r="E59">
        <v>2.3800000000000002E-2</v>
      </c>
      <c r="F59">
        <f t="shared" si="1"/>
        <v>2.4999999999999988E-3</v>
      </c>
      <c r="G59" t="s">
        <v>64</v>
      </c>
      <c r="H59" t="s">
        <v>27</v>
      </c>
      <c r="I59" s="59"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3026E-D2A5-455A-9330-3248FC07A0C2}">
  <dimension ref="A1:X87"/>
  <sheetViews>
    <sheetView topLeftCell="M1" workbookViewId="0">
      <selection activeCell="Y84" sqref="Y84"/>
    </sheetView>
  </sheetViews>
  <sheetFormatPr defaultRowHeight="15"/>
  <cols>
    <col min="3" max="3" width="10.42578125" bestFit="1" customWidth="1"/>
    <col min="5" max="5" width="9.85546875" customWidth="1"/>
    <col min="6" max="6" width="10.42578125" bestFit="1" customWidth="1"/>
    <col min="8" max="8" width="18.85546875" bestFit="1" customWidth="1"/>
    <col min="9" max="9" width="10.42578125" bestFit="1" customWidth="1"/>
    <col min="19" max="19" width="10.42578125" bestFit="1" customWidth="1"/>
    <col min="20" max="20" width="10.42578125" style="5" bestFit="1" customWidth="1"/>
    <col min="22" max="22" width="30" customWidth="1"/>
    <col min="23" max="23" width="10.42578125" bestFit="1" customWidth="1"/>
  </cols>
  <sheetData>
    <row r="1" spans="1:24">
      <c r="A1" t="s">
        <v>46</v>
      </c>
      <c r="O1" t="s">
        <v>27</v>
      </c>
      <c r="T1"/>
    </row>
    <row r="2" spans="1:24">
      <c r="A2" s="3" t="s">
        <v>4</v>
      </c>
      <c r="B2" s="4" t="s">
        <v>5</v>
      </c>
      <c r="C2" s="4" t="s">
        <v>198</v>
      </c>
      <c r="D2" s="4" t="s">
        <v>199</v>
      </c>
      <c r="E2" s="4" t="s">
        <v>200</v>
      </c>
      <c r="F2" s="4" t="s">
        <v>201</v>
      </c>
      <c r="G2" s="4" t="s">
        <v>202</v>
      </c>
      <c r="H2" s="4" t="s">
        <v>203</v>
      </c>
      <c r="I2" s="4" t="s">
        <v>6</v>
      </c>
      <c r="J2" s="4" t="s">
        <v>25</v>
      </c>
      <c r="O2" s="3" t="s">
        <v>4</v>
      </c>
      <c r="P2" s="4" t="s">
        <v>5</v>
      </c>
      <c r="Q2" s="4" t="s">
        <v>198</v>
      </c>
      <c r="R2" s="4" t="s">
        <v>199</v>
      </c>
      <c r="S2" s="4" t="s">
        <v>200</v>
      </c>
      <c r="T2" s="4" t="s">
        <v>201</v>
      </c>
      <c r="U2" s="4" t="s">
        <v>202</v>
      </c>
      <c r="V2" s="4" t="s">
        <v>203</v>
      </c>
      <c r="W2" s="4" t="s">
        <v>6</v>
      </c>
      <c r="X2" s="4" t="s">
        <v>25</v>
      </c>
    </row>
    <row r="3" spans="1:24">
      <c r="A3" t="s">
        <v>204</v>
      </c>
      <c r="B3" t="s">
        <v>34</v>
      </c>
      <c r="C3" s="5">
        <v>44412</v>
      </c>
      <c r="D3" s="5">
        <v>44414</v>
      </c>
      <c r="E3" s="5">
        <v>44425</v>
      </c>
      <c r="F3" s="5">
        <v>44435</v>
      </c>
      <c r="G3" t="s">
        <v>205</v>
      </c>
      <c r="H3" t="s">
        <v>206</v>
      </c>
      <c r="I3">
        <v>7</v>
      </c>
      <c r="O3" t="s">
        <v>207</v>
      </c>
      <c r="P3" t="s">
        <v>29</v>
      </c>
      <c r="Q3" s="5">
        <v>44412</v>
      </c>
      <c r="R3" s="5">
        <v>44414</v>
      </c>
      <c r="S3" s="5">
        <v>44426</v>
      </c>
      <c r="T3" s="5">
        <v>44434</v>
      </c>
      <c r="U3" t="s">
        <v>205</v>
      </c>
      <c r="V3" t="s">
        <v>208</v>
      </c>
      <c r="W3">
        <v>7</v>
      </c>
      <c r="X3" t="s">
        <v>209</v>
      </c>
    </row>
    <row r="4" spans="1:24">
      <c r="A4" t="s">
        <v>183</v>
      </c>
      <c r="B4" t="s">
        <v>34</v>
      </c>
      <c r="C4" s="5">
        <v>44412</v>
      </c>
      <c r="D4" s="5">
        <v>44414</v>
      </c>
      <c r="E4" s="5">
        <v>44425</v>
      </c>
      <c r="F4" s="5">
        <v>44434</v>
      </c>
      <c r="G4" t="s">
        <v>205</v>
      </c>
      <c r="H4" t="s">
        <v>208</v>
      </c>
      <c r="I4">
        <v>7</v>
      </c>
      <c r="J4" s="47" t="s">
        <v>210</v>
      </c>
      <c r="O4" t="s">
        <v>211</v>
      </c>
      <c r="P4" t="s">
        <v>212</v>
      </c>
      <c r="Q4" s="5">
        <v>44412</v>
      </c>
      <c r="R4" s="5">
        <v>44414</v>
      </c>
      <c r="S4" s="5">
        <v>44426</v>
      </c>
      <c r="T4" s="5">
        <v>44434</v>
      </c>
      <c r="U4" t="s">
        <v>205</v>
      </c>
      <c r="V4" t="s">
        <v>213</v>
      </c>
      <c r="W4">
        <v>0</v>
      </c>
      <c r="X4" t="s">
        <v>214</v>
      </c>
    </row>
    <row r="5" spans="1:24">
      <c r="A5" t="s">
        <v>215</v>
      </c>
      <c r="B5" t="s">
        <v>34</v>
      </c>
      <c r="C5" s="5">
        <v>44412</v>
      </c>
      <c r="D5" s="5">
        <v>44414</v>
      </c>
      <c r="E5" s="5">
        <v>44426</v>
      </c>
      <c r="F5" s="5">
        <v>44435</v>
      </c>
      <c r="G5" t="s">
        <v>205</v>
      </c>
      <c r="H5" t="s">
        <v>216</v>
      </c>
      <c r="I5">
        <v>6</v>
      </c>
      <c r="O5" t="s">
        <v>176</v>
      </c>
      <c r="P5" t="s">
        <v>29</v>
      </c>
      <c r="Q5" s="5">
        <v>44412</v>
      </c>
      <c r="R5" s="5">
        <v>44414</v>
      </c>
      <c r="S5" s="5">
        <v>44426</v>
      </c>
      <c r="T5" s="5">
        <v>44434</v>
      </c>
      <c r="U5" t="s">
        <v>205</v>
      </c>
      <c r="V5" t="s">
        <v>217</v>
      </c>
      <c r="W5">
        <v>5</v>
      </c>
      <c r="X5" s="47" t="s">
        <v>218</v>
      </c>
    </row>
    <row r="6" spans="1:24">
      <c r="A6" t="s">
        <v>219</v>
      </c>
      <c r="B6" t="s">
        <v>29</v>
      </c>
      <c r="C6" s="5">
        <v>44412</v>
      </c>
      <c r="D6" s="5">
        <v>44414</v>
      </c>
      <c r="E6" s="5">
        <v>44426</v>
      </c>
      <c r="F6" s="5">
        <v>44435</v>
      </c>
      <c r="G6" t="s">
        <v>205</v>
      </c>
      <c r="H6" t="s">
        <v>216</v>
      </c>
      <c r="I6">
        <v>6</v>
      </c>
      <c r="J6" t="s">
        <v>209</v>
      </c>
      <c r="O6" t="s">
        <v>220</v>
      </c>
      <c r="P6" t="s">
        <v>34</v>
      </c>
      <c r="Q6" s="5">
        <v>44412</v>
      </c>
      <c r="R6" s="5">
        <v>44414</v>
      </c>
      <c r="S6" s="5">
        <v>44426</v>
      </c>
      <c r="T6" s="5">
        <v>44434</v>
      </c>
      <c r="U6" t="s">
        <v>205</v>
      </c>
      <c r="V6" t="s">
        <v>221</v>
      </c>
      <c r="W6">
        <v>8</v>
      </c>
      <c r="X6" t="s">
        <v>222</v>
      </c>
    </row>
    <row r="7" spans="1:24">
      <c r="A7" t="s">
        <v>182</v>
      </c>
      <c r="B7" t="s">
        <v>34</v>
      </c>
      <c r="C7" s="5">
        <v>44412</v>
      </c>
      <c r="D7" s="5">
        <v>44414</v>
      </c>
      <c r="E7" s="5">
        <v>44426</v>
      </c>
      <c r="F7" s="5">
        <v>44435</v>
      </c>
      <c r="G7" t="s">
        <v>205</v>
      </c>
      <c r="H7" t="s">
        <v>216</v>
      </c>
      <c r="I7">
        <v>6</v>
      </c>
      <c r="J7" s="47" t="s">
        <v>223</v>
      </c>
      <c r="O7" s="11" t="s">
        <v>28</v>
      </c>
      <c r="P7" s="11" t="s">
        <v>29</v>
      </c>
      <c r="Q7" s="12">
        <v>44412</v>
      </c>
      <c r="R7" s="12">
        <v>44414</v>
      </c>
      <c r="S7" s="12">
        <v>44426</v>
      </c>
      <c r="T7" s="12">
        <v>44434</v>
      </c>
      <c r="U7" s="11" t="s">
        <v>205</v>
      </c>
      <c r="V7" s="11" t="s">
        <v>224</v>
      </c>
      <c r="W7">
        <v>41</v>
      </c>
      <c r="X7" t="s">
        <v>225</v>
      </c>
    </row>
    <row r="8" spans="1:24">
      <c r="A8" t="s">
        <v>187</v>
      </c>
      <c r="B8" t="s">
        <v>34</v>
      </c>
      <c r="C8" s="5">
        <v>44412</v>
      </c>
      <c r="D8" s="5">
        <v>44414</v>
      </c>
      <c r="E8" s="5">
        <v>44426</v>
      </c>
      <c r="F8" s="5">
        <v>44435</v>
      </c>
      <c r="G8" t="s">
        <v>205</v>
      </c>
      <c r="H8" t="s">
        <v>216</v>
      </c>
      <c r="I8">
        <v>6</v>
      </c>
      <c r="J8" s="47" t="s">
        <v>223</v>
      </c>
      <c r="O8" t="s">
        <v>226</v>
      </c>
      <c r="P8" t="s">
        <v>227</v>
      </c>
      <c r="Q8" s="5">
        <v>44412</v>
      </c>
      <c r="R8" s="5">
        <v>44414</v>
      </c>
      <c r="S8" s="5">
        <v>44426</v>
      </c>
      <c r="T8" s="5">
        <v>44434</v>
      </c>
      <c r="U8" t="s">
        <v>205</v>
      </c>
      <c r="V8" t="s">
        <v>228</v>
      </c>
      <c r="W8">
        <v>0</v>
      </c>
      <c r="X8" t="s">
        <v>229</v>
      </c>
    </row>
    <row r="9" spans="1:24">
      <c r="A9" t="s">
        <v>154</v>
      </c>
      <c r="B9" t="s">
        <v>29</v>
      </c>
      <c r="C9" s="5">
        <v>44412</v>
      </c>
      <c r="D9" s="5">
        <v>44414</v>
      </c>
      <c r="E9" s="5">
        <v>44426</v>
      </c>
      <c r="F9" s="5">
        <v>44435</v>
      </c>
      <c r="G9" t="s">
        <v>205</v>
      </c>
      <c r="H9" t="s">
        <v>216</v>
      </c>
      <c r="I9">
        <v>6</v>
      </c>
      <c r="J9" s="47" t="s">
        <v>230</v>
      </c>
      <c r="O9" s="11" t="s">
        <v>31</v>
      </c>
      <c r="P9" s="11" t="s">
        <v>29</v>
      </c>
      <c r="Q9" s="12">
        <v>44412</v>
      </c>
      <c r="R9" s="12">
        <v>44414</v>
      </c>
      <c r="S9" s="12">
        <v>44426</v>
      </c>
      <c r="T9" s="12">
        <v>44434</v>
      </c>
      <c r="U9" s="11" t="s">
        <v>205</v>
      </c>
      <c r="V9" s="11" t="s">
        <v>231</v>
      </c>
      <c r="W9">
        <v>39</v>
      </c>
      <c r="X9" t="s">
        <v>232</v>
      </c>
    </row>
    <row r="10" spans="1:24">
      <c r="A10" t="s">
        <v>233</v>
      </c>
      <c r="B10" t="s">
        <v>35</v>
      </c>
      <c r="C10" s="5">
        <v>44412</v>
      </c>
      <c r="D10" s="5">
        <v>44414</v>
      </c>
      <c r="E10" s="5">
        <v>44425</v>
      </c>
      <c r="F10" s="5" t="s">
        <v>35</v>
      </c>
      <c r="G10" t="s">
        <v>205</v>
      </c>
      <c r="H10" t="s">
        <v>234</v>
      </c>
      <c r="I10" s="67" t="s">
        <v>35</v>
      </c>
      <c r="J10" t="s">
        <v>235</v>
      </c>
      <c r="O10" s="11" t="s">
        <v>33</v>
      </c>
      <c r="P10" s="11" t="s">
        <v>34</v>
      </c>
      <c r="Q10" s="12">
        <v>44412</v>
      </c>
      <c r="R10" s="12">
        <v>44414</v>
      </c>
      <c r="S10" s="12">
        <v>44426</v>
      </c>
      <c r="T10" s="12">
        <v>44434</v>
      </c>
      <c r="U10" s="11" t="s">
        <v>205</v>
      </c>
      <c r="V10" s="15" t="s">
        <v>236</v>
      </c>
      <c r="W10" s="56">
        <v>49</v>
      </c>
      <c r="X10" t="s">
        <v>222</v>
      </c>
    </row>
    <row r="11" spans="1:24">
      <c r="A11" s="11" t="s">
        <v>47</v>
      </c>
      <c r="B11" s="11" t="s">
        <v>29</v>
      </c>
      <c r="C11" s="12">
        <v>44412</v>
      </c>
      <c r="D11" s="12">
        <v>44414</v>
      </c>
      <c r="E11" s="12">
        <v>44426</v>
      </c>
      <c r="F11" s="12">
        <v>44435</v>
      </c>
      <c r="G11" s="11" t="s">
        <v>205</v>
      </c>
      <c r="H11" s="11" t="s">
        <v>237</v>
      </c>
      <c r="O11" s="11" t="s">
        <v>37</v>
      </c>
      <c r="P11" s="11" t="s">
        <v>29</v>
      </c>
      <c r="Q11" s="12">
        <v>44412</v>
      </c>
      <c r="R11" s="12">
        <v>44414</v>
      </c>
      <c r="S11" s="12">
        <v>44426</v>
      </c>
      <c r="T11" s="12">
        <v>44434</v>
      </c>
      <c r="U11" s="11" t="s">
        <v>205</v>
      </c>
      <c r="V11" s="15" t="s">
        <v>231</v>
      </c>
      <c r="W11" s="56">
        <v>39</v>
      </c>
      <c r="X11" t="s">
        <v>238</v>
      </c>
    </row>
    <row r="12" spans="1:24">
      <c r="A12" t="s">
        <v>179</v>
      </c>
      <c r="B12" t="s">
        <v>34</v>
      </c>
      <c r="C12" s="5">
        <v>44412</v>
      </c>
      <c r="D12" s="5">
        <v>44414</v>
      </c>
      <c r="E12" s="5">
        <v>44427</v>
      </c>
      <c r="F12" s="5">
        <v>44435</v>
      </c>
      <c r="G12" t="s">
        <v>205</v>
      </c>
      <c r="H12" t="s">
        <v>216</v>
      </c>
      <c r="I12">
        <v>6</v>
      </c>
      <c r="J12" s="47" t="s">
        <v>223</v>
      </c>
      <c r="O12" t="s">
        <v>239</v>
      </c>
      <c r="P12" t="s">
        <v>29</v>
      </c>
      <c r="Q12" s="5">
        <v>44412</v>
      </c>
      <c r="R12" s="5">
        <v>44414</v>
      </c>
      <c r="S12" s="5">
        <v>44426</v>
      </c>
      <c r="T12" s="5">
        <v>44434</v>
      </c>
      <c r="U12" t="s">
        <v>205</v>
      </c>
      <c r="V12" t="s">
        <v>208</v>
      </c>
      <c r="W12">
        <v>7</v>
      </c>
      <c r="X12" t="s">
        <v>240</v>
      </c>
    </row>
    <row r="13" spans="1:24">
      <c r="A13" t="s">
        <v>181</v>
      </c>
      <c r="B13" t="s">
        <v>34</v>
      </c>
      <c r="C13" s="5">
        <v>44412</v>
      </c>
      <c r="D13" s="5">
        <v>44414</v>
      </c>
      <c r="E13" s="5">
        <v>44427</v>
      </c>
      <c r="F13" s="5">
        <v>44435</v>
      </c>
      <c r="G13" t="s">
        <v>205</v>
      </c>
      <c r="H13" t="s">
        <v>216</v>
      </c>
      <c r="I13">
        <v>6</v>
      </c>
      <c r="J13" s="47" t="s">
        <v>241</v>
      </c>
      <c r="O13" s="11" t="s">
        <v>44</v>
      </c>
      <c r="P13" s="11" t="s">
        <v>34</v>
      </c>
      <c r="Q13" s="12">
        <v>44412</v>
      </c>
      <c r="R13" s="12">
        <v>44414</v>
      </c>
      <c r="S13" s="12">
        <v>44426</v>
      </c>
      <c r="T13" s="12">
        <v>44435</v>
      </c>
      <c r="U13" s="11" t="s">
        <v>205</v>
      </c>
      <c r="V13" s="11" t="s">
        <v>242</v>
      </c>
      <c r="W13">
        <v>15</v>
      </c>
    </row>
    <row r="14" spans="1:24">
      <c r="A14" t="s">
        <v>243</v>
      </c>
      <c r="B14" t="s">
        <v>29</v>
      </c>
      <c r="C14" s="5">
        <v>44412</v>
      </c>
      <c r="D14" s="5">
        <v>44414</v>
      </c>
      <c r="E14" s="5">
        <v>44427</v>
      </c>
      <c r="F14" s="5">
        <v>44436</v>
      </c>
      <c r="G14" t="s">
        <v>205</v>
      </c>
      <c r="H14" t="s">
        <v>244</v>
      </c>
      <c r="I14">
        <v>5</v>
      </c>
      <c r="J14" t="s">
        <v>209</v>
      </c>
      <c r="O14" t="s">
        <v>245</v>
      </c>
      <c r="P14" t="s">
        <v>227</v>
      </c>
      <c r="Q14" s="5">
        <v>44412</v>
      </c>
      <c r="R14" s="5">
        <v>44414</v>
      </c>
      <c r="S14" s="5">
        <v>44426</v>
      </c>
      <c r="T14" s="5">
        <v>44434</v>
      </c>
      <c r="U14" t="s">
        <v>205</v>
      </c>
      <c r="V14" t="s">
        <v>228</v>
      </c>
      <c r="W14">
        <v>0</v>
      </c>
      <c r="X14" t="s">
        <v>246</v>
      </c>
    </row>
    <row r="15" spans="1:24">
      <c r="A15" t="s">
        <v>171</v>
      </c>
      <c r="B15" t="s">
        <v>29</v>
      </c>
      <c r="C15" s="5">
        <v>44412</v>
      </c>
      <c r="D15" s="5">
        <v>44414</v>
      </c>
      <c r="E15" s="5">
        <v>44427</v>
      </c>
      <c r="F15" s="5">
        <v>44436</v>
      </c>
      <c r="G15" t="s">
        <v>205</v>
      </c>
      <c r="H15" t="s">
        <v>247</v>
      </c>
      <c r="I15">
        <v>6</v>
      </c>
      <c r="J15" s="47" t="s">
        <v>248</v>
      </c>
      <c r="O15" t="s">
        <v>249</v>
      </c>
      <c r="P15" t="s">
        <v>250</v>
      </c>
      <c r="Q15" s="5">
        <v>44412</v>
      </c>
      <c r="R15" s="5">
        <v>44414</v>
      </c>
      <c r="S15" s="5">
        <v>44426</v>
      </c>
      <c r="T15" s="5">
        <v>44435</v>
      </c>
      <c r="U15" t="s">
        <v>205</v>
      </c>
    </row>
    <row r="16" spans="1:24">
      <c r="A16" t="s">
        <v>157</v>
      </c>
      <c r="B16" t="s">
        <v>29</v>
      </c>
      <c r="C16" s="5">
        <v>44412</v>
      </c>
      <c r="D16" s="5">
        <v>44414</v>
      </c>
      <c r="E16" s="5">
        <v>44427</v>
      </c>
      <c r="F16" s="5">
        <v>44435</v>
      </c>
      <c r="G16" t="s">
        <v>205</v>
      </c>
      <c r="H16" t="s">
        <v>216</v>
      </c>
      <c r="I16">
        <v>6</v>
      </c>
      <c r="J16" s="47" t="s">
        <v>230</v>
      </c>
      <c r="O16" t="s">
        <v>251</v>
      </c>
      <c r="P16" t="s">
        <v>250</v>
      </c>
      <c r="Q16" s="5">
        <v>44412</v>
      </c>
      <c r="R16" s="5">
        <v>44414</v>
      </c>
      <c r="S16" s="5">
        <v>44426</v>
      </c>
      <c r="T16" s="5">
        <v>44435</v>
      </c>
      <c r="U16" t="s">
        <v>205</v>
      </c>
    </row>
    <row r="17" spans="1:24">
      <c r="A17" t="s">
        <v>252</v>
      </c>
      <c r="B17" t="s">
        <v>227</v>
      </c>
      <c r="C17" s="5">
        <v>44412</v>
      </c>
      <c r="D17" s="5">
        <v>44414</v>
      </c>
      <c r="E17" s="5">
        <v>44427</v>
      </c>
      <c r="F17" s="5">
        <v>44435</v>
      </c>
      <c r="G17" t="s">
        <v>205</v>
      </c>
      <c r="H17" t="s">
        <v>253</v>
      </c>
      <c r="I17">
        <v>0</v>
      </c>
      <c r="J17" t="s">
        <v>229</v>
      </c>
      <c r="O17" t="s">
        <v>254</v>
      </c>
      <c r="P17" t="s">
        <v>212</v>
      </c>
      <c r="Q17" s="5">
        <v>44412</v>
      </c>
      <c r="R17" s="5">
        <v>44414</v>
      </c>
      <c r="S17" s="5">
        <v>44426</v>
      </c>
      <c r="T17" s="5">
        <v>44435</v>
      </c>
      <c r="U17" t="s">
        <v>205</v>
      </c>
    </row>
    <row r="18" spans="1:24">
      <c r="A18" t="s">
        <v>170</v>
      </c>
      <c r="B18" t="s">
        <v>34</v>
      </c>
      <c r="C18" s="5">
        <v>44412</v>
      </c>
      <c r="D18" s="5">
        <v>44414</v>
      </c>
      <c r="E18" s="5">
        <v>44427</v>
      </c>
      <c r="F18" s="5">
        <v>44436</v>
      </c>
      <c r="G18" t="s">
        <v>205</v>
      </c>
      <c r="H18" t="s">
        <v>255</v>
      </c>
      <c r="I18">
        <v>5</v>
      </c>
      <c r="J18" s="47" t="s">
        <v>223</v>
      </c>
      <c r="O18" t="s">
        <v>256</v>
      </c>
      <c r="P18" t="s">
        <v>257</v>
      </c>
      <c r="Q18" s="5">
        <v>44412</v>
      </c>
      <c r="R18" s="5">
        <v>44414</v>
      </c>
      <c r="S18" s="5">
        <v>44426</v>
      </c>
      <c r="T18" s="5">
        <v>44435</v>
      </c>
      <c r="U18" t="s">
        <v>205</v>
      </c>
      <c r="V18" t="s">
        <v>216</v>
      </c>
      <c r="W18">
        <v>6</v>
      </c>
      <c r="X18" t="s">
        <v>258</v>
      </c>
    </row>
    <row r="19" spans="1:24">
      <c r="A19" t="s">
        <v>259</v>
      </c>
      <c r="B19" t="s">
        <v>34</v>
      </c>
      <c r="C19" s="5">
        <v>44412</v>
      </c>
      <c r="D19" s="5">
        <v>44414</v>
      </c>
      <c r="E19" s="5">
        <v>44427</v>
      </c>
      <c r="F19" s="5">
        <v>44436</v>
      </c>
      <c r="G19" t="s">
        <v>205</v>
      </c>
      <c r="H19" t="s">
        <v>247</v>
      </c>
      <c r="I19">
        <v>6</v>
      </c>
      <c r="O19" t="s">
        <v>174</v>
      </c>
      <c r="P19" t="s">
        <v>29</v>
      </c>
      <c r="Q19" s="5">
        <v>44412</v>
      </c>
      <c r="R19" s="5">
        <v>44414</v>
      </c>
      <c r="S19" s="5">
        <v>44426</v>
      </c>
      <c r="T19" s="5">
        <v>44435</v>
      </c>
      <c r="U19" t="s">
        <v>205</v>
      </c>
      <c r="V19" t="s">
        <v>216</v>
      </c>
      <c r="W19">
        <v>6</v>
      </c>
      <c r="X19" s="47" t="s">
        <v>260</v>
      </c>
    </row>
    <row r="20" spans="1:24">
      <c r="A20" t="s">
        <v>261</v>
      </c>
      <c r="B20" t="s">
        <v>212</v>
      </c>
      <c r="C20" s="5">
        <v>44412</v>
      </c>
      <c r="D20" s="5">
        <v>44414</v>
      </c>
      <c r="E20" s="5">
        <v>44426</v>
      </c>
      <c r="F20" s="5">
        <v>44435</v>
      </c>
      <c r="G20" t="s">
        <v>205</v>
      </c>
      <c r="H20" s="54"/>
      <c r="O20" t="s">
        <v>262</v>
      </c>
      <c r="P20" t="s">
        <v>34</v>
      </c>
      <c r="Q20" s="5">
        <v>44412</v>
      </c>
      <c r="R20" s="5">
        <v>44414</v>
      </c>
      <c r="S20" s="5">
        <v>44426</v>
      </c>
      <c r="T20" s="5">
        <v>44435</v>
      </c>
      <c r="U20" t="s">
        <v>205</v>
      </c>
      <c r="V20" t="s">
        <v>216</v>
      </c>
      <c r="W20">
        <v>6</v>
      </c>
    </row>
    <row r="21" spans="1:24">
      <c r="A21" t="s">
        <v>155</v>
      </c>
      <c r="B21" t="s">
        <v>29</v>
      </c>
      <c r="C21" s="5">
        <v>44412</v>
      </c>
      <c r="D21" s="5">
        <v>44414</v>
      </c>
      <c r="E21" s="5">
        <v>44427</v>
      </c>
      <c r="F21" s="5">
        <v>44436</v>
      </c>
      <c r="G21" t="s">
        <v>205</v>
      </c>
      <c r="H21" t="s">
        <v>247</v>
      </c>
      <c r="I21">
        <v>6</v>
      </c>
      <c r="J21" s="47" t="s">
        <v>230</v>
      </c>
      <c r="O21" t="s">
        <v>173</v>
      </c>
      <c r="P21" t="s">
        <v>29</v>
      </c>
      <c r="Q21" s="5">
        <v>44412</v>
      </c>
      <c r="R21" s="5">
        <v>44414</v>
      </c>
      <c r="S21" s="5">
        <v>44426</v>
      </c>
      <c r="T21" s="5">
        <v>44435</v>
      </c>
      <c r="U21" t="s">
        <v>205</v>
      </c>
      <c r="V21" t="s">
        <v>206</v>
      </c>
      <c r="W21">
        <v>7</v>
      </c>
      <c r="X21" s="47" t="s">
        <v>263</v>
      </c>
    </row>
    <row r="22" spans="1:24">
      <c r="A22" t="s">
        <v>264</v>
      </c>
      <c r="B22" t="s">
        <v>29</v>
      </c>
      <c r="C22" s="5">
        <v>44412</v>
      </c>
      <c r="D22" s="5">
        <v>44414</v>
      </c>
      <c r="E22" s="5">
        <v>44427</v>
      </c>
      <c r="F22" s="5">
        <v>44436</v>
      </c>
      <c r="G22" t="s">
        <v>205</v>
      </c>
      <c r="H22" t="s">
        <v>255</v>
      </c>
      <c r="I22">
        <v>5</v>
      </c>
      <c r="J22" t="s">
        <v>265</v>
      </c>
      <c r="O22" t="s">
        <v>175</v>
      </c>
      <c r="P22" t="s">
        <v>266</v>
      </c>
      <c r="Q22" s="5">
        <v>44412</v>
      </c>
      <c r="R22" s="5">
        <v>44414</v>
      </c>
      <c r="S22" s="5">
        <v>44426</v>
      </c>
      <c r="T22" s="5">
        <v>44435</v>
      </c>
      <c r="U22" t="s">
        <v>205</v>
      </c>
      <c r="V22" t="s">
        <v>216</v>
      </c>
      <c r="W22">
        <v>6</v>
      </c>
      <c r="X22" s="47" t="s">
        <v>223</v>
      </c>
    </row>
    <row r="23" spans="1:24">
      <c r="A23" t="s">
        <v>267</v>
      </c>
      <c r="B23" t="s">
        <v>227</v>
      </c>
      <c r="C23" s="5">
        <v>44412</v>
      </c>
      <c r="D23" s="5">
        <v>44414</v>
      </c>
      <c r="E23" s="5">
        <v>44427</v>
      </c>
      <c r="F23" s="5">
        <v>44436</v>
      </c>
      <c r="G23" t="s">
        <v>205</v>
      </c>
      <c r="H23" s="55"/>
      <c r="I23" s="10"/>
      <c r="O23" s="11" t="s">
        <v>42</v>
      </c>
      <c r="P23" s="11" t="s">
        <v>34</v>
      </c>
      <c r="Q23" s="12">
        <v>44412</v>
      </c>
      <c r="R23" s="12">
        <v>44414</v>
      </c>
      <c r="S23" s="12">
        <v>44427</v>
      </c>
      <c r="T23" s="12">
        <v>44435</v>
      </c>
      <c r="U23" s="11" t="s">
        <v>205</v>
      </c>
      <c r="V23" s="11" t="s">
        <v>268</v>
      </c>
      <c r="W23">
        <v>16</v>
      </c>
      <c r="X23" t="s">
        <v>269</v>
      </c>
    </row>
    <row r="24" spans="1:24">
      <c r="A24" t="s">
        <v>270</v>
      </c>
      <c r="B24" t="s">
        <v>35</v>
      </c>
      <c r="C24" s="5">
        <v>44412</v>
      </c>
      <c r="D24" s="5">
        <v>44414</v>
      </c>
      <c r="E24" s="5">
        <v>44427</v>
      </c>
      <c r="F24" s="5" t="s">
        <v>35</v>
      </c>
      <c r="G24" t="s">
        <v>205</v>
      </c>
      <c r="H24" t="s">
        <v>271</v>
      </c>
      <c r="I24" s="67" t="s">
        <v>35</v>
      </c>
      <c r="J24" t="s">
        <v>235</v>
      </c>
      <c r="O24" t="s">
        <v>272</v>
      </c>
      <c r="P24" t="s">
        <v>250</v>
      </c>
      <c r="Q24" s="5">
        <v>44412</v>
      </c>
      <c r="R24" s="5">
        <v>44414</v>
      </c>
      <c r="S24" s="5">
        <v>44426</v>
      </c>
      <c r="T24" s="5">
        <v>44435</v>
      </c>
      <c r="U24" t="s">
        <v>205</v>
      </c>
    </row>
    <row r="25" spans="1:24">
      <c r="A25" s="11" t="s">
        <v>48</v>
      </c>
      <c r="B25" s="11" t="s">
        <v>29</v>
      </c>
      <c r="C25" s="12">
        <v>44412</v>
      </c>
      <c r="D25" s="12">
        <v>44414</v>
      </c>
      <c r="E25" s="12">
        <v>44427</v>
      </c>
      <c r="F25" s="12">
        <v>44436</v>
      </c>
      <c r="G25" s="11" t="s">
        <v>205</v>
      </c>
      <c r="H25" s="11" t="s">
        <v>273</v>
      </c>
      <c r="I25">
        <v>12</v>
      </c>
      <c r="J25" t="s">
        <v>274</v>
      </c>
      <c r="O25" s="11" t="s">
        <v>39</v>
      </c>
      <c r="P25" s="11" t="s">
        <v>34</v>
      </c>
      <c r="Q25" s="12">
        <v>44412</v>
      </c>
      <c r="R25" s="12">
        <v>44414</v>
      </c>
      <c r="S25" s="12">
        <v>44427</v>
      </c>
      <c r="T25" s="12">
        <v>44434</v>
      </c>
      <c r="U25" s="11" t="s">
        <v>205</v>
      </c>
      <c r="V25" s="15" t="s">
        <v>275</v>
      </c>
      <c r="W25" s="56">
        <v>38</v>
      </c>
      <c r="X25" t="s">
        <v>276</v>
      </c>
    </row>
    <row r="26" spans="1:24">
      <c r="A26" t="s">
        <v>151</v>
      </c>
      <c r="B26" t="s">
        <v>29</v>
      </c>
      <c r="C26" s="5">
        <v>44412</v>
      </c>
      <c r="D26" s="5">
        <v>44414</v>
      </c>
      <c r="E26" s="5">
        <v>44427</v>
      </c>
      <c r="F26" s="5">
        <v>44436</v>
      </c>
      <c r="G26" t="s">
        <v>205</v>
      </c>
      <c r="H26" t="s">
        <v>255</v>
      </c>
      <c r="I26">
        <v>5</v>
      </c>
      <c r="J26" s="47" t="s">
        <v>230</v>
      </c>
      <c r="O26" t="s">
        <v>277</v>
      </c>
      <c r="P26" t="s">
        <v>29</v>
      </c>
      <c r="Q26" s="5">
        <v>44412</v>
      </c>
      <c r="R26" s="5">
        <v>44414</v>
      </c>
      <c r="S26" s="5">
        <v>44427</v>
      </c>
      <c r="T26" s="5">
        <v>44435</v>
      </c>
      <c r="U26" t="s">
        <v>205</v>
      </c>
      <c r="V26" t="s">
        <v>216</v>
      </c>
      <c r="W26">
        <v>6</v>
      </c>
      <c r="X26" t="s">
        <v>258</v>
      </c>
    </row>
    <row r="27" spans="1:24">
      <c r="A27" t="s">
        <v>278</v>
      </c>
      <c r="B27" t="s">
        <v>34</v>
      </c>
      <c r="C27" s="5">
        <v>44412</v>
      </c>
      <c r="D27" s="5">
        <v>44414</v>
      </c>
      <c r="E27" s="5">
        <v>44427</v>
      </c>
      <c r="F27" s="5">
        <v>44436</v>
      </c>
      <c r="G27" t="s">
        <v>205</v>
      </c>
      <c r="H27" t="s">
        <v>255</v>
      </c>
      <c r="I27">
        <v>5</v>
      </c>
      <c r="O27" t="s">
        <v>279</v>
      </c>
      <c r="P27" t="s">
        <v>29</v>
      </c>
      <c r="Q27" s="5">
        <v>44412</v>
      </c>
      <c r="R27" s="5">
        <v>44414</v>
      </c>
      <c r="S27" s="5">
        <v>44427</v>
      </c>
      <c r="T27" s="5">
        <v>44436</v>
      </c>
      <c r="U27" t="s">
        <v>205</v>
      </c>
      <c r="V27" t="s">
        <v>247</v>
      </c>
      <c r="W27">
        <v>6</v>
      </c>
      <c r="X27" t="s">
        <v>280</v>
      </c>
    </row>
    <row r="28" spans="1:24">
      <c r="A28" t="s">
        <v>178</v>
      </c>
      <c r="B28" t="s">
        <v>34</v>
      </c>
      <c r="C28" s="5">
        <v>44412</v>
      </c>
      <c r="D28" s="5">
        <v>44414</v>
      </c>
      <c r="E28" s="5">
        <v>44427</v>
      </c>
      <c r="F28" s="5">
        <v>44436</v>
      </c>
      <c r="G28" t="s">
        <v>205</v>
      </c>
      <c r="H28" t="s">
        <v>281</v>
      </c>
      <c r="I28">
        <v>9</v>
      </c>
      <c r="J28" s="47" t="s">
        <v>223</v>
      </c>
      <c r="O28" s="11" t="s">
        <v>50</v>
      </c>
      <c r="P28" s="11" t="s">
        <v>34</v>
      </c>
      <c r="Q28" s="12">
        <v>44412</v>
      </c>
      <c r="R28" s="12">
        <v>44414</v>
      </c>
      <c r="S28" s="12">
        <v>44427</v>
      </c>
      <c r="T28" s="12">
        <v>44436</v>
      </c>
      <c r="U28" s="11" t="s">
        <v>205</v>
      </c>
      <c r="V28" s="11" t="s">
        <v>282</v>
      </c>
      <c r="W28">
        <v>19</v>
      </c>
      <c r="X28" t="s">
        <v>283</v>
      </c>
    </row>
    <row r="29" spans="1:24">
      <c r="A29" t="s">
        <v>284</v>
      </c>
      <c r="B29" t="s">
        <v>212</v>
      </c>
      <c r="C29" s="5">
        <v>44412</v>
      </c>
      <c r="D29" s="5">
        <v>44414</v>
      </c>
      <c r="E29" s="5">
        <v>44428</v>
      </c>
      <c r="F29" s="5">
        <v>44437</v>
      </c>
      <c r="G29" t="s">
        <v>205</v>
      </c>
      <c r="H29" s="54"/>
      <c r="O29" s="11" t="s">
        <v>52</v>
      </c>
      <c r="P29" s="11" t="s">
        <v>34</v>
      </c>
      <c r="Q29" s="12">
        <v>44412</v>
      </c>
      <c r="R29" s="12">
        <v>44414</v>
      </c>
      <c r="S29" s="12">
        <v>44427</v>
      </c>
      <c r="T29" s="12">
        <v>44436</v>
      </c>
      <c r="U29" s="11" t="s">
        <v>205</v>
      </c>
      <c r="V29" s="11" t="s">
        <v>285</v>
      </c>
      <c r="W29">
        <v>30</v>
      </c>
      <c r="X29" s="47" t="s">
        <v>286</v>
      </c>
    </row>
    <row r="30" spans="1:24">
      <c r="A30" t="s">
        <v>153</v>
      </c>
      <c r="B30" t="s">
        <v>29</v>
      </c>
      <c r="C30" s="5">
        <v>44412</v>
      </c>
      <c r="D30" s="5">
        <v>44414</v>
      </c>
      <c r="E30" s="5">
        <v>44428</v>
      </c>
      <c r="F30" s="5">
        <v>44437</v>
      </c>
      <c r="G30" t="s">
        <v>205</v>
      </c>
      <c r="H30" t="s">
        <v>244</v>
      </c>
      <c r="I30">
        <v>5</v>
      </c>
      <c r="J30" s="47" t="s">
        <v>287</v>
      </c>
      <c r="O30" s="11" t="s">
        <v>41</v>
      </c>
      <c r="P30" s="11" t="s">
        <v>29</v>
      </c>
      <c r="Q30" s="12">
        <v>44412</v>
      </c>
      <c r="R30" s="12">
        <v>44414</v>
      </c>
      <c r="S30" s="12">
        <v>44427</v>
      </c>
      <c r="T30" s="12">
        <v>44435</v>
      </c>
      <c r="U30" s="11" t="s">
        <v>205</v>
      </c>
      <c r="V30" s="11" t="s">
        <v>288</v>
      </c>
      <c r="W30">
        <v>12</v>
      </c>
      <c r="X30" s="47" t="s">
        <v>223</v>
      </c>
    </row>
    <row r="31" spans="1:24">
      <c r="A31" s="11" t="s">
        <v>56</v>
      </c>
      <c r="B31" s="11" t="s">
        <v>34</v>
      </c>
      <c r="C31" s="12">
        <v>44412</v>
      </c>
      <c r="D31" s="12">
        <v>44414</v>
      </c>
      <c r="E31" s="12">
        <v>44428</v>
      </c>
      <c r="F31" s="12">
        <v>44437</v>
      </c>
      <c r="G31" s="11" t="s">
        <v>205</v>
      </c>
      <c r="H31" s="11" t="s">
        <v>289</v>
      </c>
      <c r="I31">
        <v>11</v>
      </c>
      <c r="O31" t="s">
        <v>290</v>
      </c>
      <c r="P31" t="s">
        <v>227</v>
      </c>
      <c r="Q31" s="5">
        <v>44412</v>
      </c>
      <c r="R31" s="5">
        <v>44414</v>
      </c>
      <c r="S31" s="5">
        <v>44428</v>
      </c>
      <c r="T31" s="5">
        <v>44436</v>
      </c>
      <c r="U31" t="s">
        <v>205</v>
      </c>
    </row>
    <row r="32" spans="1:24">
      <c r="A32" t="s">
        <v>291</v>
      </c>
      <c r="B32" t="s">
        <v>227</v>
      </c>
      <c r="C32" s="5">
        <v>44412</v>
      </c>
      <c r="D32" s="5">
        <v>44414</v>
      </c>
      <c r="E32" s="5">
        <v>44428</v>
      </c>
      <c r="F32" s="5">
        <v>44437</v>
      </c>
      <c r="G32" t="s">
        <v>205</v>
      </c>
      <c r="H32" s="54"/>
      <c r="O32" s="11" t="s">
        <v>60</v>
      </c>
      <c r="P32" s="11" t="s">
        <v>29</v>
      </c>
      <c r="Q32" s="12">
        <v>44412</v>
      </c>
      <c r="R32" s="12">
        <v>44414</v>
      </c>
      <c r="S32" s="12">
        <v>44428</v>
      </c>
      <c r="T32" s="12">
        <v>44437</v>
      </c>
      <c r="U32" s="11" t="s">
        <v>205</v>
      </c>
      <c r="V32" s="11" t="s">
        <v>289</v>
      </c>
      <c r="W32">
        <v>11</v>
      </c>
      <c r="X32" s="47" t="s">
        <v>292</v>
      </c>
    </row>
    <row r="33" spans="1:24">
      <c r="A33" s="11" t="s">
        <v>58</v>
      </c>
      <c r="B33" s="11" t="s">
        <v>34</v>
      </c>
      <c r="C33" s="12">
        <v>44412</v>
      </c>
      <c r="D33" s="12">
        <v>44414</v>
      </c>
      <c r="E33" s="12">
        <v>44428</v>
      </c>
      <c r="F33" s="12">
        <v>44437</v>
      </c>
      <c r="G33" s="11" t="s">
        <v>205</v>
      </c>
      <c r="H33" s="11" t="s">
        <v>289</v>
      </c>
      <c r="I33">
        <v>11</v>
      </c>
      <c r="J33" s="47" t="s">
        <v>293</v>
      </c>
      <c r="O33" t="s">
        <v>294</v>
      </c>
      <c r="P33" t="s">
        <v>29</v>
      </c>
      <c r="Q33" s="5">
        <v>44412</v>
      </c>
      <c r="R33" s="5">
        <v>44414</v>
      </c>
      <c r="S33" s="5">
        <v>44428</v>
      </c>
      <c r="T33" s="5">
        <v>44437</v>
      </c>
      <c r="U33" t="s">
        <v>205</v>
      </c>
      <c r="V33" t="s">
        <v>295</v>
      </c>
      <c r="W33">
        <v>6</v>
      </c>
    </row>
    <row r="34" spans="1:24">
      <c r="A34" t="s">
        <v>296</v>
      </c>
      <c r="B34" t="s">
        <v>250</v>
      </c>
      <c r="C34" s="5">
        <v>44412</v>
      </c>
      <c r="D34" s="5">
        <v>44414</v>
      </c>
      <c r="E34" s="5">
        <v>44429</v>
      </c>
      <c r="F34" s="5">
        <v>44439</v>
      </c>
      <c r="G34" t="s">
        <v>205</v>
      </c>
      <c r="H34" t="s">
        <v>297</v>
      </c>
      <c r="I34">
        <v>0</v>
      </c>
      <c r="J34" t="s">
        <v>246</v>
      </c>
      <c r="O34" s="11" t="s">
        <v>62</v>
      </c>
      <c r="P34" s="11" t="s">
        <v>34</v>
      </c>
      <c r="Q34" s="12">
        <v>44412</v>
      </c>
      <c r="R34" s="12">
        <v>44414</v>
      </c>
      <c r="S34" s="12">
        <v>44428</v>
      </c>
      <c r="T34" s="12">
        <v>44437</v>
      </c>
      <c r="U34" s="11" t="s">
        <v>205</v>
      </c>
      <c r="V34" s="11" t="s">
        <v>298</v>
      </c>
      <c r="W34">
        <v>29</v>
      </c>
      <c r="X34" s="47" t="s">
        <v>299</v>
      </c>
    </row>
    <row r="35" spans="1:24">
      <c r="A35" s="11" t="s">
        <v>54</v>
      </c>
      <c r="B35" s="11" t="s">
        <v>29</v>
      </c>
      <c r="C35" s="12">
        <v>44412</v>
      </c>
      <c r="D35" s="12">
        <v>44414</v>
      </c>
      <c r="E35" s="12">
        <v>44429</v>
      </c>
      <c r="F35" s="12">
        <v>44437</v>
      </c>
      <c r="G35" s="11" t="s">
        <v>205</v>
      </c>
      <c r="H35" s="11" t="s">
        <v>289</v>
      </c>
      <c r="I35">
        <v>11</v>
      </c>
      <c r="J35" s="47" t="s">
        <v>300</v>
      </c>
      <c r="O35" t="s">
        <v>301</v>
      </c>
      <c r="P35" t="s">
        <v>29</v>
      </c>
      <c r="Q35" s="5">
        <v>44412</v>
      </c>
      <c r="R35" s="5">
        <v>44414</v>
      </c>
      <c r="S35" s="6">
        <v>44428</v>
      </c>
      <c r="T35" s="5">
        <v>44437</v>
      </c>
      <c r="U35" t="s">
        <v>205</v>
      </c>
      <c r="V35" t="s">
        <v>302</v>
      </c>
      <c r="W35">
        <v>9</v>
      </c>
      <c r="X35" t="s">
        <v>303</v>
      </c>
    </row>
    <row r="36" spans="1:24">
      <c r="A36" t="s">
        <v>304</v>
      </c>
      <c r="B36" t="s">
        <v>29</v>
      </c>
      <c r="C36" s="5">
        <v>44412</v>
      </c>
      <c r="D36" s="5">
        <v>44414</v>
      </c>
      <c r="E36" s="5">
        <v>44429</v>
      </c>
      <c r="F36" s="5">
        <v>44437</v>
      </c>
      <c r="G36" t="s">
        <v>205</v>
      </c>
      <c r="H36" t="s">
        <v>305</v>
      </c>
      <c r="I36">
        <v>8</v>
      </c>
      <c r="O36" t="s">
        <v>306</v>
      </c>
      <c r="P36" t="s">
        <v>29</v>
      </c>
      <c r="Q36" s="5">
        <v>44412</v>
      </c>
      <c r="R36" s="5">
        <v>44414</v>
      </c>
      <c r="S36" s="6">
        <v>44428</v>
      </c>
      <c r="T36" s="5">
        <v>44437</v>
      </c>
      <c r="U36" t="s">
        <v>205</v>
      </c>
      <c r="V36" t="s">
        <v>302</v>
      </c>
      <c r="W36">
        <v>9</v>
      </c>
      <c r="X36" t="s">
        <v>307</v>
      </c>
    </row>
    <row r="37" spans="1:24">
      <c r="C37" s="5"/>
      <c r="D37" s="5"/>
      <c r="E37" s="5"/>
      <c r="F37" s="5"/>
      <c r="J37" t="s">
        <v>308</v>
      </c>
      <c r="T37"/>
    </row>
    <row r="38" spans="1:24">
      <c r="A38" s="7" t="s">
        <v>309</v>
      </c>
      <c r="B38" s="7">
        <f>COUNTIF(B3:B36,"M")</f>
        <v>13</v>
      </c>
      <c r="C38" s="5"/>
      <c r="D38" s="5"/>
      <c r="E38" s="5"/>
      <c r="F38" s="5"/>
      <c r="O38" s="7" t="s">
        <v>309</v>
      </c>
      <c r="P38" s="7">
        <f>COUNTIF(P3:P36,"M")</f>
        <v>9</v>
      </c>
      <c r="T38"/>
    </row>
    <row r="39" spans="1:24">
      <c r="A39" s="7" t="s">
        <v>310</v>
      </c>
      <c r="B39" s="7">
        <f>COUNTIF(B3:B36,"F")</f>
        <v>13</v>
      </c>
      <c r="C39" s="5"/>
      <c r="D39" s="5"/>
      <c r="E39" s="5"/>
      <c r="F39" s="5"/>
      <c r="O39" s="7" t="s">
        <v>310</v>
      </c>
      <c r="P39" s="7">
        <f>COUNTIF(P3:P36,"F")</f>
        <v>15</v>
      </c>
      <c r="T39"/>
    </row>
    <row r="40" spans="1:24">
      <c r="C40" s="5"/>
      <c r="D40" s="5"/>
      <c r="E40" s="5"/>
      <c r="F40" s="5"/>
      <c r="T40"/>
    </row>
    <row r="41" spans="1:24">
      <c r="A41" s="11" t="s">
        <v>117</v>
      </c>
      <c r="B41" s="11" t="s">
        <v>29</v>
      </c>
      <c r="C41" s="12" t="s">
        <v>311</v>
      </c>
      <c r="D41" s="12"/>
      <c r="E41" s="12">
        <v>44439</v>
      </c>
      <c r="F41" s="12">
        <v>44447</v>
      </c>
      <c r="G41" s="11" t="s">
        <v>205</v>
      </c>
      <c r="H41" s="11" t="s">
        <v>312</v>
      </c>
      <c r="I41">
        <v>26</v>
      </c>
      <c r="J41" t="s">
        <v>313</v>
      </c>
      <c r="O41" t="s">
        <v>314</v>
      </c>
      <c r="P41" t="s">
        <v>29</v>
      </c>
      <c r="Q41" t="s">
        <v>311</v>
      </c>
      <c r="S41" t="s">
        <v>315</v>
      </c>
      <c r="T41" s="5">
        <v>44447</v>
      </c>
      <c r="U41" t="s">
        <v>205</v>
      </c>
      <c r="V41" t="s">
        <v>316</v>
      </c>
      <c r="W41">
        <v>5</v>
      </c>
    </row>
    <row r="42" spans="1:24">
      <c r="A42" t="s">
        <v>180</v>
      </c>
      <c r="B42" t="s">
        <v>34</v>
      </c>
      <c r="C42" t="s">
        <v>311</v>
      </c>
      <c r="E42" t="s">
        <v>317</v>
      </c>
      <c r="F42" s="5">
        <v>44449</v>
      </c>
      <c r="G42" s="5" t="s">
        <v>205</v>
      </c>
      <c r="H42" t="s">
        <v>318</v>
      </c>
      <c r="I42">
        <v>5</v>
      </c>
      <c r="J42" s="47" t="s">
        <v>319</v>
      </c>
      <c r="O42" t="s">
        <v>320</v>
      </c>
      <c r="P42" t="s">
        <v>29</v>
      </c>
      <c r="Q42" t="s">
        <v>311</v>
      </c>
      <c r="S42" t="s">
        <v>315</v>
      </c>
      <c r="T42" s="5">
        <v>44447</v>
      </c>
      <c r="U42" t="s">
        <v>205</v>
      </c>
      <c r="V42" t="s">
        <v>316</v>
      </c>
      <c r="W42">
        <v>5</v>
      </c>
    </row>
    <row r="43" spans="1:24">
      <c r="A43" s="57" t="s">
        <v>321</v>
      </c>
      <c r="B43" s="57" t="s">
        <v>34</v>
      </c>
      <c r="C43" s="57" t="s">
        <v>311</v>
      </c>
      <c r="D43" s="57"/>
      <c r="E43" s="57" t="s">
        <v>317</v>
      </c>
      <c r="F43" s="58">
        <v>44448</v>
      </c>
      <c r="G43" s="58" t="s">
        <v>35</v>
      </c>
      <c r="H43" s="57"/>
      <c r="I43" s="66"/>
      <c r="J43" t="s">
        <v>322</v>
      </c>
      <c r="O43" s="20" t="s">
        <v>323</v>
      </c>
      <c r="P43" s="20" t="s">
        <v>35</v>
      </c>
      <c r="Q43" s="20" t="s">
        <v>311</v>
      </c>
      <c r="R43" s="20"/>
      <c r="S43" s="20" t="s">
        <v>315</v>
      </c>
      <c r="T43" s="21">
        <v>44446</v>
      </c>
      <c r="U43" s="20" t="s">
        <v>324</v>
      </c>
      <c r="V43" s="20" t="s">
        <v>325</v>
      </c>
      <c r="W43">
        <v>1</v>
      </c>
    </row>
    <row r="44" spans="1:24">
      <c r="A44" t="s">
        <v>326</v>
      </c>
      <c r="B44" t="s">
        <v>34</v>
      </c>
      <c r="C44" t="s">
        <v>311</v>
      </c>
      <c r="E44" t="s">
        <v>317</v>
      </c>
      <c r="F44" s="5">
        <v>44449</v>
      </c>
      <c r="G44" s="5" t="s">
        <v>205</v>
      </c>
      <c r="H44" t="s">
        <v>327</v>
      </c>
      <c r="I44">
        <v>8</v>
      </c>
      <c r="J44" t="s">
        <v>328</v>
      </c>
      <c r="O44" t="s">
        <v>329</v>
      </c>
      <c r="P44" t="s">
        <v>34</v>
      </c>
      <c r="Q44" t="s">
        <v>311</v>
      </c>
      <c r="S44" t="s">
        <v>315</v>
      </c>
      <c r="T44" s="5">
        <v>44447</v>
      </c>
      <c r="U44" t="s">
        <v>205</v>
      </c>
      <c r="V44" t="s">
        <v>316</v>
      </c>
      <c r="W44">
        <v>5</v>
      </c>
      <c r="X44" t="s">
        <v>330</v>
      </c>
    </row>
    <row r="45" spans="1:24">
      <c r="A45" s="57" t="s">
        <v>331</v>
      </c>
      <c r="B45" s="57" t="s">
        <v>34</v>
      </c>
      <c r="C45" s="58" t="s">
        <v>311</v>
      </c>
      <c r="D45" s="57"/>
      <c r="E45" s="57" t="s">
        <v>317</v>
      </c>
      <c r="F45" s="58">
        <v>44449</v>
      </c>
      <c r="G45" s="58" t="s">
        <v>205</v>
      </c>
      <c r="H45" s="57"/>
      <c r="I45" s="67"/>
      <c r="J45" t="s">
        <v>332</v>
      </c>
      <c r="O45" s="11" t="s">
        <v>133</v>
      </c>
      <c r="P45" s="11" t="s">
        <v>29</v>
      </c>
      <c r="Q45" s="11" t="s">
        <v>311</v>
      </c>
      <c r="R45" s="11"/>
      <c r="S45" s="11" t="s">
        <v>315</v>
      </c>
      <c r="T45" s="12">
        <v>44447</v>
      </c>
      <c r="U45" s="11" t="s">
        <v>205</v>
      </c>
      <c r="V45" s="11" t="s">
        <v>333</v>
      </c>
      <c r="W45">
        <v>21</v>
      </c>
      <c r="X45" t="s">
        <v>334</v>
      </c>
    </row>
    <row r="46" spans="1:24">
      <c r="A46" s="57" t="s">
        <v>335</v>
      </c>
      <c r="B46" s="57" t="s">
        <v>34</v>
      </c>
      <c r="C46" s="57" t="s">
        <v>311</v>
      </c>
      <c r="D46" s="57"/>
      <c r="E46" s="57" t="s">
        <v>317</v>
      </c>
      <c r="F46" s="58">
        <v>44449</v>
      </c>
      <c r="G46" s="58" t="s">
        <v>205</v>
      </c>
      <c r="H46" s="57"/>
      <c r="I46" s="67"/>
      <c r="J46" t="s">
        <v>336</v>
      </c>
      <c r="O46" t="s">
        <v>172</v>
      </c>
      <c r="P46" t="s">
        <v>34</v>
      </c>
      <c r="Q46" t="s">
        <v>311</v>
      </c>
      <c r="S46" s="10" t="s">
        <v>315</v>
      </c>
      <c r="T46" s="5">
        <v>44447</v>
      </c>
      <c r="U46" t="s">
        <v>205</v>
      </c>
      <c r="V46" t="s">
        <v>337</v>
      </c>
      <c r="W46">
        <v>3</v>
      </c>
      <c r="X46" s="47" t="s">
        <v>338</v>
      </c>
    </row>
    <row r="47" spans="1:24">
      <c r="A47" t="s">
        <v>339</v>
      </c>
      <c r="B47" t="s">
        <v>257</v>
      </c>
      <c r="C47" t="s">
        <v>311</v>
      </c>
      <c r="E47" t="s">
        <v>317</v>
      </c>
      <c r="F47" s="5">
        <v>44447</v>
      </c>
      <c r="G47" s="5" t="s">
        <v>205</v>
      </c>
      <c r="H47" t="s">
        <v>340</v>
      </c>
      <c r="I47">
        <v>6</v>
      </c>
      <c r="O47" t="s">
        <v>185</v>
      </c>
      <c r="P47" t="s">
        <v>29</v>
      </c>
      <c r="Q47" t="s">
        <v>311</v>
      </c>
      <c r="S47" t="s">
        <v>315</v>
      </c>
      <c r="T47" s="5">
        <v>44446</v>
      </c>
      <c r="U47" t="s">
        <v>205</v>
      </c>
      <c r="V47" t="s">
        <v>341</v>
      </c>
      <c r="W47">
        <v>6</v>
      </c>
      <c r="X47" s="47" t="s">
        <v>342</v>
      </c>
    </row>
    <row r="48" spans="1:24">
      <c r="A48" s="11" t="s">
        <v>119</v>
      </c>
      <c r="B48" s="11" t="s">
        <v>29</v>
      </c>
      <c r="C48" s="11" t="s">
        <v>311</v>
      </c>
      <c r="D48" s="11"/>
      <c r="E48" s="11" t="s">
        <v>317</v>
      </c>
      <c r="F48" s="12">
        <v>44447</v>
      </c>
      <c r="G48" s="12" t="s">
        <v>205</v>
      </c>
      <c r="H48" s="11" t="s">
        <v>343</v>
      </c>
      <c r="I48">
        <v>25</v>
      </c>
      <c r="J48" t="s">
        <v>344</v>
      </c>
      <c r="O48" t="s">
        <v>345</v>
      </c>
      <c r="P48" t="s">
        <v>29</v>
      </c>
      <c r="Q48" t="s">
        <v>311</v>
      </c>
      <c r="S48" t="s">
        <v>315</v>
      </c>
      <c r="T48" s="5">
        <v>44447</v>
      </c>
      <c r="U48" t="s">
        <v>205</v>
      </c>
      <c r="V48" t="s">
        <v>316</v>
      </c>
      <c r="W48">
        <v>5</v>
      </c>
      <c r="X48" t="s">
        <v>346</v>
      </c>
    </row>
    <row r="49" spans="1:24">
      <c r="A49" t="s">
        <v>347</v>
      </c>
      <c r="B49" t="s">
        <v>29</v>
      </c>
      <c r="C49" s="5" t="s">
        <v>311</v>
      </c>
      <c r="E49" t="s">
        <v>317</v>
      </c>
      <c r="F49" s="5">
        <v>44448</v>
      </c>
      <c r="G49" s="5" t="s">
        <v>205</v>
      </c>
      <c r="H49" t="s">
        <v>348</v>
      </c>
      <c r="I49">
        <v>0</v>
      </c>
      <c r="J49" t="s">
        <v>349</v>
      </c>
      <c r="O49" t="s">
        <v>350</v>
      </c>
      <c r="P49" t="s">
        <v>29</v>
      </c>
      <c r="Q49" t="s">
        <v>311</v>
      </c>
      <c r="S49" s="5">
        <v>44439</v>
      </c>
      <c r="T49" s="5">
        <v>44448</v>
      </c>
      <c r="U49" t="s">
        <v>205</v>
      </c>
    </row>
    <row r="50" spans="1:24">
      <c r="A50" t="s">
        <v>351</v>
      </c>
      <c r="B50" t="s">
        <v>266</v>
      </c>
      <c r="C50" t="s">
        <v>311</v>
      </c>
      <c r="E50" t="s">
        <v>317</v>
      </c>
      <c r="F50" s="5">
        <v>44448</v>
      </c>
      <c r="G50" s="5" t="s">
        <v>205</v>
      </c>
      <c r="H50" t="s">
        <v>352</v>
      </c>
      <c r="I50">
        <v>4</v>
      </c>
      <c r="O50" s="11" t="s">
        <v>123</v>
      </c>
      <c r="P50" s="11" t="s">
        <v>29</v>
      </c>
      <c r="Q50" s="11" t="s">
        <v>311</v>
      </c>
      <c r="R50" s="11"/>
      <c r="S50" s="35" t="s">
        <v>315</v>
      </c>
      <c r="T50" s="12">
        <v>44447</v>
      </c>
      <c r="U50" s="11" t="s">
        <v>205</v>
      </c>
      <c r="V50" s="11" t="s">
        <v>353</v>
      </c>
      <c r="W50">
        <v>15</v>
      </c>
      <c r="X50" t="s">
        <v>354</v>
      </c>
    </row>
    <row r="51" spans="1:24">
      <c r="A51" s="11" t="s">
        <v>127</v>
      </c>
      <c r="B51" s="11" t="s">
        <v>34</v>
      </c>
      <c r="C51" s="11" t="s">
        <v>311</v>
      </c>
      <c r="D51" s="11"/>
      <c r="E51" s="11" t="s">
        <v>317</v>
      </c>
      <c r="F51" s="12">
        <v>44449</v>
      </c>
      <c r="G51" s="12" t="s">
        <v>205</v>
      </c>
      <c r="H51" s="11" t="s">
        <v>355</v>
      </c>
      <c r="I51">
        <v>54</v>
      </c>
      <c r="O51" t="s">
        <v>356</v>
      </c>
      <c r="P51" t="s">
        <v>34</v>
      </c>
      <c r="Q51" t="s">
        <v>311</v>
      </c>
      <c r="S51" t="s">
        <v>315</v>
      </c>
      <c r="T51" s="5">
        <v>44446</v>
      </c>
      <c r="U51" t="s">
        <v>205</v>
      </c>
      <c r="V51" t="s">
        <v>357</v>
      </c>
      <c r="W51">
        <v>3</v>
      </c>
      <c r="X51" t="s">
        <v>358</v>
      </c>
    </row>
    <row r="52" spans="1:24">
      <c r="A52" t="s">
        <v>359</v>
      </c>
      <c r="B52" t="s">
        <v>35</v>
      </c>
      <c r="C52" t="s">
        <v>311</v>
      </c>
      <c r="E52" t="s">
        <v>317</v>
      </c>
      <c r="F52" s="5">
        <v>44449</v>
      </c>
      <c r="G52" s="5" t="s">
        <v>205</v>
      </c>
      <c r="H52" t="s">
        <v>360</v>
      </c>
      <c r="I52">
        <v>0</v>
      </c>
      <c r="J52" t="s">
        <v>361</v>
      </c>
      <c r="O52" t="s">
        <v>362</v>
      </c>
      <c r="P52" t="s">
        <v>34</v>
      </c>
      <c r="Q52" t="s">
        <v>311</v>
      </c>
      <c r="S52" t="s">
        <v>315</v>
      </c>
      <c r="T52" s="5">
        <v>44447</v>
      </c>
      <c r="U52" t="s">
        <v>205</v>
      </c>
      <c r="V52" t="s">
        <v>363</v>
      </c>
      <c r="W52">
        <v>4</v>
      </c>
      <c r="X52" t="s">
        <v>364</v>
      </c>
    </row>
    <row r="53" spans="1:24">
      <c r="A53" t="s">
        <v>365</v>
      </c>
      <c r="B53" t="s">
        <v>29</v>
      </c>
      <c r="C53" s="5" t="s">
        <v>311</v>
      </c>
      <c r="E53" t="s">
        <v>317</v>
      </c>
      <c r="F53" s="5">
        <v>44449</v>
      </c>
      <c r="G53" s="5" t="s">
        <v>205</v>
      </c>
      <c r="I53" s="67"/>
      <c r="J53" t="s">
        <v>366</v>
      </c>
      <c r="O53" s="11" t="s">
        <v>125</v>
      </c>
      <c r="P53" s="11" t="s">
        <v>29</v>
      </c>
      <c r="Q53" s="11" t="s">
        <v>311</v>
      </c>
      <c r="R53" s="11"/>
      <c r="S53" s="35" t="s">
        <v>315</v>
      </c>
      <c r="T53" s="12">
        <v>44447</v>
      </c>
      <c r="U53" s="11" t="s">
        <v>205</v>
      </c>
      <c r="V53" s="11" t="s">
        <v>367</v>
      </c>
      <c r="W53">
        <v>26</v>
      </c>
      <c r="X53" t="s">
        <v>232</v>
      </c>
    </row>
    <row r="54" spans="1:24">
      <c r="A54" t="s">
        <v>368</v>
      </c>
      <c r="B54" t="s">
        <v>29</v>
      </c>
      <c r="C54" t="s">
        <v>311</v>
      </c>
      <c r="E54" t="s">
        <v>317</v>
      </c>
      <c r="F54" s="5">
        <v>44449</v>
      </c>
      <c r="G54" s="5" t="s">
        <v>205</v>
      </c>
      <c r="I54" s="67"/>
      <c r="J54" t="s">
        <v>366</v>
      </c>
      <c r="O54" t="s">
        <v>369</v>
      </c>
      <c r="P54" t="s">
        <v>29</v>
      </c>
      <c r="Q54" t="s">
        <v>311</v>
      </c>
      <c r="S54" t="s">
        <v>315</v>
      </c>
      <c r="T54" s="5">
        <v>44447</v>
      </c>
      <c r="U54" t="s">
        <v>205</v>
      </c>
      <c r="W54" s="67" t="s">
        <v>35</v>
      </c>
      <c r="X54" t="s">
        <v>370</v>
      </c>
    </row>
    <row r="55" spans="1:24">
      <c r="A55" t="s">
        <v>371</v>
      </c>
      <c r="B55" t="s">
        <v>29</v>
      </c>
      <c r="C55" t="s">
        <v>311</v>
      </c>
      <c r="E55" t="s">
        <v>317</v>
      </c>
      <c r="F55" s="5">
        <v>44449</v>
      </c>
      <c r="G55" s="5" t="s">
        <v>205</v>
      </c>
      <c r="I55" s="67"/>
      <c r="J55" t="s">
        <v>366</v>
      </c>
      <c r="O55" t="s">
        <v>177</v>
      </c>
      <c r="P55" t="s">
        <v>29</v>
      </c>
      <c r="Q55" t="s">
        <v>311</v>
      </c>
      <c r="S55" t="s">
        <v>315</v>
      </c>
      <c r="T55" s="5">
        <v>44446</v>
      </c>
      <c r="U55" t="s">
        <v>205</v>
      </c>
      <c r="V55" t="s">
        <v>372</v>
      </c>
      <c r="W55">
        <v>4</v>
      </c>
      <c r="X55" s="47" t="s">
        <v>373</v>
      </c>
    </row>
    <row r="56" spans="1:24">
      <c r="F56" s="5"/>
      <c r="G56" s="5"/>
      <c r="O56" s="11" t="s">
        <v>121</v>
      </c>
      <c r="P56" s="11" t="s">
        <v>34</v>
      </c>
      <c r="Q56" s="11" t="s">
        <v>311</v>
      </c>
      <c r="R56" s="11"/>
      <c r="S56" s="15" t="s">
        <v>315</v>
      </c>
      <c r="T56" s="12">
        <v>44447</v>
      </c>
      <c r="U56" s="11" t="s">
        <v>205</v>
      </c>
      <c r="V56" s="11" t="s">
        <v>374</v>
      </c>
      <c r="W56">
        <v>34</v>
      </c>
      <c r="X56" t="s">
        <v>375</v>
      </c>
    </row>
    <row r="57" spans="1:24">
      <c r="A57" s="67"/>
      <c r="B57" t="s">
        <v>376</v>
      </c>
      <c r="F57" s="5"/>
      <c r="G57" s="5"/>
      <c r="O57" s="11" t="s">
        <v>129</v>
      </c>
      <c r="P57" s="11" t="s">
        <v>34</v>
      </c>
      <c r="Q57" s="11" t="s">
        <v>311</v>
      </c>
      <c r="R57" s="11"/>
      <c r="S57" s="11" t="s">
        <v>377</v>
      </c>
      <c r="T57" s="12">
        <v>44449</v>
      </c>
      <c r="U57" s="11" t="s">
        <v>205</v>
      </c>
      <c r="V57" s="11" t="s">
        <v>378</v>
      </c>
      <c r="W57">
        <v>39</v>
      </c>
      <c r="X57" s="47" t="s">
        <v>379</v>
      </c>
    </row>
    <row r="58" spans="1:24">
      <c r="F58" s="5"/>
      <c r="G58" s="5"/>
      <c r="O58" s="52" t="s">
        <v>380</v>
      </c>
      <c r="P58" s="52" t="s">
        <v>34</v>
      </c>
      <c r="Q58" s="52" t="s">
        <v>311</v>
      </c>
      <c r="R58" s="52"/>
      <c r="S58" s="52" t="s">
        <v>377</v>
      </c>
      <c r="T58" s="53">
        <v>44449</v>
      </c>
      <c r="U58" s="52" t="s">
        <v>205</v>
      </c>
      <c r="V58" s="52" t="s">
        <v>381</v>
      </c>
      <c r="W58">
        <v>50</v>
      </c>
      <c r="X58" t="s">
        <v>382</v>
      </c>
    </row>
    <row r="59" spans="1:24">
      <c r="F59" s="5"/>
      <c r="G59" s="5"/>
      <c r="O59" s="11" t="s">
        <v>131</v>
      </c>
      <c r="P59" s="11" t="s">
        <v>29</v>
      </c>
      <c r="Q59" s="11" t="s">
        <v>311</v>
      </c>
      <c r="R59" s="11"/>
      <c r="S59" s="11" t="s">
        <v>377</v>
      </c>
      <c r="T59" s="12">
        <v>44448</v>
      </c>
      <c r="U59" s="11" t="s">
        <v>205</v>
      </c>
      <c r="V59" s="11" t="s">
        <v>383</v>
      </c>
      <c r="W59">
        <v>12</v>
      </c>
      <c r="X59" s="48" t="s">
        <v>384</v>
      </c>
    </row>
    <row r="60" spans="1:24">
      <c r="F60" s="5"/>
      <c r="G60" s="5"/>
      <c r="O60" t="s">
        <v>385</v>
      </c>
      <c r="P60" t="s">
        <v>34</v>
      </c>
      <c r="Q60" t="s">
        <v>311</v>
      </c>
      <c r="S60" t="s">
        <v>377</v>
      </c>
      <c r="T60" s="5">
        <v>44449</v>
      </c>
      <c r="U60" t="s">
        <v>205</v>
      </c>
      <c r="W60" s="67" t="s">
        <v>35</v>
      </c>
      <c r="X60" t="s">
        <v>382</v>
      </c>
    </row>
    <row r="61" spans="1:24">
      <c r="F61" s="5"/>
      <c r="G61" s="5"/>
      <c r="O61" t="s">
        <v>386</v>
      </c>
      <c r="P61" t="s">
        <v>29</v>
      </c>
      <c r="Q61" t="s">
        <v>311</v>
      </c>
      <c r="S61" t="s">
        <v>377</v>
      </c>
      <c r="T61" s="5">
        <v>44449</v>
      </c>
      <c r="U61" t="s">
        <v>205</v>
      </c>
      <c r="W61" s="67" t="s">
        <v>35</v>
      </c>
      <c r="X61" t="s">
        <v>382</v>
      </c>
    </row>
    <row r="62" spans="1:24">
      <c r="F62" s="5"/>
      <c r="G62" s="5"/>
      <c r="O62" t="s">
        <v>387</v>
      </c>
      <c r="P62" t="s">
        <v>29</v>
      </c>
      <c r="Q62" t="s">
        <v>311</v>
      </c>
      <c r="S62" t="s">
        <v>377</v>
      </c>
      <c r="T62" s="5">
        <v>44448</v>
      </c>
      <c r="U62" t="s">
        <v>205</v>
      </c>
      <c r="V62" t="s">
        <v>388</v>
      </c>
      <c r="W62">
        <v>25</v>
      </c>
      <c r="X62" t="s">
        <v>334</v>
      </c>
    </row>
    <row r="63" spans="1:24">
      <c r="F63" s="5"/>
      <c r="G63" s="5"/>
      <c r="O63" t="s">
        <v>184</v>
      </c>
      <c r="P63" t="s">
        <v>34</v>
      </c>
      <c r="Q63" t="s">
        <v>311</v>
      </c>
      <c r="S63" t="s">
        <v>377</v>
      </c>
      <c r="T63" s="5">
        <v>44448</v>
      </c>
      <c r="U63" t="s">
        <v>205</v>
      </c>
      <c r="V63" t="s">
        <v>352</v>
      </c>
      <c r="W63">
        <v>4</v>
      </c>
      <c r="X63" s="47" t="s">
        <v>389</v>
      </c>
    </row>
    <row r="64" spans="1:24">
      <c r="F64" s="5"/>
      <c r="G64" s="5"/>
      <c r="O64" t="s">
        <v>390</v>
      </c>
      <c r="P64" t="s">
        <v>34</v>
      </c>
      <c r="Q64" t="s">
        <v>311</v>
      </c>
      <c r="S64" t="s">
        <v>377</v>
      </c>
      <c r="T64" s="5">
        <v>44447</v>
      </c>
      <c r="U64" t="s">
        <v>205</v>
      </c>
      <c r="V64" t="s">
        <v>363</v>
      </c>
      <c r="W64">
        <v>4</v>
      </c>
      <c r="X64" t="s">
        <v>364</v>
      </c>
    </row>
    <row r="65" spans="6:24">
      <c r="F65" s="19"/>
      <c r="O65" t="s">
        <v>186</v>
      </c>
      <c r="P65" t="s">
        <v>29</v>
      </c>
      <c r="Q65" t="s">
        <v>311</v>
      </c>
      <c r="S65" t="s">
        <v>377</v>
      </c>
      <c r="T65" s="5">
        <v>44450</v>
      </c>
      <c r="U65" t="s">
        <v>205</v>
      </c>
      <c r="V65" t="s">
        <v>391</v>
      </c>
      <c r="W65">
        <v>6</v>
      </c>
      <c r="X65" s="47" t="s">
        <v>223</v>
      </c>
    </row>
    <row r="66" spans="6:24">
      <c r="F66" s="19"/>
      <c r="O66" s="20" t="s">
        <v>392</v>
      </c>
      <c r="P66" s="20" t="s">
        <v>29</v>
      </c>
      <c r="Q66" s="20" t="s">
        <v>311</v>
      </c>
      <c r="R66" s="20"/>
      <c r="S66" s="20" t="s">
        <v>377</v>
      </c>
      <c r="T66" s="21">
        <v>44449</v>
      </c>
      <c r="U66" s="20" t="s">
        <v>324</v>
      </c>
      <c r="V66" s="20" t="s">
        <v>325</v>
      </c>
      <c r="W66">
        <v>1</v>
      </c>
    </row>
    <row r="67" spans="6:24">
      <c r="F67" s="19"/>
      <c r="O67" t="s">
        <v>393</v>
      </c>
      <c r="P67" t="s">
        <v>34</v>
      </c>
      <c r="Q67" t="s">
        <v>311</v>
      </c>
      <c r="S67" t="s">
        <v>377</v>
      </c>
      <c r="T67" s="5">
        <v>44448</v>
      </c>
      <c r="U67" t="s">
        <v>205</v>
      </c>
      <c r="V67" t="s">
        <v>394</v>
      </c>
      <c r="W67">
        <v>6</v>
      </c>
      <c r="X67" t="s">
        <v>395</v>
      </c>
    </row>
    <row r="68" spans="6:24">
      <c r="F68" s="19"/>
      <c r="O68" t="s">
        <v>396</v>
      </c>
      <c r="P68" t="s">
        <v>29</v>
      </c>
      <c r="Q68" t="s">
        <v>311</v>
      </c>
      <c r="S68" t="s">
        <v>377</v>
      </c>
      <c r="T68" s="5">
        <v>44449</v>
      </c>
      <c r="U68" t="s">
        <v>205</v>
      </c>
      <c r="W68" s="67" t="s">
        <v>35</v>
      </c>
      <c r="X68" t="s">
        <v>382</v>
      </c>
    </row>
    <row r="69" spans="6:24">
      <c r="F69" s="19"/>
      <c r="O69" t="s">
        <v>397</v>
      </c>
      <c r="P69" t="s">
        <v>29</v>
      </c>
      <c r="Q69" t="s">
        <v>311</v>
      </c>
      <c r="S69" t="s">
        <v>377</v>
      </c>
      <c r="T69" s="5">
        <v>44448</v>
      </c>
      <c r="U69" t="s">
        <v>205</v>
      </c>
      <c r="V69" t="s">
        <v>398</v>
      </c>
      <c r="W69">
        <v>1</v>
      </c>
      <c r="X69" t="s">
        <v>399</v>
      </c>
    </row>
    <row r="70" spans="6:24">
      <c r="F70" s="19"/>
      <c r="O70" t="s">
        <v>400</v>
      </c>
      <c r="P70" t="s">
        <v>29</v>
      </c>
      <c r="Q70" t="s">
        <v>311</v>
      </c>
      <c r="S70" t="s">
        <v>377</v>
      </c>
      <c r="T70" s="5">
        <v>44449</v>
      </c>
      <c r="U70" t="s">
        <v>205</v>
      </c>
      <c r="W70" s="67" t="s">
        <v>35</v>
      </c>
      <c r="X70" t="s">
        <v>382</v>
      </c>
    </row>
    <row r="71" spans="6:24">
      <c r="F71" s="19"/>
      <c r="O71" t="s">
        <v>401</v>
      </c>
      <c r="P71" t="s">
        <v>29</v>
      </c>
      <c r="Q71" t="s">
        <v>311</v>
      </c>
      <c r="S71" t="s">
        <v>377</v>
      </c>
      <c r="T71" s="5">
        <v>44448</v>
      </c>
      <c r="U71" t="s">
        <v>205</v>
      </c>
      <c r="V71" t="s">
        <v>402</v>
      </c>
      <c r="W71">
        <v>25</v>
      </c>
      <c r="X71" t="s">
        <v>403</v>
      </c>
    </row>
    <row r="72" spans="6:24">
      <c r="F72" s="19"/>
      <c r="O72" t="s">
        <v>404</v>
      </c>
      <c r="P72" t="s">
        <v>35</v>
      </c>
      <c r="Q72" t="s">
        <v>311</v>
      </c>
      <c r="S72" t="s">
        <v>405</v>
      </c>
      <c r="T72" s="5">
        <v>44446</v>
      </c>
      <c r="U72" t="s">
        <v>205</v>
      </c>
      <c r="V72" t="s">
        <v>406</v>
      </c>
      <c r="W72">
        <v>0</v>
      </c>
      <c r="X72" t="s">
        <v>407</v>
      </c>
    </row>
    <row r="73" spans="6:24">
      <c r="F73" s="19"/>
      <c r="O73" t="s">
        <v>408</v>
      </c>
      <c r="P73" t="s">
        <v>29</v>
      </c>
      <c r="Q73" t="s">
        <v>311</v>
      </c>
      <c r="S73" t="s">
        <v>405</v>
      </c>
      <c r="T73" s="5">
        <v>44447</v>
      </c>
      <c r="U73" t="s">
        <v>205</v>
      </c>
      <c r="V73" t="s">
        <v>409</v>
      </c>
      <c r="W73">
        <v>29</v>
      </c>
      <c r="X73" t="s">
        <v>410</v>
      </c>
    </row>
    <row r="74" spans="6:24">
      <c r="O74" t="s">
        <v>159</v>
      </c>
      <c r="P74" t="s">
        <v>34</v>
      </c>
      <c r="Q74" t="s">
        <v>311</v>
      </c>
      <c r="S74" t="s">
        <v>405</v>
      </c>
      <c r="T74" s="5">
        <v>44452</v>
      </c>
      <c r="U74" t="s">
        <v>205</v>
      </c>
      <c r="V74" t="s">
        <v>411</v>
      </c>
      <c r="W74">
        <v>36</v>
      </c>
      <c r="X74" s="47" t="s">
        <v>412</v>
      </c>
    </row>
    <row r="75" spans="6:24">
      <c r="O75" s="52" t="s">
        <v>413</v>
      </c>
      <c r="P75" s="52" t="s">
        <v>34</v>
      </c>
      <c r="Q75" s="52" t="s">
        <v>311</v>
      </c>
      <c r="R75" s="52"/>
      <c r="S75" s="52" t="s">
        <v>405</v>
      </c>
      <c r="T75" s="53">
        <v>44449</v>
      </c>
      <c r="U75" s="52" t="s">
        <v>205</v>
      </c>
      <c r="V75" s="52" t="s">
        <v>381</v>
      </c>
      <c r="W75">
        <v>50</v>
      </c>
      <c r="X75" t="s">
        <v>382</v>
      </c>
    </row>
    <row r="76" spans="6:24">
      <c r="O76" s="52" t="s">
        <v>414</v>
      </c>
      <c r="P76" s="52" t="s">
        <v>34</v>
      </c>
      <c r="Q76" s="52" t="s">
        <v>311</v>
      </c>
      <c r="R76" s="52"/>
      <c r="S76" s="52" t="s">
        <v>405</v>
      </c>
      <c r="T76" s="53">
        <v>44449</v>
      </c>
      <c r="U76" s="52" t="s">
        <v>205</v>
      </c>
      <c r="V76" s="52" t="s">
        <v>381</v>
      </c>
      <c r="W76">
        <v>50</v>
      </c>
      <c r="X76" t="s">
        <v>382</v>
      </c>
    </row>
    <row r="77" spans="6:24">
      <c r="O77" t="s">
        <v>415</v>
      </c>
      <c r="P77" t="s">
        <v>29</v>
      </c>
      <c r="Q77" t="s">
        <v>311</v>
      </c>
      <c r="S77" t="s">
        <v>405</v>
      </c>
      <c r="T77" s="5">
        <v>44452</v>
      </c>
      <c r="U77" t="s">
        <v>205</v>
      </c>
      <c r="V77" t="s">
        <v>409</v>
      </c>
      <c r="W77">
        <v>29</v>
      </c>
      <c r="X77" t="s">
        <v>416</v>
      </c>
    </row>
    <row r="78" spans="6:24">
      <c r="O78" t="s">
        <v>417</v>
      </c>
      <c r="P78" t="s">
        <v>34</v>
      </c>
      <c r="Q78" t="s">
        <v>311</v>
      </c>
      <c r="S78" t="s">
        <v>405</v>
      </c>
      <c r="T78" s="5">
        <v>44449</v>
      </c>
      <c r="U78" t="s">
        <v>205</v>
      </c>
      <c r="W78" s="67" t="s">
        <v>35</v>
      </c>
      <c r="X78" t="s">
        <v>382</v>
      </c>
    </row>
    <row r="79" spans="6:24">
      <c r="O79" t="s">
        <v>418</v>
      </c>
      <c r="P79" t="s">
        <v>29</v>
      </c>
      <c r="Q79" t="s">
        <v>311</v>
      </c>
      <c r="S79" t="s">
        <v>405</v>
      </c>
      <c r="T79" s="5">
        <v>44449</v>
      </c>
      <c r="U79" t="s">
        <v>205</v>
      </c>
      <c r="W79" s="67" t="s">
        <v>35</v>
      </c>
      <c r="X79" t="s">
        <v>382</v>
      </c>
    </row>
    <row r="80" spans="6:24">
      <c r="O80" t="s">
        <v>419</v>
      </c>
      <c r="P80" t="s">
        <v>29</v>
      </c>
      <c r="Q80" t="s">
        <v>311</v>
      </c>
      <c r="S80" t="s">
        <v>317</v>
      </c>
      <c r="T80" s="5">
        <v>44455</v>
      </c>
      <c r="U80" t="s">
        <v>205</v>
      </c>
      <c r="V80" t="s">
        <v>420</v>
      </c>
      <c r="W80">
        <v>6</v>
      </c>
      <c r="X80" t="s">
        <v>421</v>
      </c>
    </row>
    <row r="82" spans="15:15">
      <c r="O82" t="s">
        <v>422</v>
      </c>
    </row>
    <row r="83" spans="15:15">
      <c r="O83" t="s">
        <v>423</v>
      </c>
    </row>
    <row r="86" spans="15:15">
      <c r="O86" t="s">
        <v>424</v>
      </c>
    </row>
    <row r="87" spans="15:15">
      <c r="O87" t="s">
        <v>425</v>
      </c>
    </row>
  </sheetData>
  <conditionalFormatting sqref="G2:I2">
    <cfRule type="containsText" dxfId="9" priority="4" operator="containsText" text="neg">
      <formula>NOT(ISERROR(SEARCH("neg",G2)))</formula>
    </cfRule>
  </conditionalFormatting>
  <conditionalFormatting sqref="G2:I2">
    <cfRule type="containsText" dxfId="8" priority="3" operator="containsText" text="pos">
      <formula>NOT(ISERROR(SEARCH("pos",G2)))</formula>
    </cfRule>
  </conditionalFormatting>
  <conditionalFormatting sqref="U2:W2">
    <cfRule type="containsText" dxfId="7" priority="2" operator="containsText" text="neg">
      <formula>NOT(ISERROR(SEARCH("neg",U2)))</formula>
    </cfRule>
  </conditionalFormatting>
  <conditionalFormatting sqref="U2:W2">
    <cfRule type="containsText" dxfId="6" priority="1" operator="containsText" text="pos">
      <formula>NOT(ISERROR(SEARCH("pos",U2)))</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7AEE-1324-45FA-9F5F-65815A70F6E6}">
  <dimension ref="A1:AA66"/>
  <sheetViews>
    <sheetView topLeftCell="A6" workbookViewId="0">
      <selection activeCell="I16" sqref="I16"/>
    </sheetView>
  </sheetViews>
  <sheetFormatPr defaultRowHeight="15"/>
  <cols>
    <col min="4" max="5" width="10.42578125" bestFit="1" customWidth="1"/>
    <col min="6" max="6" width="10.42578125" style="5" bestFit="1" customWidth="1"/>
    <col min="8" max="8" width="30.140625" customWidth="1"/>
    <col min="9" max="9" width="10.42578125" style="59" bestFit="1" customWidth="1"/>
    <col min="17" max="19" width="10.42578125" bestFit="1" customWidth="1"/>
    <col min="21" max="21" width="31.7109375" bestFit="1" customWidth="1"/>
    <col min="22" max="22" width="10.42578125" bestFit="1" customWidth="1"/>
  </cols>
  <sheetData>
    <row r="1" spans="1:23">
      <c r="A1" t="s">
        <v>46</v>
      </c>
      <c r="F1"/>
      <c r="N1" t="s">
        <v>27</v>
      </c>
    </row>
    <row r="2" spans="1:23">
      <c r="A2" s="3" t="s">
        <v>4</v>
      </c>
      <c r="B2" s="4" t="s">
        <v>5</v>
      </c>
      <c r="C2" s="4" t="s">
        <v>198</v>
      </c>
      <c r="D2" s="4" t="s">
        <v>199</v>
      </c>
      <c r="E2" s="4" t="s">
        <v>200</v>
      </c>
      <c r="F2" s="4" t="s">
        <v>201</v>
      </c>
      <c r="G2" s="4" t="s">
        <v>202</v>
      </c>
      <c r="H2" s="4" t="s">
        <v>203</v>
      </c>
      <c r="I2" s="60" t="s">
        <v>6</v>
      </c>
      <c r="J2" s="4" t="s">
        <v>25</v>
      </c>
      <c r="N2" s="3" t="s">
        <v>4</v>
      </c>
      <c r="O2" s="4" t="s">
        <v>5</v>
      </c>
      <c r="P2" s="4" t="s">
        <v>198</v>
      </c>
      <c r="Q2" s="4" t="s">
        <v>199</v>
      </c>
      <c r="R2" s="4" t="s">
        <v>200</v>
      </c>
      <c r="S2" s="4" t="s">
        <v>201</v>
      </c>
      <c r="T2" s="4" t="s">
        <v>202</v>
      </c>
      <c r="U2" s="4" t="s">
        <v>203</v>
      </c>
      <c r="V2" s="4" t="s">
        <v>6</v>
      </c>
      <c r="W2" s="4" t="s">
        <v>25</v>
      </c>
    </row>
    <row r="3" spans="1:23">
      <c r="A3" t="s">
        <v>426</v>
      </c>
      <c r="B3" t="s">
        <v>35</v>
      </c>
      <c r="C3" s="5">
        <v>44412</v>
      </c>
      <c r="D3" s="5">
        <v>44414</v>
      </c>
      <c r="E3" s="5">
        <v>44427</v>
      </c>
      <c r="F3" s="5">
        <v>44441</v>
      </c>
      <c r="G3" t="s">
        <v>205</v>
      </c>
      <c r="J3" t="s">
        <v>395</v>
      </c>
      <c r="N3" s="11" t="s">
        <v>73</v>
      </c>
      <c r="O3" s="11" t="s">
        <v>34</v>
      </c>
      <c r="P3" s="12">
        <v>44412</v>
      </c>
      <c r="Q3" s="12">
        <v>44414</v>
      </c>
      <c r="R3" s="12">
        <v>44427</v>
      </c>
      <c r="S3" s="12">
        <v>44441</v>
      </c>
      <c r="T3" s="11" t="s">
        <v>205</v>
      </c>
      <c r="U3" s="11" t="s">
        <v>427</v>
      </c>
      <c r="V3">
        <v>9</v>
      </c>
    </row>
    <row r="4" spans="1:23">
      <c r="A4" t="s">
        <v>428</v>
      </c>
      <c r="B4" t="s">
        <v>35</v>
      </c>
      <c r="C4" s="5">
        <v>44412</v>
      </c>
      <c r="D4" s="5">
        <v>44414</v>
      </c>
      <c r="E4" s="5">
        <v>44427</v>
      </c>
      <c r="F4" s="5" t="s">
        <v>35</v>
      </c>
      <c r="G4" t="s">
        <v>35</v>
      </c>
      <c r="H4" t="s">
        <v>429</v>
      </c>
      <c r="I4" s="66" t="s">
        <v>35</v>
      </c>
      <c r="J4" t="s">
        <v>235</v>
      </c>
      <c r="N4" s="11" t="s">
        <v>71</v>
      </c>
      <c r="O4" s="11" t="s">
        <v>34</v>
      </c>
      <c r="P4" s="12">
        <v>44412</v>
      </c>
      <c r="Q4" s="12">
        <v>44414</v>
      </c>
      <c r="R4" s="12">
        <v>44427</v>
      </c>
      <c r="S4" s="12">
        <v>44441</v>
      </c>
      <c r="T4" s="11" t="s">
        <v>205</v>
      </c>
      <c r="U4" s="11" t="s">
        <v>430</v>
      </c>
      <c r="W4" t="s">
        <v>431</v>
      </c>
    </row>
    <row r="5" spans="1:23">
      <c r="A5" s="11" t="s">
        <v>82</v>
      </c>
      <c r="B5" s="11" t="s">
        <v>34</v>
      </c>
      <c r="C5" s="12">
        <v>44412</v>
      </c>
      <c r="D5" s="12">
        <v>44414</v>
      </c>
      <c r="E5" s="12">
        <v>44427</v>
      </c>
      <c r="F5" s="12">
        <v>44442</v>
      </c>
      <c r="G5" s="11" t="s">
        <v>205</v>
      </c>
      <c r="H5" s="11" t="s">
        <v>432</v>
      </c>
      <c r="I5" s="59">
        <v>12</v>
      </c>
      <c r="N5" t="s">
        <v>163</v>
      </c>
      <c r="O5" t="s">
        <v>34</v>
      </c>
      <c r="P5" s="5">
        <v>44412</v>
      </c>
      <c r="Q5" s="5">
        <v>44414</v>
      </c>
      <c r="R5" s="5">
        <v>44427</v>
      </c>
      <c r="S5" s="5">
        <v>44441</v>
      </c>
      <c r="T5" t="s">
        <v>205</v>
      </c>
      <c r="U5" t="s">
        <v>433</v>
      </c>
      <c r="V5">
        <v>79</v>
      </c>
      <c r="W5" t="s">
        <v>434</v>
      </c>
    </row>
    <row r="6" spans="1:23">
      <c r="A6" t="s">
        <v>435</v>
      </c>
      <c r="B6" t="s">
        <v>34</v>
      </c>
      <c r="C6" s="5">
        <v>44412</v>
      </c>
      <c r="D6" s="5">
        <v>44414</v>
      </c>
      <c r="E6" s="5">
        <v>44427</v>
      </c>
      <c r="F6" s="5">
        <v>44441</v>
      </c>
      <c r="G6" t="s">
        <v>205</v>
      </c>
      <c r="H6" t="s">
        <v>436</v>
      </c>
      <c r="I6" s="59">
        <v>8</v>
      </c>
      <c r="N6" t="s">
        <v>437</v>
      </c>
      <c r="O6" t="s">
        <v>34</v>
      </c>
      <c r="P6" s="5">
        <v>44412</v>
      </c>
      <c r="Q6" s="5">
        <v>44414</v>
      </c>
      <c r="R6" s="5">
        <v>44427</v>
      </c>
      <c r="S6" s="5">
        <v>44441</v>
      </c>
      <c r="T6" t="s">
        <v>205</v>
      </c>
      <c r="U6" t="s">
        <v>436</v>
      </c>
      <c r="V6">
        <v>8</v>
      </c>
      <c r="W6" t="s">
        <v>438</v>
      </c>
    </row>
    <row r="7" spans="1:23">
      <c r="A7" s="11" t="s">
        <v>65</v>
      </c>
      <c r="B7" s="11" t="s">
        <v>29</v>
      </c>
      <c r="C7" s="12">
        <v>44412</v>
      </c>
      <c r="D7" s="12">
        <v>44414</v>
      </c>
      <c r="E7" s="12">
        <v>44428</v>
      </c>
      <c r="F7" s="12">
        <v>44441</v>
      </c>
      <c r="G7" s="11" t="s">
        <v>205</v>
      </c>
      <c r="H7" s="11" t="s">
        <v>439</v>
      </c>
      <c r="I7" s="59">
        <v>11</v>
      </c>
      <c r="J7" t="s">
        <v>440</v>
      </c>
      <c r="N7" t="s">
        <v>441</v>
      </c>
      <c r="O7" t="s">
        <v>29</v>
      </c>
      <c r="P7" s="5">
        <v>44412</v>
      </c>
      <c r="Q7" s="5">
        <v>44414</v>
      </c>
      <c r="R7" s="5">
        <v>44427</v>
      </c>
      <c r="S7" s="5">
        <v>44441</v>
      </c>
      <c r="T7" t="s">
        <v>205</v>
      </c>
    </row>
    <row r="8" spans="1:23">
      <c r="A8" t="s">
        <v>442</v>
      </c>
      <c r="B8" t="s">
        <v>35</v>
      </c>
      <c r="C8" s="5">
        <v>44412</v>
      </c>
      <c r="D8" s="5">
        <v>44414</v>
      </c>
      <c r="E8" s="5">
        <v>44428</v>
      </c>
      <c r="F8" s="5" t="s">
        <v>35</v>
      </c>
      <c r="G8" t="s">
        <v>35</v>
      </c>
      <c r="H8" t="s">
        <v>443</v>
      </c>
      <c r="I8" s="66" t="s">
        <v>35</v>
      </c>
      <c r="J8" t="s">
        <v>235</v>
      </c>
      <c r="N8" s="11" t="s">
        <v>76</v>
      </c>
      <c r="O8" s="11" t="s">
        <v>29</v>
      </c>
      <c r="P8" s="12">
        <v>44412</v>
      </c>
      <c r="Q8" s="12">
        <v>44414</v>
      </c>
      <c r="R8" s="12">
        <v>44427</v>
      </c>
      <c r="S8" s="12">
        <v>44441</v>
      </c>
      <c r="T8" s="11" t="s">
        <v>205</v>
      </c>
      <c r="U8" s="11" t="s">
        <v>444</v>
      </c>
      <c r="V8">
        <v>35</v>
      </c>
    </row>
    <row r="9" spans="1:23">
      <c r="A9" t="s">
        <v>445</v>
      </c>
      <c r="B9" t="s">
        <v>35</v>
      </c>
      <c r="C9" s="5">
        <v>44412</v>
      </c>
      <c r="D9" s="5">
        <v>44414</v>
      </c>
      <c r="E9" s="5">
        <v>44428</v>
      </c>
      <c r="F9" s="5" t="s">
        <v>446</v>
      </c>
      <c r="G9" t="s">
        <v>35</v>
      </c>
      <c r="H9" t="s">
        <v>443</v>
      </c>
      <c r="I9" s="66" t="s">
        <v>35</v>
      </c>
      <c r="J9" t="s">
        <v>447</v>
      </c>
      <c r="N9" s="11" t="s">
        <v>67</v>
      </c>
      <c r="O9" s="11" t="s">
        <v>34</v>
      </c>
      <c r="P9" s="12">
        <v>44412</v>
      </c>
      <c r="Q9" s="12">
        <v>44414</v>
      </c>
      <c r="R9" s="12">
        <v>44427</v>
      </c>
      <c r="S9" s="12">
        <v>44441</v>
      </c>
      <c r="T9" s="11" t="s">
        <v>205</v>
      </c>
      <c r="U9" s="11" t="s">
        <v>448</v>
      </c>
      <c r="V9">
        <v>87</v>
      </c>
      <c r="W9" s="47" t="s">
        <v>241</v>
      </c>
    </row>
    <row r="10" spans="1:23">
      <c r="A10" t="s">
        <v>449</v>
      </c>
      <c r="B10" t="s">
        <v>34</v>
      </c>
      <c r="C10" s="5">
        <v>44412</v>
      </c>
      <c r="D10" s="5">
        <v>44414</v>
      </c>
      <c r="E10" s="5">
        <v>44428</v>
      </c>
      <c r="F10" s="5">
        <v>44441</v>
      </c>
      <c r="G10" t="s">
        <v>205</v>
      </c>
      <c r="H10" t="s">
        <v>450</v>
      </c>
      <c r="I10" s="59">
        <v>32</v>
      </c>
      <c r="J10" t="s">
        <v>451</v>
      </c>
      <c r="N10" t="s">
        <v>452</v>
      </c>
      <c r="O10" t="s">
        <v>34</v>
      </c>
      <c r="P10" s="5">
        <v>44412</v>
      </c>
      <c r="Q10" s="5">
        <v>44414</v>
      </c>
      <c r="R10" s="5">
        <v>44428</v>
      </c>
      <c r="S10" s="5">
        <v>44441</v>
      </c>
      <c r="T10" t="s">
        <v>205</v>
      </c>
      <c r="W10" t="s">
        <v>395</v>
      </c>
    </row>
    <row r="11" spans="1:23">
      <c r="A11" s="11" t="s">
        <v>86</v>
      </c>
      <c r="B11" s="11" t="s">
        <v>34</v>
      </c>
      <c r="C11" s="12">
        <v>44412</v>
      </c>
      <c r="D11" s="12">
        <v>44414</v>
      </c>
      <c r="E11" s="12">
        <v>44428</v>
      </c>
      <c r="F11" s="12">
        <v>44442</v>
      </c>
      <c r="G11" s="11" t="s">
        <v>205</v>
      </c>
      <c r="H11" s="11" t="s">
        <v>453</v>
      </c>
      <c r="I11" s="59">
        <v>10</v>
      </c>
      <c r="J11" t="s">
        <v>454</v>
      </c>
      <c r="N11" t="s">
        <v>158</v>
      </c>
      <c r="O11" t="s">
        <v>34</v>
      </c>
      <c r="P11" s="5">
        <v>44412</v>
      </c>
      <c r="Q11" s="5">
        <v>44414</v>
      </c>
      <c r="R11" s="5">
        <v>44428</v>
      </c>
      <c r="S11" s="5">
        <v>44441</v>
      </c>
      <c r="T11" t="s">
        <v>205</v>
      </c>
      <c r="U11" t="s">
        <v>455</v>
      </c>
      <c r="V11">
        <v>47</v>
      </c>
      <c r="W11" s="47" t="s">
        <v>456</v>
      </c>
    </row>
    <row r="12" spans="1:23">
      <c r="A12" s="11" t="s">
        <v>75</v>
      </c>
      <c r="B12" s="11" t="s">
        <v>29</v>
      </c>
      <c r="C12" s="12">
        <v>44412</v>
      </c>
      <c r="D12" s="12">
        <v>44414</v>
      </c>
      <c r="E12" s="12">
        <v>44428</v>
      </c>
      <c r="F12" s="12">
        <v>44441</v>
      </c>
      <c r="G12" s="11" t="s">
        <v>205</v>
      </c>
      <c r="H12" s="11" t="s">
        <v>457</v>
      </c>
      <c r="I12" s="59">
        <v>38</v>
      </c>
      <c r="J12" t="s">
        <v>458</v>
      </c>
      <c r="N12" t="s">
        <v>459</v>
      </c>
      <c r="O12" t="s">
        <v>34</v>
      </c>
      <c r="P12" s="5">
        <v>44412</v>
      </c>
      <c r="Q12" s="5">
        <v>44414</v>
      </c>
      <c r="R12" s="5">
        <v>44428</v>
      </c>
      <c r="S12" s="5">
        <v>44441</v>
      </c>
      <c r="T12" t="s">
        <v>205</v>
      </c>
    </row>
    <row r="13" spans="1:23">
      <c r="A13" s="11" t="s">
        <v>84</v>
      </c>
      <c r="B13" s="11" t="s">
        <v>29</v>
      </c>
      <c r="C13" s="12">
        <v>44412</v>
      </c>
      <c r="D13" s="12">
        <v>44414</v>
      </c>
      <c r="E13" s="12">
        <v>44428</v>
      </c>
      <c r="F13" s="12">
        <v>44442</v>
      </c>
      <c r="G13" s="11" t="s">
        <v>205</v>
      </c>
      <c r="H13" s="11" t="s">
        <v>460</v>
      </c>
      <c r="I13" s="59">
        <v>33</v>
      </c>
      <c r="J13" t="s">
        <v>334</v>
      </c>
      <c r="N13" t="s">
        <v>160</v>
      </c>
      <c r="O13" t="s">
        <v>29</v>
      </c>
      <c r="P13" s="5">
        <v>44412</v>
      </c>
      <c r="Q13" s="5">
        <v>44414</v>
      </c>
      <c r="R13" s="5">
        <v>44428</v>
      </c>
      <c r="S13" s="5">
        <v>44441</v>
      </c>
      <c r="T13" t="s">
        <v>205</v>
      </c>
      <c r="U13" t="s">
        <v>461</v>
      </c>
      <c r="V13">
        <v>32</v>
      </c>
      <c r="W13" s="47" t="s">
        <v>223</v>
      </c>
    </row>
    <row r="14" spans="1:23">
      <c r="A14" s="11" t="s">
        <v>109</v>
      </c>
      <c r="B14" s="11" t="s">
        <v>29</v>
      </c>
      <c r="C14" s="12">
        <v>44412</v>
      </c>
      <c r="D14" s="12">
        <v>44414</v>
      </c>
      <c r="E14" s="12">
        <v>44429</v>
      </c>
      <c r="F14" s="12">
        <v>44442</v>
      </c>
      <c r="G14" s="11" t="s">
        <v>205</v>
      </c>
      <c r="H14" s="11" t="s">
        <v>462</v>
      </c>
      <c r="I14" s="59">
        <v>55</v>
      </c>
      <c r="N14" t="s">
        <v>463</v>
      </c>
      <c r="O14" t="s">
        <v>29</v>
      </c>
      <c r="P14" s="5">
        <v>44412</v>
      </c>
      <c r="Q14" s="5">
        <v>44414</v>
      </c>
      <c r="R14" s="5">
        <v>44428</v>
      </c>
      <c r="S14" s="5">
        <v>44441</v>
      </c>
      <c r="T14" t="s">
        <v>205</v>
      </c>
    </row>
    <row r="15" spans="1:23">
      <c r="A15" s="11" t="s">
        <v>101</v>
      </c>
      <c r="B15" s="11" t="s">
        <v>29</v>
      </c>
      <c r="C15" s="12">
        <v>44412</v>
      </c>
      <c r="D15" s="12">
        <v>44414</v>
      </c>
      <c r="E15" s="12">
        <v>44429</v>
      </c>
      <c r="F15" s="12">
        <v>44443</v>
      </c>
      <c r="G15" s="11" t="s">
        <v>205</v>
      </c>
      <c r="H15" s="11" t="s">
        <v>464</v>
      </c>
      <c r="I15" s="59">
        <v>45</v>
      </c>
      <c r="J15" s="47" t="s">
        <v>465</v>
      </c>
      <c r="N15" s="11" t="s">
        <v>107</v>
      </c>
      <c r="O15" s="11" t="s">
        <v>34</v>
      </c>
      <c r="P15" s="12">
        <v>44412</v>
      </c>
      <c r="Q15" s="12">
        <v>44414</v>
      </c>
      <c r="R15" s="12">
        <v>44428</v>
      </c>
      <c r="S15" s="12">
        <v>44442</v>
      </c>
      <c r="T15" s="11" t="s">
        <v>205</v>
      </c>
      <c r="U15" s="11" t="s">
        <v>466</v>
      </c>
      <c r="V15">
        <v>86</v>
      </c>
      <c r="W15" t="s">
        <v>467</v>
      </c>
    </row>
    <row r="16" spans="1:23">
      <c r="A16" t="s">
        <v>468</v>
      </c>
      <c r="B16" t="s">
        <v>35</v>
      </c>
      <c r="C16" s="5">
        <v>44412</v>
      </c>
      <c r="D16" s="5">
        <v>44414</v>
      </c>
      <c r="E16" s="5">
        <v>44429</v>
      </c>
      <c r="F16" s="5" t="s">
        <v>35</v>
      </c>
      <c r="G16" t="s">
        <v>35</v>
      </c>
      <c r="H16" t="s">
        <v>469</v>
      </c>
      <c r="I16" s="59" t="s">
        <v>35</v>
      </c>
      <c r="J16" t="s">
        <v>470</v>
      </c>
      <c r="N16" s="11" t="s">
        <v>97</v>
      </c>
      <c r="O16" s="11" t="s">
        <v>34</v>
      </c>
      <c r="P16" s="12">
        <v>44412</v>
      </c>
      <c r="Q16" s="12">
        <v>44414</v>
      </c>
      <c r="R16" s="12">
        <v>44428</v>
      </c>
      <c r="S16" s="12">
        <v>44441</v>
      </c>
      <c r="T16" s="11" t="s">
        <v>205</v>
      </c>
      <c r="U16" s="11" t="s">
        <v>471</v>
      </c>
      <c r="V16">
        <v>87</v>
      </c>
      <c r="W16" s="47" t="s">
        <v>472</v>
      </c>
    </row>
    <row r="17" spans="1:23">
      <c r="A17" t="s">
        <v>473</v>
      </c>
      <c r="B17" t="s">
        <v>29</v>
      </c>
      <c r="C17" s="5">
        <v>44412</v>
      </c>
      <c r="D17" s="5">
        <v>44414</v>
      </c>
      <c r="E17" s="5">
        <v>44429</v>
      </c>
      <c r="F17" s="5">
        <v>44442</v>
      </c>
      <c r="G17" t="s">
        <v>205</v>
      </c>
      <c r="H17" t="s">
        <v>474</v>
      </c>
      <c r="I17" s="59">
        <v>8</v>
      </c>
      <c r="J17" t="s">
        <v>475</v>
      </c>
      <c r="N17" t="s">
        <v>476</v>
      </c>
      <c r="O17" t="s">
        <v>29</v>
      </c>
      <c r="P17" s="5">
        <v>44412</v>
      </c>
      <c r="Q17" s="5">
        <v>44414</v>
      </c>
      <c r="R17" s="5">
        <v>44428</v>
      </c>
      <c r="S17" s="5">
        <v>44441</v>
      </c>
      <c r="T17" t="s">
        <v>205</v>
      </c>
      <c r="U17" t="s">
        <v>477</v>
      </c>
      <c r="V17">
        <v>45</v>
      </c>
      <c r="W17" t="s">
        <v>395</v>
      </c>
    </row>
    <row r="18" spans="1:23">
      <c r="A18" s="11" t="s">
        <v>99</v>
      </c>
      <c r="B18" s="11" t="s">
        <v>34</v>
      </c>
      <c r="C18" s="12">
        <v>44412</v>
      </c>
      <c r="D18" s="12">
        <v>44414</v>
      </c>
      <c r="E18" s="12">
        <v>44429</v>
      </c>
      <c r="F18" s="12">
        <v>44443</v>
      </c>
      <c r="G18" s="11" t="s">
        <v>205</v>
      </c>
      <c r="H18" s="11" t="s">
        <v>478</v>
      </c>
      <c r="I18" s="59">
        <v>46</v>
      </c>
      <c r="N18" t="s">
        <v>169</v>
      </c>
      <c r="O18" t="s">
        <v>34</v>
      </c>
      <c r="P18" s="5">
        <v>44412</v>
      </c>
      <c r="Q18" s="5">
        <v>44414</v>
      </c>
      <c r="R18" s="5">
        <v>44428</v>
      </c>
      <c r="S18" s="5">
        <v>44442</v>
      </c>
      <c r="T18" t="s">
        <v>205</v>
      </c>
      <c r="U18" t="s">
        <v>479</v>
      </c>
      <c r="V18">
        <v>74</v>
      </c>
    </row>
    <row r="19" spans="1:23">
      <c r="A19" s="11" t="s">
        <v>103</v>
      </c>
      <c r="B19" s="11" t="s">
        <v>29</v>
      </c>
      <c r="C19" s="12">
        <v>44412</v>
      </c>
      <c r="D19" s="12">
        <v>44414</v>
      </c>
      <c r="E19" s="12">
        <v>44429</v>
      </c>
      <c r="F19" s="12">
        <v>44443</v>
      </c>
      <c r="G19" s="11" t="s">
        <v>205</v>
      </c>
      <c r="H19" s="11" t="s">
        <v>480</v>
      </c>
      <c r="I19" s="59">
        <v>32</v>
      </c>
      <c r="J19" t="s">
        <v>481</v>
      </c>
      <c r="N19" s="11" t="s">
        <v>90</v>
      </c>
      <c r="O19" s="11" t="s">
        <v>29</v>
      </c>
      <c r="P19" s="12">
        <v>44412</v>
      </c>
      <c r="Q19" s="12">
        <v>44414</v>
      </c>
      <c r="R19" s="12">
        <v>44428</v>
      </c>
      <c r="S19" s="12">
        <v>44442</v>
      </c>
      <c r="T19" s="11" t="s">
        <v>205</v>
      </c>
      <c r="U19" s="11" t="s">
        <v>482</v>
      </c>
      <c r="V19">
        <v>31</v>
      </c>
      <c r="W19" s="47" t="s">
        <v>223</v>
      </c>
    </row>
    <row r="20" spans="1:23">
      <c r="A20" t="s">
        <v>483</v>
      </c>
      <c r="B20" t="s">
        <v>34</v>
      </c>
      <c r="C20" s="5">
        <v>44412</v>
      </c>
      <c r="D20" s="5">
        <v>44414</v>
      </c>
      <c r="E20" s="5">
        <v>44429</v>
      </c>
      <c r="F20" s="5">
        <v>44445</v>
      </c>
      <c r="G20" t="s">
        <v>205</v>
      </c>
      <c r="H20" t="s">
        <v>484</v>
      </c>
      <c r="I20" s="59">
        <v>2</v>
      </c>
      <c r="J20" t="s">
        <v>485</v>
      </c>
      <c r="N20" s="11" t="s">
        <v>92</v>
      </c>
      <c r="O20" s="11" t="s">
        <v>34</v>
      </c>
      <c r="P20" s="12">
        <v>44412</v>
      </c>
      <c r="Q20" s="12">
        <v>44414</v>
      </c>
      <c r="R20" s="12">
        <v>44428</v>
      </c>
      <c r="S20" s="12">
        <v>44442</v>
      </c>
      <c r="T20" s="11" t="s">
        <v>205</v>
      </c>
      <c r="U20" s="11" t="s">
        <v>486</v>
      </c>
      <c r="V20">
        <v>8</v>
      </c>
      <c r="W20" t="s">
        <v>487</v>
      </c>
    </row>
    <row r="21" spans="1:23">
      <c r="A21" t="s">
        <v>488</v>
      </c>
      <c r="B21" t="s">
        <v>35</v>
      </c>
      <c r="C21" s="5">
        <v>44412</v>
      </c>
      <c r="D21" s="5">
        <v>44414</v>
      </c>
      <c r="E21" s="5">
        <v>44429</v>
      </c>
      <c r="F21" s="5">
        <v>44443</v>
      </c>
      <c r="G21" t="s">
        <v>205</v>
      </c>
      <c r="H21" t="s">
        <v>489</v>
      </c>
      <c r="I21" s="59" t="s">
        <v>35</v>
      </c>
      <c r="J21" t="s">
        <v>395</v>
      </c>
      <c r="N21" t="s">
        <v>490</v>
      </c>
      <c r="O21" t="s">
        <v>35</v>
      </c>
      <c r="P21" s="5">
        <v>44412</v>
      </c>
      <c r="Q21" s="5">
        <v>44414</v>
      </c>
      <c r="R21" s="5">
        <v>44428</v>
      </c>
      <c r="S21" t="s">
        <v>35</v>
      </c>
      <c r="T21" t="s">
        <v>35</v>
      </c>
      <c r="U21" t="s">
        <v>469</v>
      </c>
      <c r="V21" s="67" t="s">
        <v>35</v>
      </c>
      <c r="W21" t="s">
        <v>491</v>
      </c>
    </row>
    <row r="22" spans="1:23">
      <c r="A22" s="11" t="s">
        <v>88</v>
      </c>
      <c r="B22" s="11" t="s">
        <v>34</v>
      </c>
      <c r="C22" s="12">
        <v>44412</v>
      </c>
      <c r="D22" s="12">
        <v>44414</v>
      </c>
      <c r="E22" s="12">
        <v>44429</v>
      </c>
      <c r="F22" s="12">
        <v>44442</v>
      </c>
      <c r="G22" s="11" t="s">
        <v>205</v>
      </c>
      <c r="H22" s="11" t="s">
        <v>453</v>
      </c>
      <c r="I22" s="59">
        <v>10</v>
      </c>
      <c r="N22" t="s">
        <v>492</v>
      </c>
      <c r="O22" t="s">
        <v>29</v>
      </c>
      <c r="P22" s="5">
        <v>44412</v>
      </c>
      <c r="Q22" s="5">
        <v>44414</v>
      </c>
      <c r="R22" s="5">
        <v>44428</v>
      </c>
      <c r="S22" s="5">
        <v>44441</v>
      </c>
      <c r="T22" t="s">
        <v>205</v>
      </c>
      <c r="U22" t="s">
        <v>493</v>
      </c>
      <c r="V22">
        <v>37</v>
      </c>
      <c r="W22" t="s">
        <v>334</v>
      </c>
    </row>
    <row r="23" spans="1:23">
      <c r="A23" t="s">
        <v>494</v>
      </c>
      <c r="B23" t="s">
        <v>29</v>
      </c>
      <c r="C23" s="5">
        <v>44412</v>
      </c>
      <c r="D23" s="5">
        <v>44414</v>
      </c>
      <c r="E23" s="5">
        <v>44430</v>
      </c>
      <c r="F23" s="5">
        <v>44445</v>
      </c>
      <c r="G23" t="s">
        <v>205</v>
      </c>
      <c r="H23" t="s">
        <v>495</v>
      </c>
      <c r="I23" s="59">
        <v>31</v>
      </c>
      <c r="N23" s="11" t="s">
        <v>78</v>
      </c>
      <c r="O23" s="11" t="s">
        <v>34</v>
      </c>
      <c r="P23" s="12">
        <v>44412</v>
      </c>
      <c r="Q23" s="12">
        <v>44414</v>
      </c>
      <c r="R23" s="12">
        <v>44428</v>
      </c>
      <c r="S23" s="12">
        <v>44441</v>
      </c>
      <c r="T23" s="11" t="s">
        <v>205</v>
      </c>
      <c r="U23" s="11" t="s">
        <v>496</v>
      </c>
      <c r="V23">
        <v>87</v>
      </c>
      <c r="W23" s="47" t="s">
        <v>497</v>
      </c>
    </row>
    <row r="24" spans="1:23">
      <c r="A24" t="s">
        <v>498</v>
      </c>
      <c r="B24" t="s">
        <v>34</v>
      </c>
      <c r="C24" s="5">
        <v>44412</v>
      </c>
      <c r="D24" s="5">
        <v>44414</v>
      </c>
      <c r="E24" s="5">
        <v>44430</v>
      </c>
      <c r="F24" s="5">
        <v>44445</v>
      </c>
      <c r="G24" t="s">
        <v>205</v>
      </c>
      <c r="H24" t="s">
        <v>499</v>
      </c>
      <c r="I24" s="59">
        <v>7</v>
      </c>
      <c r="N24" s="11" t="s">
        <v>69</v>
      </c>
      <c r="O24" s="11" t="s">
        <v>29</v>
      </c>
      <c r="P24" s="12">
        <v>44412</v>
      </c>
      <c r="Q24" s="12">
        <v>44414</v>
      </c>
      <c r="R24" s="12">
        <v>44428</v>
      </c>
      <c r="S24" s="12">
        <v>44441</v>
      </c>
      <c r="T24" s="11" t="s">
        <v>205</v>
      </c>
      <c r="U24" s="11" t="s">
        <v>500</v>
      </c>
      <c r="V24">
        <v>40</v>
      </c>
      <c r="W24" t="s">
        <v>501</v>
      </c>
    </row>
    <row r="25" spans="1:23">
      <c r="A25" t="s">
        <v>502</v>
      </c>
      <c r="B25" t="s">
        <v>29</v>
      </c>
      <c r="C25" s="5">
        <v>44412</v>
      </c>
      <c r="D25" s="5">
        <v>44414</v>
      </c>
      <c r="E25" s="5">
        <v>44430</v>
      </c>
      <c r="F25" s="5">
        <v>44445</v>
      </c>
      <c r="G25" t="s">
        <v>205</v>
      </c>
      <c r="H25" t="s">
        <v>495</v>
      </c>
      <c r="I25" s="59">
        <v>31</v>
      </c>
      <c r="J25" t="s">
        <v>503</v>
      </c>
      <c r="N25" t="s">
        <v>196</v>
      </c>
      <c r="O25" t="s">
        <v>29</v>
      </c>
      <c r="P25" s="5">
        <v>44412</v>
      </c>
      <c r="Q25" s="5">
        <v>44414</v>
      </c>
      <c r="R25" s="5">
        <v>44428</v>
      </c>
      <c r="S25" s="5">
        <v>44441</v>
      </c>
      <c r="T25" t="s">
        <v>205</v>
      </c>
      <c r="U25" t="s">
        <v>504</v>
      </c>
      <c r="V25">
        <v>87</v>
      </c>
      <c r="W25" s="47" t="s">
        <v>505</v>
      </c>
    </row>
    <row r="26" spans="1:23">
      <c r="A26" s="11" t="s">
        <v>113</v>
      </c>
      <c r="B26" s="11" t="s">
        <v>34</v>
      </c>
      <c r="C26" s="12">
        <v>44412</v>
      </c>
      <c r="D26" s="12">
        <v>44414</v>
      </c>
      <c r="E26" s="12">
        <v>44430</v>
      </c>
      <c r="F26" s="12">
        <v>44445</v>
      </c>
      <c r="G26" s="11" t="s">
        <v>205</v>
      </c>
      <c r="H26" s="11" t="s">
        <v>506</v>
      </c>
      <c r="I26" s="59">
        <v>9</v>
      </c>
      <c r="N26" s="11" t="s">
        <v>105</v>
      </c>
      <c r="O26" s="11" t="s">
        <v>29</v>
      </c>
      <c r="P26" s="12">
        <v>44412</v>
      </c>
      <c r="Q26" s="12">
        <v>44414</v>
      </c>
      <c r="R26" s="12">
        <v>44428</v>
      </c>
      <c r="S26" s="12">
        <v>44442</v>
      </c>
      <c r="T26" s="11" t="s">
        <v>205</v>
      </c>
      <c r="U26" s="11" t="s">
        <v>507</v>
      </c>
      <c r="V26">
        <v>39</v>
      </c>
      <c r="W26" t="s">
        <v>508</v>
      </c>
    </row>
    <row r="27" spans="1:23">
      <c r="A27" s="32" t="s">
        <v>115</v>
      </c>
      <c r="B27" s="32" t="s">
        <v>29</v>
      </c>
      <c r="C27" s="33">
        <v>44412</v>
      </c>
      <c r="D27" s="33">
        <v>44414</v>
      </c>
      <c r="E27" s="33">
        <v>44431</v>
      </c>
      <c r="F27" s="33">
        <v>44445</v>
      </c>
      <c r="G27" s="32" t="s">
        <v>205</v>
      </c>
      <c r="H27" s="32" t="s">
        <v>509</v>
      </c>
      <c r="I27" s="61">
        <v>26</v>
      </c>
      <c r="J27" s="18" t="s">
        <v>510</v>
      </c>
      <c r="K27" s="18"/>
      <c r="L27" s="18"/>
      <c r="M27" s="18"/>
      <c r="N27" t="s">
        <v>511</v>
      </c>
      <c r="O27" t="s">
        <v>34</v>
      </c>
      <c r="P27" s="5">
        <v>44412</v>
      </c>
      <c r="Q27" s="5">
        <v>44414</v>
      </c>
      <c r="R27" s="5">
        <v>44428</v>
      </c>
      <c r="S27" s="5">
        <v>44442</v>
      </c>
      <c r="T27" t="s">
        <v>205</v>
      </c>
      <c r="U27" t="s">
        <v>512</v>
      </c>
      <c r="V27">
        <v>84</v>
      </c>
    </row>
    <row r="28" spans="1:23">
      <c r="A28" s="11" t="s">
        <v>137</v>
      </c>
      <c r="B28" s="11" t="s">
        <v>29</v>
      </c>
      <c r="C28" s="36" t="s">
        <v>311</v>
      </c>
      <c r="D28" s="12">
        <v>44425</v>
      </c>
      <c r="E28" s="36" t="s">
        <v>513</v>
      </c>
      <c r="F28" s="12">
        <v>44447</v>
      </c>
      <c r="G28" s="11" t="s">
        <v>205</v>
      </c>
      <c r="H28" s="11" t="s">
        <v>514</v>
      </c>
      <c r="I28" s="59">
        <v>20</v>
      </c>
      <c r="J28" t="s">
        <v>515</v>
      </c>
      <c r="N28" s="11" t="s">
        <v>80</v>
      </c>
      <c r="O28" s="11" t="s">
        <v>29</v>
      </c>
      <c r="P28" s="12">
        <v>44412</v>
      </c>
      <c r="Q28" s="12">
        <v>44414</v>
      </c>
      <c r="R28" s="12">
        <v>44428</v>
      </c>
      <c r="S28" s="12">
        <v>44441</v>
      </c>
      <c r="T28" s="11" t="s">
        <v>205</v>
      </c>
      <c r="U28" s="11" t="s">
        <v>516</v>
      </c>
      <c r="V28">
        <v>26</v>
      </c>
      <c r="W28" t="s">
        <v>334</v>
      </c>
    </row>
    <row r="29" spans="1:23">
      <c r="A29" s="62" t="s">
        <v>517</v>
      </c>
      <c r="B29" s="62"/>
      <c r="C29" s="63" t="s">
        <v>311</v>
      </c>
      <c r="D29" s="64">
        <v>44425</v>
      </c>
      <c r="E29" s="63" t="s">
        <v>513</v>
      </c>
      <c r="F29" s="64">
        <v>44456</v>
      </c>
      <c r="G29" s="62"/>
      <c r="H29" s="62"/>
      <c r="I29" s="66"/>
      <c r="J29" s="59" t="s">
        <v>518</v>
      </c>
      <c r="N29" s="11" t="s">
        <v>95</v>
      </c>
      <c r="O29" s="11" t="s">
        <v>34</v>
      </c>
      <c r="P29" s="12">
        <v>44412</v>
      </c>
      <c r="Q29" s="12">
        <v>44414</v>
      </c>
      <c r="R29" s="12">
        <v>44428</v>
      </c>
      <c r="S29" s="12">
        <v>44442</v>
      </c>
      <c r="T29" s="11" t="s">
        <v>205</v>
      </c>
      <c r="U29" s="11" t="s">
        <v>519</v>
      </c>
      <c r="V29">
        <v>74</v>
      </c>
    </row>
    <row r="30" spans="1:23">
      <c r="A30" t="s">
        <v>520</v>
      </c>
      <c r="B30" t="s">
        <v>29</v>
      </c>
      <c r="C30" s="8" t="s">
        <v>311</v>
      </c>
      <c r="D30" s="5">
        <v>44425</v>
      </c>
      <c r="E30" s="8" t="s">
        <v>513</v>
      </c>
      <c r="F30" s="5">
        <v>44454</v>
      </c>
      <c r="G30" t="s">
        <v>205</v>
      </c>
      <c r="H30" t="s">
        <v>521</v>
      </c>
      <c r="I30" s="59">
        <v>13</v>
      </c>
      <c r="J30" t="s">
        <v>522</v>
      </c>
      <c r="N30" s="11" t="s">
        <v>94</v>
      </c>
      <c r="O30" s="11" t="s">
        <v>29</v>
      </c>
      <c r="P30" s="12">
        <v>44412</v>
      </c>
      <c r="Q30" s="12">
        <v>44414</v>
      </c>
      <c r="R30" s="12">
        <v>44428</v>
      </c>
      <c r="S30" s="12">
        <v>44441</v>
      </c>
      <c r="T30" s="11" t="s">
        <v>205</v>
      </c>
      <c r="U30" s="11" t="s">
        <v>523</v>
      </c>
      <c r="V30">
        <v>26</v>
      </c>
      <c r="W30" t="s">
        <v>334</v>
      </c>
    </row>
    <row r="31" spans="1:23">
      <c r="A31" t="s">
        <v>524</v>
      </c>
      <c r="B31" t="s">
        <v>34</v>
      </c>
      <c r="C31" s="8" t="s">
        <v>311</v>
      </c>
      <c r="D31" s="5">
        <v>44425</v>
      </c>
      <c r="E31" t="s">
        <v>513</v>
      </c>
      <c r="F31" s="5">
        <v>44456</v>
      </c>
      <c r="G31" t="s">
        <v>205</v>
      </c>
      <c r="H31" t="s">
        <v>525</v>
      </c>
      <c r="I31" s="59">
        <v>24</v>
      </c>
      <c r="J31" t="s">
        <v>526</v>
      </c>
      <c r="N31" t="s">
        <v>527</v>
      </c>
      <c r="O31" t="s">
        <v>35</v>
      </c>
      <c r="P31" s="5">
        <v>44412</v>
      </c>
      <c r="Q31" s="5">
        <v>44414</v>
      </c>
      <c r="R31" s="5">
        <v>44429</v>
      </c>
      <c r="S31" t="s">
        <v>35</v>
      </c>
      <c r="T31" t="s">
        <v>35</v>
      </c>
      <c r="U31" t="s">
        <v>528</v>
      </c>
      <c r="V31" s="67" t="s">
        <v>35</v>
      </c>
      <c r="W31" t="s">
        <v>235</v>
      </c>
    </row>
    <row r="32" spans="1:23">
      <c r="A32" s="11" t="s">
        <v>135</v>
      </c>
      <c r="B32" s="11" t="s">
        <v>34</v>
      </c>
      <c r="C32" s="36" t="s">
        <v>311</v>
      </c>
      <c r="D32" s="12">
        <v>44425</v>
      </c>
      <c r="E32" s="11" t="s">
        <v>529</v>
      </c>
      <c r="F32" s="12">
        <v>44450</v>
      </c>
      <c r="G32" s="11" t="s">
        <v>205</v>
      </c>
      <c r="H32" s="11" t="s">
        <v>530</v>
      </c>
      <c r="I32" s="59">
        <v>59</v>
      </c>
      <c r="J32" s="47" t="s">
        <v>465</v>
      </c>
      <c r="N32" t="s">
        <v>531</v>
      </c>
      <c r="O32" t="s">
        <v>34</v>
      </c>
      <c r="P32" s="5">
        <v>44412</v>
      </c>
      <c r="Q32" s="5">
        <v>44414</v>
      </c>
      <c r="R32" s="5">
        <v>44429</v>
      </c>
      <c r="S32" s="5">
        <v>44442</v>
      </c>
      <c r="T32" t="s">
        <v>205</v>
      </c>
      <c r="U32" t="s">
        <v>532</v>
      </c>
      <c r="V32">
        <v>21</v>
      </c>
    </row>
    <row r="33" spans="1:27">
      <c r="A33" t="s">
        <v>533</v>
      </c>
      <c r="C33" s="8" t="s">
        <v>311</v>
      </c>
      <c r="D33" s="5">
        <v>44425</v>
      </c>
      <c r="E33" t="s">
        <v>529</v>
      </c>
      <c r="F33" s="5">
        <v>44457</v>
      </c>
      <c r="G33" t="s">
        <v>205</v>
      </c>
      <c r="J33" t="s">
        <v>534</v>
      </c>
      <c r="N33" t="s">
        <v>535</v>
      </c>
      <c r="O33" t="s">
        <v>29</v>
      </c>
      <c r="P33" s="5">
        <v>44412</v>
      </c>
      <c r="Q33" s="5">
        <v>44414</v>
      </c>
      <c r="R33" s="5">
        <v>44430</v>
      </c>
      <c r="S33" s="5">
        <v>44445</v>
      </c>
      <c r="T33" t="s">
        <v>205</v>
      </c>
      <c r="U33" t="s">
        <v>536</v>
      </c>
      <c r="V33">
        <v>22</v>
      </c>
      <c r="W33" t="s">
        <v>334</v>
      </c>
    </row>
    <row r="34" spans="1:27">
      <c r="A34" t="s">
        <v>167</v>
      </c>
      <c r="B34" t="s">
        <v>34</v>
      </c>
      <c r="C34" s="8" t="s">
        <v>311</v>
      </c>
      <c r="D34" s="5">
        <v>44425</v>
      </c>
      <c r="E34" t="s">
        <v>529</v>
      </c>
      <c r="F34" s="5">
        <v>44457</v>
      </c>
      <c r="G34" t="s">
        <v>205</v>
      </c>
      <c r="H34" t="s">
        <v>537</v>
      </c>
      <c r="I34" s="59">
        <v>42</v>
      </c>
      <c r="J34" s="47" t="s">
        <v>223</v>
      </c>
      <c r="N34" t="s">
        <v>538</v>
      </c>
      <c r="O34" t="s">
        <v>35</v>
      </c>
      <c r="P34" s="5">
        <v>44412</v>
      </c>
      <c r="Q34" s="5">
        <v>44414</v>
      </c>
      <c r="R34" s="5">
        <v>44430</v>
      </c>
      <c r="S34" s="5" t="s">
        <v>35</v>
      </c>
      <c r="T34" t="s">
        <v>35</v>
      </c>
      <c r="U34" t="s">
        <v>469</v>
      </c>
      <c r="V34" s="67" t="s">
        <v>35</v>
      </c>
      <c r="W34" t="s">
        <v>491</v>
      </c>
    </row>
    <row r="35" spans="1:27">
      <c r="A35" t="s">
        <v>194</v>
      </c>
      <c r="B35" t="s">
        <v>34</v>
      </c>
      <c r="C35" s="8" t="s">
        <v>311</v>
      </c>
      <c r="D35" s="5">
        <v>44425</v>
      </c>
      <c r="E35" t="s">
        <v>529</v>
      </c>
      <c r="F35" s="5">
        <v>44457</v>
      </c>
      <c r="G35" t="s">
        <v>205</v>
      </c>
      <c r="H35" t="s">
        <v>539</v>
      </c>
      <c r="I35" s="59">
        <v>71</v>
      </c>
      <c r="J35" s="47" t="s">
        <v>540</v>
      </c>
      <c r="N35" t="s">
        <v>162</v>
      </c>
      <c r="O35" t="s">
        <v>34</v>
      </c>
      <c r="P35" s="5">
        <v>44412</v>
      </c>
      <c r="Q35" s="5">
        <v>44414</v>
      </c>
      <c r="R35" s="5">
        <v>44430</v>
      </c>
      <c r="S35" s="5">
        <v>44445</v>
      </c>
      <c r="T35" t="s">
        <v>205</v>
      </c>
      <c r="U35" t="s">
        <v>541</v>
      </c>
      <c r="V35">
        <v>54</v>
      </c>
      <c r="W35" t="s">
        <v>542</v>
      </c>
    </row>
    <row r="36" spans="1:27">
      <c r="A36" t="s">
        <v>543</v>
      </c>
      <c r="B36" t="s">
        <v>29</v>
      </c>
      <c r="C36" s="8" t="s">
        <v>311</v>
      </c>
      <c r="D36" s="5">
        <v>44425</v>
      </c>
      <c r="E36" s="5">
        <v>44446</v>
      </c>
      <c r="F36" s="5">
        <v>44461</v>
      </c>
      <c r="G36" t="s">
        <v>205</v>
      </c>
      <c r="H36" t="s">
        <v>544</v>
      </c>
      <c r="I36" s="59">
        <v>11</v>
      </c>
      <c r="J36" t="s">
        <v>545</v>
      </c>
      <c r="N36" t="s">
        <v>546</v>
      </c>
      <c r="O36" t="s">
        <v>29</v>
      </c>
      <c r="P36" s="5">
        <v>44412</v>
      </c>
      <c r="Q36" s="5">
        <v>44414</v>
      </c>
      <c r="R36" s="5">
        <v>44430</v>
      </c>
      <c r="S36" s="5">
        <v>44445</v>
      </c>
      <c r="T36" t="s">
        <v>205</v>
      </c>
      <c r="U36" t="s">
        <v>536</v>
      </c>
      <c r="V36">
        <v>22</v>
      </c>
      <c r="W36" t="s">
        <v>334</v>
      </c>
    </row>
    <row r="37" spans="1:27">
      <c r="A37" t="s">
        <v>195</v>
      </c>
      <c r="B37" t="s">
        <v>29</v>
      </c>
      <c r="C37" s="8" t="s">
        <v>311</v>
      </c>
      <c r="D37" s="5">
        <v>44425</v>
      </c>
      <c r="E37" s="5">
        <v>44447</v>
      </c>
      <c r="F37" s="5">
        <v>44461</v>
      </c>
      <c r="G37" t="s">
        <v>205</v>
      </c>
      <c r="H37" t="s">
        <v>547</v>
      </c>
      <c r="I37" s="59">
        <v>20</v>
      </c>
      <c r="N37" t="s">
        <v>548</v>
      </c>
      <c r="O37" t="s">
        <v>29</v>
      </c>
      <c r="P37" s="5">
        <v>44412</v>
      </c>
      <c r="Q37" s="5">
        <v>44414</v>
      </c>
      <c r="R37" s="5">
        <v>44430</v>
      </c>
      <c r="S37" s="5">
        <v>44445</v>
      </c>
      <c r="T37" t="s">
        <v>205</v>
      </c>
      <c r="U37" t="s">
        <v>549</v>
      </c>
      <c r="V37">
        <v>24</v>
      </c>
      <c r="W37" t="s">
        <v>550</v>
      </c>
    </row>
    <row r="38" spans="1:27">
      <c r="A38" t="s">
        <v>551</v>
      </c>
      <c r="B38" t="s">
        <v>34</v>
      </c>
      <c r="C38" s="8" t="s">
        <v>311</v>
      </c>
      <c r="D38" s="5">
        <v>44425</v>
      </c>
      <c r="E38" t="s">
        <v>513</v>
      </c>
      <c r="F38" s="5">
        <v>44456</v>
      </c>
      <c r="G38" t="s">
        <v>205</v>
      </c>
      <c r="H38" t="s">
        <v>552</v>
      </c>
      <c r="I38" s="59">
        <v>22</v>
      </c>
      <c r="J38" t="s">
        <v>553</v>
      </c>
      <c r="N38" t="s">
        <v>192</v>
      </c>
      <c r="O38" t="s">
        <v>29</v>
      </c>
      <c r="P38" s="5">
        <v>44412</v>
      </c>
      <c r="Q38" s="5">
        <v>44414</v>
      </c>
      <c r="R38" s="5">
        <v>44430</v>
      </c>
      <c r="S38" s="5">
        <v>44445</v>
      </c>
      <c r="T38" t="s">
        <v>205</v>
      </c>
      <c r="U38" t="s">
        <v>554</v>
      </c>
      <c r="V38">
        <v>83</v>
      </c>
      <c r="W38" s="47" t="s">
        <v>555</v>
      </c>
    </row>
    <row r="39" spans="1:27">
      <c r="A39" t="s">
        <v>193</v>
      </c>
      <c r="B39" t="s">
        <v>34</v>
      </c>
      <c r="C39" s="8" t="s">
        <v>311</v>
      </c>
      <c r="D39" s="5">
        <v>44425</v>
      </c>
      <c r="E39" t="s">
        <v>529</v>
      </c>
      <c r="F39" s="5">
        <v>44092</v>
      </c>
      <c r="G39" t="s">
        <v>205</v>
      </c>
      <c r="H39" t="s">
        <v>556</v>
      </c>
      <c r="I39" s="59">
        <v>71</v>
      </c>
      <c r="J39" s="47" t="s">
        <v>557</v>
      </c>
      <c r="N39" t="s">
        <v>190</v>
      </c>
      <c r="O39" t="s">
        <v>34</v>
      </c>
      <c r="P39" s="5">
        <v>44412</v>
      </c>
      <c r="Q39" s="5">
        <v>44414</v>
      </c>
      <c r="R39" s="5">
        <v>44431</v>
      </c>
      <c r="S39" s="5">
        <v>44445</v>
      </c>
      <c r="T39" t="s">
        <v>205</v>
      </c>
      <c r="U39" t="s">
        <v>554</v>
      </c>
      <c r="V39">
        <v>83</v>
      </c>
      <c r="W39" s="47" t="s">
        <v>558</v>
      </c>
    </row>
    <row r="40" spans="1:27">
      <c r="A40" t="s">
        <v>559</v>
      </c>
      <c r="B40" t="s">
        <v>29</v>
      </c>
      <c r="C40" t="s">
        <v>311</v>
      </c>
      <c r="D40" s="5">
        <v>44425</v>
      </c>
      <c r="E40" s="5">
        <v>44449</v>
      </c>
      <c r="F40" s="5">
        <v>44462</v>
      </c>
      <c r="G40" t="s">
        <v>205</v>
      </c>
      <c r="H40" t="s">
        <v>560</v>
      </c>
      <c r="I40" s="59">
        <v>13</v>
      </c>
      <c r="J40" t="s">
        <v>561</v>
      </c>
      <c r="N40" s="32" t="s">
        <v>111</v>
      </c>
      <c r="O40" s="32" t="s">
        <v>29</v>
      </c>
      <c r="P40" s="33">
        <v>44412</v>
      </c>
      <c r="Q40" s="33">
        <v>44414</v>
      </c>
      <c r="R40" s="33">
        <v>44431</v>
      </c>
      <c r="S40" s="33">
        <v>44445</v>
      </c>
      <c r="T40" s="32" t="s">
        <v>205</v>
      </c>
      <c r="U40" s="32" t="s">
        <v>562</v>
      </c>
      <c r="V40" s="18">
        <v>51</v>
      </c>
      <c r="W40" s="18"/>
      <c r="X40" s="18"/>
      <c r="Y40" s="18"/>
      <c r="Z40" s="18"/>
      <c r="AA40" s="18"/>
    </row>
    <row r="41" spans="1:27">
      <c r="A41" t="s">
        <v>563</v>
      </c>
      <c r="B41" t="s">
        <v>29</v>
      </c>
      <c r="G41" t="s">
        <v>205</v>
      </c>
      <c r="H41" t="s">
        <v>213</v>
      </c>
      <c r="I41" s="66"/>
      <c r="J41" t="s">
        <v>564</v>
      </c>
      <c r="N41" t="s">
        <v>565</v>
      </c>
      <c r="O41" t="s">
        <v>29</v>
      </c>
      <c r="P41" s="8" t="s">
        <v>311</v>
      </c>
      <c r="Q41" s="5">
        <v>44425</v>
      </c>
      <c r="R41" s="5">
        <v>44443</v>
      </c>
      <c r="S41" s="5">
        <v>44457</v>
      </c>
      <c r="T41" t="s">
        <v>205</v>
      </c>
      <c r="U41" t="s">
        <v>566</v>
      </c>
      <c r="V41">
        <v>15</v>
      </c>
      <c r="W41" t="s">
        <v>567</v>
      </c>
    </row>
    <row r="42" spans="1:27">
      <c r="N42" t="s">
        <v>165</v>
      </c>
      <c r="O42" t="s">
        <v>34</v>
      </c>
      <c r="P42" s="8" t="s">
        <v>311</v>
      </c>
      <c r="Q42" s="5">
        <v>44425</v>
      </c>
      <c r="R42" s="5">
        <v>44447</v>
      </c>
      <c r="S42" s="5">
        <v>44461</v>
      </c>
      <c r="T42" t="s">
        <v>205</v>
      </c>
      <c r="U42" t="s">
        <v>568</v>
      </c>
      <c r="V42">
        <v>61</v>
      </c>
      <c r="W42" t="s">
        <v>569</v>
      </c>
    </row>
    <row r="43" spans="1:27">
      <c r="N43" t="s">
        <v>570</v>
      </c>
      <c r="O43" t="s">
        <v>29</v>
      </c>
      <c r="P43" s="8" t="s">
        <v>311</v>
      </c>
      <c r="Q43" s="5">
        <v>44425</v>
      </c>
      <c r="R43" s="5" t="s">
        <v>571</v>
      </c>
      <c r="S43" s="5">
        <v>44459</v>
      </c>
      <c r="T43" t="s">
        <v>205</v>
      </c>
      <c r="U43" t="s">
        <v>572</v>
      </c>
      <c r="V43">
        <v>19</v>
      </c>
      <c r="W43" t="s">
        <v>573</v>
      </c>
    </row>
    <row r="44" spans="1:27">
      <c r="N44" t="s">
        <v>574</v>
      </c>
      <c r="O44" t="s">
        <v>34</v>
      </c>
      <c r="P44" s="8" t="s">
        <v>311</v>
      </c>
      <c r="Q44" s="5">
        <v>44425</v>
      </c>
      <c r="R44" s="5" t="s">
        <v>571</v>
      </c>
      <c r="S44" s="5">
        <v>44458</v>
      </c>
      <c r="T44" t="s">
        <v>205</v>
      </c>
      <c r="U44" t="s">
        <v>575</v>
      </c>
      <c r="V44">
        <v>70</v>
      </c>
      <c r="W44" t="s">
        <v>576</v>
      </c>
    </row>
    <row r="45" spans="1:27">
      <c r="A45" s="67"/>
      <c r="B45" t="s">
        <v>577</v>
      </c>
      <c r="N45" t="s">
        <v>164</v>
      </c>
      <c r="O45" t="s">
        <v>34</v>
      </c>
      <c r="P45" s="8" t="s">
        <v>311</v>
      </c>
      <c r="Q45" s="5">
        <v>44425</v>
      </c>
      <c r="R45" s="5" t="s">
        <v>571</v>
      </c>
      <c r="S45" s="5">
        <v>44460</v>
      </c>
      <c r="T45" t="s">
        <v>205</v>
      </c>
      <c r="U45" t="s">
        <v>578</v>
      </c>
      <c r="V45">
        <v>48</v>
      </c>
    </row>
    <row r="46" spans="1:27">
      <c r="N46" t="s">
        <v>579</v>
      </c>
      <c r="O46" t="s">
        <v>29</v>
      </c>
      <c r="P46" s="8" t="s">
        <v>311</v>
      </c>
      <c r="Q46" s="5">
        <v>44425</v>
      </c>
      <c r="R46" s="5" t="s">
        <v>571</v>
      </c>
      <c r="S46" s="5">
        <v>44458</v>
      </c>
      <c r="T46" t="s">
        <v>205</v>
      </c>
      <c r="U46" t="s">
        <v>580</v>
      </c>
      <c r="V46">
        <v>15</v>
      </c>
      <c r="W46" t="s">
        <v>581</v>
      </c>
    </row>
    <row r="47" spans="1:27">
      <c r="N47" t="s">
        <v>582</v>
      </c>
      <c r="O47" t="s">
        <v>34</v>
      </c>
      <c r="P47" s="8" t="s">
        <v>311</v>
      </c>
      <c r="Q47" s="5">
        <v>44425</v>
      </c>
      <c r="R47" s="5" t="s">
        <v>571</v>
      </c>
      <c r="S47" s="5">
        <v>44459</v>
      </c>
      <c r="T47" t="s">
        <v>205</v>
      </c>
      <c r="U47" t="s">
        <v>583</v>
      </c>
      <c r="V47">
        <v>49</v>
      </c>
      <c r="W47" t="s">
        <v>584</v>
      </c>
    </row>
    <row r="48" spans="1:27">
      <c r="N48" t="s">
        <v>166</v>
      </c>
      <c r="O48" t="s">
        <v>34</v>
      </c>
      <c r="P48" s="8" t="s">
        <v>311</v>
      </c>
      <c r="Q48" s="5">
        <v>44425</v>
      </c>
      <c r="R48" s="5" t="s">
        <v>571</v>
      </c>
      <c r="S48" s="5">
        <v>44461</v>
      </c>
      <c r="U48" t="s">
        <v>585</v>
      </c>
      <c r="V48">
        <v>55</v>
      </c>
    </row>
    <row r="49" spans="14:23">
      <c r="N49" t="s">
        <v>586</v>
      </c>
      <c r="O49" t="s">
        <v>29</v>
      </c>
      <c r="P49" s="8" t="s">
        <v>311</v>
      </c>
      <c r="Q49" s="5">
        <v>44425</v>
      </c>
      <c r="R49" s="5" t="s">
        <v>571</v>
      </c>
      <c r="S49" s="5">
        <v>44459</v>
      </c>
      <c r="T49" t="s">
        <v>205</v>
      </c>
      <c r="U49" t="s">
        <v>587</v>
      </c>
      <c r="V49">
        <v>16</v>
      </c>
      <c r="W49" t="s">
        <v>561</v>
      </c>
    </row>
    <row r="50" spans="14:23">
      <c r="N50" t="s">
        <v>156</v>
      </c>
      <c r="O50" t="s">
        <v>34</v>
      </c>
      <c r="P50" s="8" t="s">
        <v>311</v>
      </c>
      <c r="Q50" s="5">
        <v>44425</v>
      </c>
      <c r="R50" s="5" t="s">
        <v>571</v>
      </c>
      <c r="S50" s="5">
        <v>44460</v>
      </c>
      <c r="T50" t="s">
        <v>205</v>
      </c>
      <c r="U50" t="s">
        <v>588</v>
      </c>
      <c r="V50">
        <v>48</v>
      </c>
      <c r="W50" s="47" t="s">
        <v>223</v>
      </c>
    </row>
    <row r="51" spans="14:23">
      <c r="N51" t="s">
        <v>589</v>
      </c>
      <c r="O51" t="s">
        <v>34</v>
      </c>
      <c r="P51" s="8" t="s">
        <v>311</v>
      </c>
      <c r="Q51" s="5">
        <v>44425</v>
      </c>
      <c r="R51" s="5" t="s">
        <v>571</v>
      </c>
      <c r="S51" s="5">
        <v>44458</v>
      </c>
      <c r="T51" t="s">
        <v>205</v>
      </c>
      <c r="U51" t="s">
        <v>590</v>
      </c>
      <c r="V51">
        <v>9</v>
      </c>
      <c r="W51" t="s">
        <v>591</v>
      </c>
    </row>
    <row r="52" spans="14:23">
      <c r="N52" s="57" t="s">
        <v>592</v>
      </c>
      <c r="O52" s="57" t="s">
        <v>34</v>
      </c>
      <c r="P52" s="65" t="s">
        <v>311</v>
      </c>
      <c r="Q52" s="58">
        <v>44425</v>
      </c>
      <c r="R52" s="58">
        <v>44447</v>
      </c>
      <c r="S52" s="58">
        <v>44461</v>
      </c>
      <c r="T52" s="57" t="s">
        <v>35</v>
      </c>
      <c r="U52" s="57"/>
      <c r="V52" s="67"/>
      <c r="W52" t="s">
        <v>593</v>
      </c>
    </row>
    <row r="53" spans="14:23">
      <c r="N53" t="s">
        <v>188</v>
      </c>
      <c r="O53" t="s">
        <v>34</v>
      </c>
      <c r="P53" s="8" t="s">
        <v>311</v>
      </c>
      <c r="Q53" s="5">
        <v>44425</v>
      </c>
      <c r="R53" s="5">
        <v>44449</v>
      </c>
      <c r="S53" s="5">
        <v>44462</v>
      </c>
      <c r="T53" t="s">
        <v>205</v>
      </c>
      <c r="U53" t="s">
        <v>594</v>
      </c>
      <c r="V53">
        <v>66</v>
      </c>
      <c r="W53" t="s">
        <v>595</v>
      </c>
    </row>
    <row r="54" spans="14:23">
      <c r="R54" s="5"/>
      <c r="S54" s="5"/>
    </row>
    <row r="55" spans="14:23">
      <c r="R55" s="5"/>
      <c r="S55" s="5"/>
    </row>
    <row r="56" spans="14:23">
      <c r="R56" s="5"/>
      <c r="S56" s="5"/>
    </row>
    <row r="57" spans="14:23">
      <c r="S57" s="5"/>
    </row>
    <row r="58" spans="14:23">
      <c r="S58" s="5"/>
    </row>
    <row r="59" spans="14:23">
      <c r="S59" s="5"/>
    </row>
    <row r="60" spans="14:23">
      <c r="S60" s="5"/>
    </row>
    <row r="61" spans="14:23">
      <c r="S61" s="5"/>
    </row>
    <row r="62" spans="14:23">
      <c r="S62" s="5"/>
    </row>
    <row r="63" spans="14:23">
      <c r="S63" s="5"/>
    </row>
    <row r="64" spans="14:23">
      <c r="S64" s="5"/>
    </row>
    <row r="65" spans="19:19">
      <c r="S65" s="5"/>
    </row>
    <row r="66" spans="19:19">
      <c r="S66" s="5"/>
    </row>
  </sheetData>
  <conditionalFormatting sqref="G2:I2">
    <cfRule type="containsText" dxfId="5" priority="4" operator="containsText" text="neg">
      <formula>NOT(ISERROR(SEARCH("neg",G2)))</formula>
    </cfRule>
  </conditionalFormatting>
  <conditionalFormatting sqref="G2:I2">
    <cfRule type="containsText" dxfId="4" priority="3" operator="containsText" text="pos">
      <formula>NOT(ISERROR(SEARCH("pos",G2)))</formula>
    </cfRule>
  </conditionalFormatting>
  <conditionalFormatting sqref="T2:V2">
    <cfRule type="containsText" dxfId="3" priority="2" operator="containsText" text="neg">
      <formula>NOT(ISERROR(SEARCH("neg",T2)))</formula>
    </cfRule>
  </conditionalFormatting>
  <conditionalFormatting sqref="T2:V2">
    <cfRule type="containsText" dxfId="2" priority="1" operator="containsText" text="pos">
      <formula>NOT(ISERROR(SEARCH("pos",T2)))</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91859-D780-4607-9B61-3F0F18439926}">
  <dimension ref="A1:Q59"/>
  <sheetViews>
    <sheetView tabSelected="1" workbookViewId="0">
      <selection activeCell="F6" sqref="F6"/>
    </sheetView>
  </sheetViews>
  <sheetFormatPr defaultRowHeight="15"/>
  <cols>
    <col min="2" max="2" width="10.7109375" bestFit="1" customWidth="1"/>
    <col min="3" max="3" width="9.85546875" customWidth="1"/>
    <col min="8" max="8" width="10.7109375" bestFit="1" customWidth="1"/>
    <col min="9" max="9" width="10.28515625" bestFit="1" customWidth="1"/>
  </cols>
  <sheetData>
    <row r="1" spans="1:17">
      <c r="A1" t="s">
        <v>596</v>
      </c>
      <c r="D1" t="s">
        <v>597</v>
      </c>
      <c r="G1" t="s">
        <v>64</v>
      </c>
    </row>
    <row r="2" spans="1:17">
      <c r="A2" s="1" t="s">
        <v>598</v>
      </c>
      <c r="B2" s="1" t="s">
        <v>599</v>
      </c>
      <c r="C2" s="1" t="s">
        <v>600</v>
      </c>
      <c r="D2" s="1" t="s">
        <v>25</v>
      </c>
      <c r="G2" s="1" t="s">
        <v>598</v>
      </c>
      <c r="H2" s="1" t="s">
        <v>599</v>
      </c>
      <c r="I2" s="1" t="s">
        <v>600</v>
      </c>
      <c r="J2" s="1" t="s">
        <v>25</v>
      </c>
      <c r="K2" s="4"/>
      <c r="L2" s="4"/>
      <c r="M2" s="4"/>
      <c r="O2" s="4"/>
      <c r="P2" s="4"/>
      <c r="Q2" s="4"/>
    </row>
    <row r="3" spans="1:17">
      <c r="A3" s="14">
        <v>0</v>
      </c>
      <c r="B3" s="13">
        <v>41</v>
      </c>
      <c r="C3" s="13">
        <v>67</v>
      </c>
      <c r="D3" s="69" t="s">
        <v>601</v>
      </c>
      <c r="G3">
        <v>0</v>
      </c>
      <c r="H3">
        <v>33</v>
      </c>
      <c r="I3">
        <v>47</v>
      </c>
      <c r="J3" s="70" t="s">
        <v>602</v>
      </c>
    </row>
    <row r="4" spans="1:17">
      <c r="A4" s="14">
        <v>1</v>
      </c>
      <c r="B4" s="13">
        <f>B3-4</f>
        <v>37</v>
      </c>
      <c r="C4" s="13">
        <f>C3-4</f>
        <v>63</v>
      </c>
      <c r="G4">
        <v>1</v>
      </c>
      <c r="H4">
        <f>H3</f>
        <v>33</v>
      </c>
      <c r="I4">
        <f>I3</f>
        <v>47</v>
      </c>
    </row>
    <row r="5" spans="1:17">
      <c r="A5" s="14">
        <v>2</v>
      </c>
      <c r="B5" s="13">
        <f>B4</f>
        <v>37</v>
      </c>
      <c r="C5" s="13">
        <f>C4-3</f>
        <v>60</v>
      </c>
      <c r="D5" s="69"/>
      <c r="G5">
        <v>2</v>
      </c>
      <c r="H5">
        <f>H4</f>
        <v>33</v>
      </c>
      <c r="I5">
        <f>I4</f>
        <v>47</v>
      </c>
    </row>
    <row r="6" spans="1:17">
      <c r="A6" s="14">
        <v>3</v>
      </c>
      <c r="B6" s="13">
        <f>B5</f>
        <v>37</v>
      </c>
      <c r="C6" s="13">
        <f>C5</f>
        <v>60</v>
      </c>
      <c r="D6" s="13"/>
      <c r="G6">
        <v>3</v>
      </c>
      <c r="H6">
        <f>H5-1</f>
        <v>32</v>
      </c>
      <c r="I6">
        <f>I5</f>
        <v>47</v>
      </c>
    </row>
    <row r="7" spans="1:17">
      <c r="A7" s="14">
        <v>4</v>
      </c>
      <c r="B7" s="13">
        <f>B6</f>
        <v>37</v>
      </c>
      <c r="C7" s="13">
        <f>C6-2</f>
        <v>58</v>
      </c>
      <c r="D7" s="13"/>
      <c r="G7">
        <v>4</v>
      </c>
      <c r="H7">
        <f>H6</f>
        <v>32</v>
      </c>
      <c r="I7">
        <f>I6</f>
        <v>47</v>
      </c>
    </row>
    <row r="8" spans="1:17">
      <c r="A8" s="14">
        <v>5</v>
      </c>
      <c r="B8" s="13">
        <f>B7-1</f>
        <v>36</v>
      </c>
      <c r="C8" s="14">
        <f>C7-4</f>
        <v>54</v>
      </c>
      <c r="D8" s="13"/>
      <c r="E8" s="13"/>
      <c r="G8">
        <v>5</v>
      </c>
      <c r="H8">
        <f>H7</f>
        <v>32</v>
      </c>
      <c r="I8">
        <f>I7</f>
        <v>47</v>
      </c>
    </row>
    <row r="9" spans="1:17">
      <c r="A9" s="14">
        <v>6</v>
      </c>
      <c r="B9" s="14">
        <f>B8-7</f>
        <v>29</v>
      </c>
      <c r="C9" s="14">
        <f>C8-5</f>
        <v>49</v>
      </c>
      <c r="D9" s="13"/>
      <c r="E9" s="14"/>
      <c r="G9">
        <v>6</v>
      </c>
      <c r="H9">
        <f>H8</f>
        <v>32</v>
      </c>
      <c r="I9">
        <f>I8</f>
        <v>47</v>
      </c>
    </row>
    <row r="10" spans="1:17">
      <c r="A10" s="14">
        <v>7</v>
      </c>
      <c r="B10" s="14">
        <f>B9-12</f>
        <v>17</v>
      </c>
      <c r="C10" s="14">
        <f>C9-11</f>
        <v>38</v>
      </c>
      <c r="D10" s="13"/>
      <c r="E10" s="14"/>
      <c r="G10">
        <v>7</v>
      </c>
      <c r="H10">
        <f>H9</f>
        <v>32</v>
      </c>
      <c r="I10">
        <f>I9</f>
        <v>47</v>
      </c>
    </row>
    <row r="11" spans="1:17">
      <c r="A11" s="14">
        <v>8</v>
      </c>
      <c r="B11" s="14">
        <f>B10-2</f>
        <v>15</v>
      </c>
      <c r="C11" s="14">
        <f>C10-3</f>
        <v>35</v>
      </c>
      <c r="D11" s="13"/>
      <c r="E11" s="14"/>
      <c r="G11">
        <v>8</v>
      </c>
      <c r="H11">
        <f>H10-1</f>
        <v>31</v>
      </c>
      <c r="I11">
        <f>I10</f>
        <v>47</v>
      </c>
    </row>
    <row r="12" spans="1:17">
      <c r="A12" s="14">
        <v>9</v>
      </c>
      <c r="B12" s="14">
        <f>B11-2</f>
        <v>13</v>
      </c>
      <c r="C12" s="14">
        <f>C11-1</f>
        <v>34</v>
      </c>
      <c r="D12" s="13"/>
      <c r="E12" s="14"/>
      <c r="G12">
        <v>9</v>
      </c>
      <c r="H12">
        <f>H11-2</f>
        <v>29</v>
      </c>
      <c r="I12">
        <f>I11-2</f>
        <v>45</v>
      </c>
    </row>
    <row r="13" spans="1:17">
      <c r="A13" s="14">
        <v>10</v>
      </c>
      <c r="B13" s="14">
        <f>B12-1</f>
        <v>12</v>
      </c>
      <c r="C13" s="14">
        <f>C12-2</f>
        <v>32</v>
      </c>
      <c r="D13" s="13"/>
      <c r="E13" s="14"/>
      <c r="G13">
        <v>10</v>
      </c>
      <c r="H13">
        <f>H12-1</f>
        <v>28</v>
      </c>
      <c r="I13">
        <f>I12-2</f>
        <v>43</v>
      </c>
    </row>
    <row r="14" spans="1:17">
      <c r="A14" s="14">
        <v>11</v>
      </c>
      <c r="B14" s="14">
        <f>B13</f>
        <v>12</v>
      </c>
      <c r="C14" s="14">
        <f>C13</f>
        <v>32</v>
      </c>
      <c r="D14" s="13"/>
      <c r="E14" s="14"/>
      <c r="G14">
        <v>11</v>
      </c>
      <c r="H14">
        <f>H13-2</f>
        <v>26</v>
      </c>
      <c r="I14">
        <f>I13</f>
        <v>43</v>
      </c>
    </row>
    <row r="15" spans="1:17">
      <c r="A15" s="14">
        <v>12</v>
      </c>
      <c r="B15" s="14">
        <f>B14-3</f>
        <v>9</v>
      </c>
      <c r="C15" s="14">
        <f>C14-1</f>
        <v>31</v>
      </c>
      <c r="D15" s="13"/>
      <c r="E15" s="14"/>
      <c r="G15">
        <v>12</v>
      </c>
      <c r="H15">
        <f>H14-2</f>
        <v>24</v>
      </c>
      <c r="I15">
        <f>I14</f>
        <v>43</v>
      </c>
    </row>
    <row r="16" spans="1:17">
      <c r="A16" s="14">
        <v>13</v>
      </c>
      <c r="B16" s="14">
        <f>B15-1</f>
        <v>8</v>
      </c>
      <c r="C16" s="14">
        <f>C15-2</f>
        <v>29</v>
      </c>
      <c r="D16" s="13"/>
      <c r="E16" s="14"/>
      <c r="G16">
        <v>13</v>
      </c>
      <c r="H16">
        <f>H15-1</f>
        <v>23</v>
      </c>
      <c r="I16">
        <f>I15</f>
        <v>43</v>
      </c>
    </row>
    <row r="17" spans="1:9">
      <c r="A17" s="14">
        <v>14</v>
      </c>
      <c r="B17" s="14">
        <f>B16</f>
        <v>8</v>
      </c>
      <c r="C17" s="14">
        <f>C16</f>
        <v>29</v>
      </c>
      <c r="D17" s="13"/>
      <c r="E17" s="14"/>
      <c r="G17">
        <v>14</v>
      </c>
      <c r="H17">
        <f>H16-2</f>
        <v>21</v>
      </c>
      <c r="I17">
        <f>I16</f>
        <v>43</v>
      </c>
    </row>
    <row r="18" spans="1:9">
      <c r="A18" s="14">
        <v>15</v>
      </c>
      <c r="B18" s="14">
        <f>B17</f>
        <v>8</v>
      </c>
      <c r="C18" s="14">
        <f>C17</f>
        <v>29</v>
      </c>
      <c r="D18" s="13"/>
      <c r="E18" s="14"/>
      <c r="G18">
        <v>15</v>
      </c>
      <c r="H18">
        <f>H17</f>
        <v>21</v>
      </c>
      <c r="I18">
        <f>I17</f>
        <v>43</v>
      </c>
    </row>
    <row r="19" spans="1:9">
      <c r="A19" s="14">
        <v>16</v>
      </c>
      <c r="B19" s="14">
        <f>B18</f>
        <v>8</v>
      </c>
      <c r="C19" s="14">
        <f>C18-2</f>
        <v>27</v>
      </c>
      <c r="D19" s="13"/>
      <c r="E19" s="14"/>
      <c r="G19">
        <v>16</v>
      </c>
      <c r="H19">
        <f>H18</f>
        <v>21</v>
      </c>
      <c r="I19">
        <f>I18-2</f>
        <v>41</v>
      </c>
    </row>
    <row r="20" spans="1:9">
      <c r="A20" s="14">
        <v>17</v>
      </c>
      <c r="B20" s="14">
        <f>B19</f>
        <v>8</v>
      </c>
      <c r="C20" s="14">
        <f>C19-1</f>
        <v>26</v>
      </c>
      <c r="D20" s="13"/>
      <c r="E20" s="14"/>
      <c r="G20">
        <v>17</v>
      </c>
      <c r="H20">
        <f>H19</f>
        <v>21</v>
      </c>
      <c r="I20">
        <f>I19-1</f>
        <v>40</v>
      </c>
    </row>
    <row r="21" spans="1:9">
      <c r="A21" s="14">
        <v>18</v>
      </c>
      <c r="B21" s="14">
        <f>B20</f>
        <v>8</v>
      </c>
      <c r="C21" s="14">
        <f>C20</f>
        <v>26</v>
      </c>
      <c r="D21" s="13"/>
      <c r="E21" s="14"/>
      <c r="G21">
        <v>18</v>
      </c>
      <c r="H21">
        <f>H20</f>
        <v>21</v>
      </c>
      <c r="I21">
        <f>I20</f>
        <v>40</v>
      </c>
    </row>
    <row r="22" spans="1:9">
      <c r="A22" s="14">
        <v>19</v>
      </c>
      <c r="B22" s="14">
        <f>B21</f>
        <v>8</v>
      </c>
      <c r="C22" s="14">
        <f>C21</f>
        <v>26</v>
      </c>
      <c r="D22" s="13"/>
      <c r="E22" s="14"/>
      <c r="G22">
        <v>19</v>
      </c>
      <c r="H22">
        <f>H21</f>
        <v>21</v>
      </c>
      <c r="I22">
        <f>I21</f>
        <v>40</v>
      </c>
    </row>
    <row r="23" spans="1:9">
      <c r="A23" s="14">
        <v>20</v>
      </c>
      <c r="B23" s="14">
        <f>B22</f>
        <v>8</v>
      </c>
      <c r="C23" s="14">
        <f>C22-1</f>
        <v>25</v>
      </c>
      <c r="D23" s="13"/>
      <c r="E23" s="14"/>
      <c r="G23">
        <v>20</v>
      </c>
      <c r="H23">
        <f>H22</f>
        <v>21</v>
      </c>
      <c r="I23">
        <f>I22-1</f>
        <v>39</v>
      </c>
    </row>
    <row r="24" spans="1:9">
      <c r="A24" s="14">
        <v>21</v>
      </c>
      <c r="B24" s="14">
        <f>B23</f>
        <v>8</v>
      </c>
      <c r="C24" s="14">
        <f>C23</f>
        <v>25</v>
      </c>
      <c r="D24" s="13"/>
      <c r="E24" s="14"/>
      <c r="G24">
        <v>21</v>
      </c>
      <c r="H24">
        <f>H23-2</f>
        <v>19</v>
      </c>
      <c r="I24">
        <f>I23</f>
        <v>39</v>
      </c>
    </row>
    <row r="25" spans="1:9">
      <c r="A25" s="14">
        <v>22</v>
      </c>
      <c r="B25" s="14">
        <f>B24</f>
        <v>8</v>
      </c>
      <c r="C25" s="14">
        <f>C24-1</f>
        <v>24</v>
      </c>
      <c r="D25" s="13"/>
      <c r="E25" s="14"/>
      <c r="G25">
        <v>22</v>
      </c>
      <c r="H25">
        <f>H24</f>
        <v>19</v>
      </c>
      <c r="I25">
        <f>I24-1</f>
        <v>38</v>
      </c>
    </row>
    <row r="26" spans="1:9">
      <c r="A26" s="14">
        <v>23</v>
      </c>
      <c r="B26" s="14">
        <f>B25</f>
        <v>8</v>
      </c>
      <c r="C26" s="14">
        <f>C25</f>
        <v>24</v>
      </c>
      <c r="D26" s="14"/>
      <c r="E26" s="14"/>
      <c r="F26" s="14"/>
      <c r="G26">
        <v>23</v>
      </c>
      <c r="H26">
        <f>H25-1</f>
        <v>18</v>
      </c>
      <c r="I26">
        <f>I25-2</f>
        <v>36</v>
      </c>
    </row>
    <row r="27" spans="1:9">
      <c r="A27" s="14">
        <v>24</v>
      </c>
      <c r="B27" s="14">
        <f>B26</f>
        <v>8</v>
      </c>
      <c r="C27" s="14">
        <f>C26</f>
        <v>24</v>
      </c>
      <c r="D27" s="14"/>
      <c r="E27" s="14"/>
      <c r="F27" s="14"/>
      <c r="G27">
        <v>24</v>
      </c>
      <c r="H27">
        <f>H26</f>
        <v>18</v>
      </c>
      <c r="I27">
        <f>I26</f>
        <v>36</v>
      </c>
    </row>
    <row r="28" spans="1:9">
      <c r="A28" s="14">
        <v>25</v>
      </c>
      <c r="B28" s="14">
        <f>B27</f>
        <v>8</v>
      </c>
      <c r="C28" s="14">
        <f>C27</f>
        <v>24</v>
      </c>
      <c r="D28" s="14"/>
      <c r="E28" s="14"/>
      <c r="F28" s="14"/>
      <c r="G28">
        <v>25</v>
      </c>
      <c r="H28">
        <f>H27-1</f>
        <v>17</v>
      </c>
      <c r="I28">
        <f>I27-1</f>
        <v>35</v>
      </c>
    </row>
    <row r="29" spans="1:9">
      <c r="A29" s="14">
        <v>26</v>
      </c>
      <c r="B29" s="14">
        <f>B28-1</f>
        <v>7</v>
      </c>
      <c r="C29" s="14">
        <f>C28-2</f>
        <v>22</v>
      </c>
      <c r="D29" s="14"/>
      <c r="E29" s="14"/>
      <c r="F29" s="14"/>
      <c r="G29">
        <v>26</v>
      </c>
      <c r="H29">
        <f>H28</f>
        <v>17</v>
      </c>
      <c r="I29">
        <f>I28</f>
        <v>35</v>
      </c>
    </row>
    <row r="30" spans="1:9">
      <c r="A30" s="14">
        <v>27</v>
      </c>
      <c r="B30" s="14">
        <f>B29-1</f>
        <v>6</v>
      </c>
      <c r="C30" s="14">
        <f>C29-1</f>
        <v>21</v>
      </c>
      <c r="D30" s="14"/>
      <c r="E30" s="14"/>
      <c r="F30" s="14"/>
      <c r="G30">
        <v>27</v>
      </c>
      <c r="H30">
        <f>H29-1</f>
        <v>16</v>
      </c>
      <c r="I30">
        <f>I29-2</f>
        <v>33</v>
      </c>
    </row>
    <row r="31" spans="1:9">
      <c r="A31" s="14">
        <v>28</v>
      </c>
      <c r="B31" s="14">
        <f>B30</f>
        <v>6</v>
      </c>
      <c r="C31" s="14">
        <f>C30</f>
        <v>21</v>
      </c>
      <c r="D31" s="14"/>
      <c r="E31" s="14"/>
      <c r="F31" s="14"/>
      <c r="G31">
        <v>32</v>
      </c>
      <c r="H31">
        <f>H30-2</f>
        <v>14</v>
      </c>
      <c r="I31">
        <f>I30-1</f>
        <v>32</v>
      </c>
    </row>
    <row r="32" spans="1:9">
      <c r="A32" s="14">
        <v>29</v>
      </c>
      <c r="B32" s="14">
        <f>B31</f>
        <v>6</v>
      </c>
      <c r="C32" s="14">
        <f>C31</f>
        <v>21</v>
      </c>
      <c r="D32" s="14"/>
      <c r="E32" s="14"/>
      <c r="F32" s="14"/>
      <c r="G32">
        <v>33</v>
      </c>
      <c r="H32">
        <f>H31-2</f>
        <v>12</v>
      </c>
      <c r="I32">
        <f>I31-1</f>
        <v>31</v>
      </c>
    </row>
    <row r="33" spans="1:9">
      <c r="A33" s="14">
        <v>30</v>
      </c>
      <c r="B33" s="14">
        <f>B32</f>
        <v>6</v>
      </c>
      <c r="C33" s="14">
        <f>C32-3</f>
        <v>18</v>
      </c>
      <c r="D33" s="14"/>
      <c r="E33" s="14"/>
      <c r="F33" s="14"/>
      <c r="G33">
        <v>34</v>
      </c>
      <c r="H33">
        <f>H32-1</f>
        <v>11</v>
      </c>
      <c r="I33">
        <f>I32</f>
        <v>31</v>
      </c>
    </row>
    <row r="34" spans="1:9">
      <c r="A34" s="14">
        <v>31</v>
      </c>
      <c r="B34" s="14">
        <f>B33</f>
        <v>6</v>
      </c>
      <c r="C34" s="14">
        <f>C33-1</f>
        <v>17</v>
      </c>
      <c r="D34" s="14"/>
      <c r="E34" s="14"/>
      <c r="F34" s="14"/>
      <c r="G34">
        <v>36</v>
      </c>
      <c r="H34">
        <f>H33</f>
        <v>11</v>
      </c>
      <c r="I34">
        <f>I33-1</f>
        <v>30</v>
      </c>
    </row>
    <row r="35" spans="1:9">
      <c r="A35" s="14">
        <v>35</v>
      </c>
      <c r="B35" s="14">
        <f>B34</f>
        <v>6</v>
      </c>
      <c r="C35" s="14">
        <f>C34</f>
        <v>17</v>
      </c>
      <c r="D35" s="14"/>
      <c r="E35" s="14"/>
      <c r="F35" s="14"/>
      <c r="G35">
        <v>38</v>
      </c>
      <c r="H35">
        <f>H34</f>
        <v>11</v>
      </c>
      <c r="I35">
        <f>I34-1</f>
        <v>29</v>
      </c>
    </row>
    <row r="36" spans="1:9">
      <c r="A36" s="14">
        <v>36</v>
      </c>
      <c r="B36" s="14">
        <f>B35</f>
        <v>6</v>
      </c>
      <c r="C36" s="14">
        <f>C35</f>
        <v>17</v>
      </c>
      <c r="D36" s="14"/>
      <c r="E36" s="14"/>
      <c r="F36" s="14"/>
      <c r="G36">
        <v>39</v>
      </c>
      <c r="H36">
        <f>H35-1</f>
        <v>10</v>
      </c>
      <c r="I36">
        <f>I35</f>
        <v>29</v>
      </c>
    </row>
    <row r="37" spans="1:9">
      <c r="A37" s="14">
        <v>37</v>
      </c>
      <c r="B37" s="14">
        <f>B36</f>
        <v>6</v>
      </c>
      <c r="C37" s="14">
        <f>C36-1</f>
        <v>16</v>
      </c>
      <c r="D37" s="14"/>
      <c r="E37" s="14"/>
      <c r="F37" s="14"/>
      <c r="G37">
        <v>40</v>
      </c>
      <c r="H37">
        <f>H36</f>
        <v>10</v>
      </c>
      <c r="I37">
        <f>I36-1</f>
        <v>28</v>
      </c>
    </row>
    <row r="38" spans="1:9">
      <c r="A38" s="14">
        <v>38</v>
      </c>
      <c r="B38" s="14">
        <f>B37</f>
        <v>6</v>
      </c>
      <c r="C38" s="14">
        <f>C37</f>
        <v>16</v>
      </c>
      <c r="G38">
        <v>41</v>
      </c>
      <c r="H38">
        <f>H37</f>
        <v>10</v>
      </c>
      <c r="I38">
        <f>I37-1</f>
        <v>27</v>
      </c>
    </row>
    <row r="39" spans="1:9">
      <c r="A39" s="14">
        <v>39</v>
      </c>
      <c r="B39" s="14">
        <f>B38</f>
        <v>6</v>
      </c>
      <c r="C39" s="14">
        <f>C38-1</f>
        <v>15</v>
      </c>
      <c r="G39">
        <v>43</v>
      </c>
      <c r="H39">
        <f>H38-1</f>
        <v>9</v>
      </c>
      <c r="I39">
        <f>I38</f>
        <v>27</v>
      </c>
    </row>
    <row r="40" spans="1:9">
      <c r="A40" s="14">
        <v>40</v>
      </c>
      <c r="B40" s="14">
        <f>B39</f>
        <v>6</v>
      </c>
      <c r="C40" s="14">
        <f>C39-3</f>
        <v>12</v>
      </c>
      <c r="G40">
        <v>46</v>
      </c>
      <c r="H40">
        <f>H39-1</f>
        <v>8</v>
      </c>
      <c r="I40">
        <f>I39-1</f>
        <v>26</v>
      </c>
    </row>
    <row r="41" spans="1:9">
      <c r="A41" s="14">
        <v>41</v>
      </c>
      <c r="B41" s="14">
        <f>B40</f>
        <v>6</v>
      </c>
      <c r="C41" s="14">
        <f>C40</f>
        <v>12</v>
      </c>
      <c r="G41">
        <v>47</v>
      </c>
      <c r="H41">
        <f>H40-1</f>
        <v>7</v>
      </c>
      <c r="I41">
        <f>I40</f>
        <v>26</v>
      </c>
    </row>
    <row r="42" spans="1:9">
      <c r="A42" s="14">
        <v>42</v>
      </c>
      <c r="B42" s="14">
        <f>B41</f>
        <v>6</v>
      </c>
      <c r="C42" s="14">
        <f>C41-1</f>
        <v>11</v>
      </c>
      <c r="G42">
        <v>48</v>
      </c>
      <c r="H42">
        <f>H41</f>
        <v>7</v>
      </c>
      <c r="I42">
        <f>I41-1</f>
        <v>25</v>
      </c>
    </row>
    <row r="43" spans="1:9">
      <c r="A43" s="14">
        <v>50</v>
      </c>
      <c r="B43" s="14">
        <f>B42</f>
        <v>6</v>
      </c>
      <c r="C43" s="14">
        <f>C42-1</f>
        <v>10</v>
      </c>
      <c r="G43">
        <v>49</v>
      </c>
      <c r="H43">
        <f>H42</f>
        <v>7</v>
      </c>
      <c r="I43">
        <f>I42-2</f>
        <v>23</v>
      </c>
    </row>
    <row r="44" spans="1:9">
      <c r="A44" s="14">
        <v>51</v>
      </c>
      <c r="B44" s="14">
        <f>B43</f>
        <v>6</v>
      </c>
      <c r="C44" s="14">
        <f>C43-3</f>
        <v>7</v>
      </c>
      <c r="G44">
        <v>50</v>
      </c>
      <c r="H44">
        <f>H43</f>
        <v>7</v>
      </c>
      <c r="I44">
        <f>I43-1</f>
        <v>22</v>
      </c>
    </row>
    <row r="45" spans="1:9">
      <c r="A45" s="14">
        <v>55</v>
      </c>
      <c r="B45" s="14">
        <f>B44-1</f>
        <v>5</v>
      </c>
      <c r="C45" s="14">
        <f>C44</f>
        <v>7</v>
      </c>
      <c r="G45">
        <v>52</v>
      </c>
      <c r="H45">
        <f>H44</f>
        <v>7</v>
      </c>
      <c r="I45">
        <f>I44-1</f>
        <v>21</v>
      </c>
    </row>
    <row r="46" spans="1:9">
      <c r="G46">
        <v>55</v>
      </c>
      <c r="H46">
        <f>H45</f>
        <v>7</v>
      </c>
      <c r="I46">
        <f>I45-1</f>
        <v>20</v>
      </c>
    </row>
    <row r="47" spans="1:9">
      <c r="G47">
        <v>56</v>
      </c>
      <c r="H47">
        <f>H41-1</f>
        <v>6</v>
      </c>
      <c r="I47">
        <f>I46-1</f>
        <v>19</v>
      </c>
    </row>
    <row r="48" spans="1:9">
      <c r="G48">
        <v>60</v>
      </c>
      <c r="H48">
        <f>H47-1</f>
        <v>5</v>
      </c>
      <c r="I48">
        <f>I47</f>
        <v>19</v>
      </c>
    </row>
    <row r="49" spans="7:9">
      <c r="G49">
        <v>62</v>
      </c>
      <c r="H49">
        <f>H48</f>
        <v>5</v>
      </c>
      <c r="I49">
        <f>I48-1</f>
        <v>18</v>
      </c>
    </row>
    <row r="50" spans="7:9">
      <c r="G50">
        <v>67</v>
      </c>
      <c r="H50">
        <f>H49</f>
        <v>5</v>
      </c>
      <c r="I50">
        <f>I49-1</f>
        <v>17</v>
      </c>
    </row>
    <row r="51" spans="7:9">
      <c r="G51">
        <v>70</v>
      </c>
      <c r="H51">
        <f>H50</f>
        <v>5</v>
      </c>
      <c r="I51">
        <f>I50-1</f>
        <v>16</v>
      </c>
    </row>
    <row r="52" spans="7:9">
      <c r="G52">
        <v>72</v>
      </c>
      <c r="H52">
        <f>H48-2</f>
        <v>3</v>
      </c>
      <c r="I52">
        <f>I51</f>
        <v>16</v>
      </c>
    </row>
    <row r="53" spans="7:9">
      <c r="G53">
        <v>75</v>
      </c>
      <c r="I53">
        <f>I52-2</f>
        <v>14</v>
      </c>
    </row>
    <row r="54" spans="7:9">
      <c r="G54">
        <v>80</v>
      </c>
      <c r="I54">
        <f>I53-1</f>
        <v>13</v>
      </c>
    </row>
    <row r="55" spans="7:9">
      <c r="G55">
        <v>84</v>
      </c>
      <c r="I55">
        <f>I54-2</f>
        <v>11</v>
      </c>
    </row>
    <row r="56" spans="7:9">
      <c r="G56">
        <v>85</v>
      </c>
      <c r="I56">
        <f>I55-1</f>
        <v>10</v>
      </c>
    </row>
    <row r="57" spans="7:9">
      <c r="G57">
        <v>86</v>
      </c>
      <c r="I57">
        <f>I56</f>
        <v>10</v>
      </c>
    </row>
    <row r="58" spans="7:9">
      <c r="G58">
        <v>87</v>
      </c>
      <c r="I58">
        <f>I57-1</f>
        <v>9</v>
      </c>
    </row>
    <row r="59" spans="7:9">
      <c r="G59">
        <v>88</v>
      </c>
      <c r="I59">
        <f>I58-4</f>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7CF2-88D4-46C2-9220-C7A3E265FA3F}">
  <dimension ref="A1:H149"/>
  <sheetViews>
    <sheetView topLeftCell="A76" workbookViewId="0">
      <selection activeCell="I79" sqref="I79"/>
    </sheetView>
  </sheetViews>
  <sheetFormatPr defaultRowHeight="15"/>
  <cols>
    <col min="7" max="7" width="10.5703125" bestFit="1" customWidth="1"/>
  </cols>
  <sheetData>
    <row r="1" spans="1:8">
      <c r="A1" s="1" t="s">
        <v>141</v>
      </c>
      <c r="B1" s="1" t="s">
        <v>5</v>
      </c>
      <c r="C1" s="1" t="s">
        <v>603</v>
      </c>
      <c r="D1" s="1" t="s">
        <v>604</v>
      </c>
      <c r="E1" s="1" t="s">
        <v>605</v>
      </c>
      <c r="F1" s="1" t="s">
        <v>606</v>
      </c>
      <c r="G1" s="1" t="s">
        <v>1</v>
      </c>
      <c r="H1" s="1" t="s">
        <v>2</v>
      </c>
    </row>
    <row r="2" spans="1:8">
      <c r="A2" t="s">
        <v>33</v>
      </c>
      <c r="B2" t="s">
        <v>34</v>
      </c>
      <c r="C2">
        <v>54.1</v>
      </c>
      <c r="D2">
        <v>28.01</v>
      </c>
      <c r="E2">
        <v>35.53</v>
      </c>
      <c r="F2">
        <v>31.69</v>
      </c>
      <c r="G2" t="s">
        <v>26</v>
      </c>
      <c r="H2" t="s">
        <v>27</v>
      </c>
    </row>
    <row r="3" spans="1:8">
      <c r="A3" t="s">
        <v>37</v>
      </c>
      <c r="B3" t="s">
        <v>29</v>
      </c>
      <c r="C3">
        <v>51.31</v>
      </c>
      <c r="D3">
        <v>26.54</v>
      </c>
      <c r="E3">
        <v>35.53</v>
      </c>
      <c r="F3">
        <v>31.69</v>
      </c>
      <c r="G3" t="s">
        <v>26</v>
      </c>
      <c r="H3" t="s">
        <v>27</v>
      </c>
    </row>
    <row r="4" spans="1:8">
      <c r="A4" t="s">
        <v>28</v>
      </c>
      <c r="B4" t="s">
        <v>29</v>
      </c>
      <c r="C4">
        <v>54.14</v>
      </c>
      <c r="D4">
        <v>26.35</v>
      </c>
      <c r="E4">
        <v>35.04</v>
      </c>
      <c r="F4">
        <v>32.020000000000003</v>
      </c>
      <c r="G4" t="s">
        <v>26</v>
      </c>
      <c r="H4" t="s">
        <v>27</v>
      </c>
    </row>
    <row r="5" spans="1:8">
      <c r="A5" t="s">
        <v>39</v>
      </c>
      <c r="B5" t="s">
        <v>34</v>
      </c>
      <c r="C5">
        <v>53.69</v>
      </c>
      <c r="D5">
        <v>26.5</v>
      </c>
      <c r="E5">
        <v>32.94</v>
      </c>
      <c r="F5">
        <v>31.92</v>
      </c>
      <c r="G5" t="s">
        <v>26</v>
      </c>
      <c r="H5" t="s">
        <v>27</v>
      </c>
    </row>
    <row r="6" spans="1:8">
      <c r="A6" t="s">
        <v>207</v>
      </c>
      <c r="B6" t="s">
        <v>29</v>
      </c>
      <c r="C6">
        <v>53.56</v>
      </c>
      <c r="D6">
        <v>27.09</v>
      </c>
      <c r="E6">
        <v>36.15</v>
      </c>
      <c r="F6">
        <v>30.4</v>
      </c>
      <c r="G6" t="s">
        <v>26</v>
      </c>
      <c r="H6" t="s">
        <v>27</v>
      </c>
    </row>
    <row r="7" spans="1:8">
      <c r="A7" t="s">
        <v>220</v>
      </c>
      <c r="B7" t="s">
        <v>34</v>
      </c>
      <c r="C7">
        <v>52.87</v>
      </c>
      <c r="D7">
        <v>25.97</v>
      </c>
      <c r="E7">
        <v>35.78</v>
      </c>
      <c r="F7">
        <v>32.840000000000003</v>
      </c>
      <c r="G7" t="s">
        <v>26</v>
      </c>
      <c r="H7" t="s">
        <v>27</v>
      </c>
    </row>
    <row r="8" spans="1:8">
      <c r="A8" t="s">
        <v>239</v>
      </c>
      <c r="B8" t="s">
        <v>29</v>
      </c>
      <c r="C8">
        <v>48.85</v>
      </c>
      <c r="D8">
        <v>25.97</v>
      </c>
      <c r="E8">
        <v>34.43</v>
      </c>
      <c r="F8">
        <v>30.76</v>
      </c>
      <c r="G8" t="s">
        <v>26</v>
      </c>
      <c r="H8" t="s">
        <v>27</v>
      </c>
    </row>
    <row r="9" spans="1:8">
      <c r="A9" t="s">
        <v>31</v>
      </c>
      <c r="B9" t="s">
        <v>29</v>
      </c>
      <c r="C9">
        <v>51.36</v>
      </c>
      <c r="D9">
        <v>26.59</v>
      </c>
      <c r="E9">
        <v>35.049999999999997</v>
      </c>
      <c r="F9">
        <v>31.58</v>
      </c>
      <c r="G9" t="s">
        <v>26</v>
      </c>
      <c r="H9" t="s">
        <v>27</v>
      </c>
    </row>
    <row r="10" spans="1:8">
      <c r="A10" t="s">
        <v>176</v>
      </c>
      <c r="B10" t="s">
        <v>29</v>
      </c>
      <c r="C10">
        <v>52.71</v>
      </c>
      <c r="D10">
        <v>24.74</v>
      </c>
      <c r="E10">
        <v>35.03</v>
      </c>
      <c r="F10">
        <v>30.5</v>
      </c>
      <c r="G10" t="s">
        <v>26</v>
      </c>
      <c r="H10" t="s">
        <v>27</v>
      </c>
    </row>
    <row r="11" spans="1:8">
      <c r="A11" t="s">
        <v>256</v>
      </c>
      <c r="B11" t="s">
        <v>29</v>
      </c>
      <c r="C11">
        <v>54.91</v>
      </c>
      <c r="D11">
        <v>27.25</v>
      </c>
      <c r="E11">
        <v>36.57</v>
      </c>
      <c r="F11">
        <v>32.5</v>
      </c>
      <c r="G11" t="s">
        <v>26</v>
      </c>
      <c r="H11" t="s">
        <v>27</v>
      </c>
    </row>
    <row r="12" spans="1:8">
      <c r="A12" t="s">
        <v>173</v>
      </c>
      <c r="B12" t="s">
        <v>29</v>
      </c>
      <c r="C12">
        <v>54.07</v>
      </c>
      <c r="D12">
        <v>28.86</v>
      </c>
      <c r="E12">
        <v>35.14</v>
      </c>
      <c r="F12">
        <v>32.840000000000003</v>
      </c>
      <c r="G12" t="s">
        <v>26</v>
      </c>
      <c r="H12" t="s">
        <v>27</v>
      </c>
    </row>
    <row r="13" spans="1:8">
      <c r="A13" t="s">
        <v>44</v>
      </c>
      <c r="B13" t="s">
        <v>34</v>
      </c>
      <c r="C13">
        <v>55.56</v>
      </c>
      <c r="D13">
        <v>29.39</v>
      </c>
      <c r="E13">
        <v>32.76</v>
      </c>
      <c r="F13">
        <v>36.840000000000003</v>
      </c>
      <c r="G13" t="s">
        <v>26</v>
      </c>
      <c r="H13" t="s">
        <v>27</v>
      </c>
    </row>
    <row r="14" spans="1:8">
      <c r="A14" t="s">
        <v>41</v>
      </c>
      <c r="B14" t="s">
        <v>29</v>
      </c>
      <c r="C14">
        <v>51.63</v>
      </c>
      <c r="D14">
        <v>26.43</v>
      </c>
      <c r="E14">
        <v>32.880000000000003</v>
      </c>
      <c r="F14">
        <v>31.14</v>
      </c>
      <c r="G14" t="s">
        <v>26</v>
      </c>
      <c r="H14" t="s">
        <v>27</v>
      </c>
    </row>
    <row r="15" spans="1:8">
      <c r="A15" t="s">
        <v>262</v>
      </c>
      <c r="B15" t="s">
        <v>34</v>
      </c>
      <c r="C15">
        <v>53.43</v>
      </c>
      <c r="D15">
        <v>29.27</v>
      </c>
      <c r="E15">
        <v>36.72</v>
      </c>
      <c r="F15">
        <v>31.83</v>
      </c>
      <c r="G15" t="s">
        <v>26</v>
      </c>
      <c r="H15" t="s">
        <v>27</v>
      </c>
    </row>
    <row r="16" spans="1:8">
      <c r="A16" t="s">
        <v>42</v>
      </c>
      <c r="B16" t="s">
        <v>34</v>
      </c>
      <c r="C16">
        <v>53.59</v>
      </c>
      <c r="D16">
        <v>28.06</v>
      </c>
      <c r="E16">
        <v>35.6</v>
      </c>
      <c r="F16">
        <v>31.94</v>
      </c>
      <c r="G16" t="s">
        <v>26</v>
      </c>
      <c r="H16" t="s">
        <v>27</v>
      </c>
    </row>
    <row r="17" spans="1:8">
      <c r="A17" t="s">
        <v>174</v>
      </c>
      <c r="B17" t="s">
        <v>29</v>
      </c>
      <c r="C17">
        <v>54.03</v>
      </c>
      <c r="D17">
        <v>27.82</v>
      </c>
      <c r="E17">
        <v>35.9</v>
      </c>
      <c r="F17">
        <v>31.37</v>
      </c>
      <c r="G17" t="s">
        <v>26</v>
      </c>
      <c r="H17" t="s">
        <v>27</v>
      </c>
    </row>
    <row r="18" spans="1:8">
      <c r="A18" t="s">
        <v>175</v>
      </c>
      <c r="B18" t="s">
        <v>34</v>
      </c>
      <c r="C18">
        <v>52.73</v>
      </c>
      <c r="D18">
        <v>28.21</v>
      </c>
      <c r="E18">
        <v>34.93</v>
      </c>
      <c r="F18">
        <v>32.479999999999997</v>
      </c>
      <c r="G18" t="s">
        <v>26</v>
      </c>
      <c r="H18" t="s">
        <v>27</v>
      </c>
    </row>
    <row r="19" spans="1:8">
      <c r="A19" t="s">
        <v>277</v>
      </c>
      <c r="B19" t="s">
        <v>29</v>
      </c>
      <c r="C19">
        <v>52.98</v>
      </c>
      <c r="D19">
        <v>28.21</v>
      </c>
      <c r="E19">
        <v>34.99</v>
      </c>
      <c r="F19">
        <v>30.78</v>
      </c>
      <c r="G19" t="s">
        <v>26</v>
      </c>
      <c r="H19" t="s">
        <v>27</v>
      </c>
    </row>
    <row r="20" spans="1:8">
      <c r="A20" t="s">
        <v>279</v>
      </c>
      <c r="B20" t="s">
        <v>29</v>
      </c>
      <c r="C20">
        <v>52.73</v>
      </c>
      <c r="D20">
        <v>26.93</v>
      </c>
      <c r="E20">
        <v>34.799999999999997</v>
      </c>
      <c r="F20">
        <v>31.46</v>
      </c>
      <c r="G20" t="s">
        <v>26</v>
      </c>
      <c r="H20" t="s">
        <v>27</v>
      </c>
    </row>
    <row r="21" spans="1:8">
      <c r="A21" t="s">
        <v>50</v>
      </c>
      <c r="B21" t="s">
        <v>34</v>
      </c>
      <c r="C21">
        <v>50.69</v>
      </c>
      <c r="D21">
        <v>26.85</v>
      </c>
      <c r="E21">
        <v>33.83</v>
      </c>
      <c r="F21">
        <v>30.99</v>
      </c>
      <c r="G21" t="s">
        <v>26</v>
      </c>
      <c r="H21" t="s">
        <v>27</v>
      </c>
    </row>
    <row r="22" spans="1:8">
      <c r="A22" t="s">
        <v>52</v>
      </c>
      <c r="B22" t="s">
        <v>34</v>
      </c>
      <c r="C22">
        <v>53.45</v>
      </c>
      <c r="D22">
        <v>26.49</v>
      </c>
      <c r="E22">
        <v>33.869999999999997</v>
      </c>
      <c r="F22">
        <v>30.32</v>
      </c>
      <c r="G22" t="s">
        <v>26</v>
      </c>
      <c r="H22" t="s">
        <v>27</v>
      </c>
    </row>
    <row r="23" spans="1:8">
      <c r="A23" t="s">
        <v>294</v>
      </c>
      <c r="B23" t="s">
        <v>29</v>
      </c>
      <c r="C23">
        <v>53.67</v>
      </c>
      <c r="D23">
        <v>28.65</v>
      </c>
      <c r="E23">
        <v>36.1</v>
      </c>
      <c r="F23">
        <v>32.24</v>
      </c>
      <c r="G23" t="s">
        <v>26</v>
      </c>
      <c r="H23" t="s">
        <v>27</v>
      </c>
    </row>
    <row r="24" spans="1:8">
      <c r="A24" t="s">
        <v>306</v>
      </c>
      <c r="B24" t="s">
        <v>29</v>
      </c>
      <c r="C24">
        <v>53.41</v>
      </c>
      <c r="D24">
        <v>26.58</v>
      </c>
      <c r="E24">
        <v>35.590000000000003</v>
      </c>
      <c r="F24">
        <v>31.74</v>
      </c>
      <c r="G24" t="s">
        <v>26</v>
      </c>
      <c r="H24" t="s">
        <v>27</v>
      </c>
    </row>
    <row r="25" spans="1:8">
      <c r="A25" t="s">
        <v>301</v>
      </c>
      <c r="B25" t="s">
        <v>29</v>
      </c>
      <c r="C25">
        <v>51.38</v>
      </c>
      <c r="D25">
        <v>26.97</v>
      </c>
      <c r="E25">
        <v>34.409999999999997</v>
      </c>
      <c r="F25">
        <v>31.13</v>
      </c>
      <c r="G25" t="s">
        <v>26</v>
      </c>
      <c r="H25" t="s">
        <v>27</v>
      </c>
    </row>
    <row r="26" spans="1:8">
      <c r="A26" t="s">
        <v>62</v>
      </c>
      <c r="B26" t="s">
        <v>34</v>
      </c>
      <c r="C26">
        <v>55.52</v>
      </c>
      <c r="D26">
        <v>28.07</v>
      </c>
      <c r="E26">
        <v>37.17</v>
      </c>
      <c r="F26">
        <v>33.42</v>
      </c>
      <c r="G26" t="s">
        <v>26</v>
      </c>
      <c r="H26" t="s">
        <v>27</v>
      </c>
    </row>
    <row r="27" spans="1:8">
      <c r="A27" t="s">
        <v>60</v>
      </c>
      <c r="B27" t="s">
        <v>29</v>
      </c>
      <c r="C27">
        <v>54.73</v>
      </c>
      <c r="D27">
        <v>27.83</v>
      </c>
      <c r="E27">
        <v>35.56</v>
      </c>
      <c r="F27">
        <v>30.92</v>
      </c>
      <c r="G27" t="s">
        <v>26</v>
      </c>
      <c r="H27" t="s">
        <v>27</v>
      </c>
    </row>
    <row r="28" spans="1:8">
      <c r="A28" t="s">
        <v>159</v>
      </c>
      <c r="B28" t="s">
        <v>34</v>
      </c>
      <c r="C28">
        <v>50.49</v>
      </c>
      <c r="D28">
        <v>26.4</v>
      </c>
      <c r="E28">
        <v>33.43</v>
      </c>
      <c r="F28">
        <v>30.66</v>
      </c>
      <c r="G28" t="s">
        <v>26</v>
      </c>
      <c r="H28" t="s">
        <v>27</v>
      </c>
    </row>
    <row r="29" spans="1:8">
      <c r="A29" t="s">
        <v>415</v>
      </c>
      <c r="B29" t="s">
        <v>29</v>
      </c>
      <c r="C29">
        <v>52.47</v>
      </c>
      <c r="D29">
        <v>27.37</v>
      </c>
      <c r="E29">
        <v>34.880000000000003</v>
      </c>
      <c r="F29">
        <v>32.159999999999997</v>
      </c>
      <c r="G29" t="s">
        <v>26</v>
      </c>
      <c r="H29" t="s">
        <v>27</v>
      </c>
    </row>
    <row r="30" spans="1:8">
      <c r="A30" t="s">
        <v>185</v>
      </c>
      <c r="B30" t="s">
        <v>29</v>
      </c>
      <c r="C30">
        <v>54.58</v>
      </c>
      <c r="D30">
        <v>27.24</v>
      </c>
      <c r="E30">
        <v>35.78</v>
      </c>
      <c r="F30">
        <v>32.729999999999997</v>
      </c>
      <c r="G30" t="s">
        <v>26</v>
      </c>
      <c r="H30" t="s">
        <v>27</v>
      </c>
    </row>
    <row r="31" spans="1:8">
      <c r="A31" t="s">
        <v>177</v>
      </c>
      <c r="B31" t="s">
        <v>29</v>
      </c>
      <c r="C31">
        <v>53.51</v>
      </c>
      <c r="D31">
        <v>26.63</v>
      </c>
      <c r="E31">
        <v>34.770000000000003</v>
      </c>
      <c r="F31">
        <v>32.21</v>
      </c>
      <c r="G31" t="s">
        <v>26</v>
      </c>
      <c r="H31" t="s">
        <v>27</v>
      </c>
    </row>
    <row r="32" spans="1:8">
      <c r="A32" t="s">
        <v>356</v>
      </c>
      <c r="B32" t="s">
        <v>34</v>
      </c>
      <c r="C32">
        <v>52.78</v>
      </c>
      <c r="D32">
        <v>26.15</v>
      </c>
      <c r="E32">
        <v>33.479999999999997</v>
      </c>
      <c r="F32">
        <v>31.11</v>
      </c>
      <c r="G32" t="s">
        <v>26</v>
      </c>
      <c r="H32" t="s">
        <v>27</v>
      </c>
    </row>
    <row r="33" spans="1:8">
      <c r="A33" t="s">
        <v>345</v>
      </c>
      <c r="B33" t="s">
        <v>29</v>
      </c>
      <c r="C33">
        <v>51.1</v>
      </c>
      <c r="D33">
        <v>25.22</v>
      </c>
      <c r="E33">
        <v>34.15</v>
      </c>
      <c r="F33">
        <v>29.86</v>
      </c>
      <c r="G33" t="s">
        <v>26</v>
      </c>
      <c r="H33" t="s">
        <v>27</v>
      </c>
    </row>
    <row r="34" spans="1:8">
      <c r="A34" t="s">
        <v>123</v>
      </c>
      <c r="B34" t="s">
        <v>29</v>
      </c>
      <c r="C34">
        <v>52.55</v>
      </c>
      <c r="D34">
        <v>26.85</v>
      </c>
      <c r="E34">
        <v>33.619999999999997</v>
      </c>
      <c r="F34">
        <v>31.24</v>
      </c>
      <c r="G34" t="s">
        <v>26</v>
      </c>
      <c r="H34" t="s">
        <v>27</v>
      </c>
    </row>
    <row r="35" spans="1:8">
      <c r="A35" t="s">
        <v>369</v>
      </c>
      <c r="B35" t="s">
        <v>29</v>
      </c>
      <c r="C35">
        <v>53.07</v>
      </c>
      <c r="D35">
        <v>26.78</v>
      </c>
      <c r="E35">
        <v>35.18</v>
      </c>
      <c r="F35">
        <v>32.049999999999997</v>
      </c>
      <c r="G35" t="s">
        <v>26</v>
      </c>
      <c r="H35" t="s">
        <v>27</v>
      </c>
    </row>
    <row r="36" spans="1:8">
      <c r="A36" t="s">
        <v>408</v>
      </c>
      <c r="B36" t="s">
        <v>29</v>
      </c>
      <c r="C36">
        <v>49.59</v>
      </c>
      <c r="D36">
        <v>24.67</v>
      </c>
      <c r="E36">
        <v>32.51</v>
      </c>
      <c r="F36">
        <v>29.89</v>
      </c>
      <c r="G36" t="s">
        <v>26</v>
      </c>
      <c r="H36" t="s">
        <v>27</v>
      </c>
    </row>
    <row r="37" spans="1:8">
      <c r="A37" t="s">
        <v>362</v>
      </c>
      <c r="B37" t="s">
        <v>34</v>
      </c>
      <c r="C37">
        <v>52.26</v>
      </c>
      <c r="D37">
        <v>25.76</v>
      </c>
      <c r="E37">
        <v>34.409999999999997</v>
      </c>
      <c r="F37">
        <v>30.11</v>
      </c>
      <c r="G37" t="s">
        <v>26</v>
      </c>
      <c r="H37" t="s">
        <v>27</v>
      </c>
    </row>
    <row r="38" spans="1:8">
      <c r="A38" t="s">
        <v>121</v>
      </c>
      <c r="B38" t="s">
        <v>34</v>
      </c>
      <c r="C38">
        <v>45.19</v>
      </c>
      <c r="D38">
        <v>22.81</v>
      </c>
      <c r="E38">
        <v>29.29</v>
      </c>
      <c r="F38">
        <v>27.3</v>
      </c>
      <c r="G38" t="s">
        <v>26</v>
      </c>
      <c r="H38" t="s">
        <v>27</v>
      </c>
    </row>
    <row r="39" spans="1:8">
      <c r="A39" t="s">
        <v>329</v>
      </c>
      <c r="B39" t="s">
        <v>34</v>
      </c>
      <c r="C39">
        <v>49.88</v>
      </c>
      <c r="D39">
        <v>25.09</v>
      </c>
      <c r="E39">
        <v>32.21</v>
      </c>
      <c r="F39">
        <v>30.24</v>
      </c>
      <c r="G39" t="s">
        <v>26</v>
      </c>
      <c r="H39" t="s">
        <v>27</v>
      </c>
    </row>
    <row r="40" spans="1:8">
      <c r="A40" t="s">
        <v>320</v>
      </c>
      <c r="B40" t="s">
        <v>29</v>
      </c>
      <c r="C40">
        <v>50.44</v>
      </c>
      <c r="D40">
        <v>25.7</v>
      </c>
      <c r="E40">
        <v>32.51</v>
      </c>
      <c r="F40">
        <v>30.14</v>
      </c>
      <c r="G40" t="s">
        <v>26</v>
      </c>
      <c r="H40" t="s">
        <v>27</v>
      </c>
    </row>
    <row r="41" spans="1:8">
      <c r="A41" t="s">
        <v>125</v>
      </c>
      <c r="B41" t="s">
        <v>29</v>
      </c>
      <c r="C41">
        <v>55.29</v>
      </c>
      <c r="D41">
        <v>27.5</v>
      </c>
      <c r="E41">
        <v>36.020000000000003</v>
      </c>
      <c r="F41">
        <v>32.340000000000003</v>
      </c>
      <c r="G41" t="s">
        <v>26</v>
      </c>
      <c r="H41" t="s">
        <v>27</v>
      </c>
    </row>
    <row r="42" spans="1:8">
      <c r="A42" t="s">
        <v>172</v>
      </c>
      <c r="B42" t="s">
        <v>34</v>
      </c>
      <c r="C42">
        <v>53.33</v>
      </c>
      <c r="D42">
        <v>27.19</v>
      </c>
      <c r="E42">
        <v>34.72</v>
      </c>
      <c r="F42">
        <v>31.15</v>
      </c>
      <c r="G42" t="s">
        <v>26</v>
      </c>
      <c r="H42" t="s">
        <v>27</v>
      </c>
    </row>
    <row r="43" spans="1:8">
      <c r="A43" t="s">
        <v>133</v>
      </c>
      <c r="B43" t="s">
        <v>29</v>
      </c>
      <c r="C43">
        <v>53.5</v>
      </c>
      <c r="D43">
        <v>27.89</v>
      </c>
      <c r="E43">
        <v>34.979999999999997</v>
      </c>
      <c r="F43">
        <v>32.299999999999997</v>
      </c>
      <c r="G43" t="s">
        <v>26</v>
      </c>
      <c r="H43" t="s">
        <v>27</v>
      </c>
    </row>
    <row r="44" spans="1:8">
      <c r="A44" t="s">
        <v>390</v>
      </c>
      <c r="B44" t="s">
        <v>34</v>
      </c>
      <c r="C44">
        <v>53.67</v>
      </c>
      <c r="D44">
        <v>26.77</v>
      </c>
      <c r="E44">
        <v>34.979999999999997</v>
      </c>
      <c r="F44">
        <v>30.44</v>
      </c>
      <c r="G44" t="s">
        <v>26</v>
      </c>
      <c r="H44" t="s">
        <v>27</v>
      </c>
    </row>
    <row r="45" spans="1:8">
      <c r="A45" t="s">
        <v>314</v>
      </c>
      <c r="B45" t="s">
        <v>29</v>
      </c>
      <c r="C45">
        <v>54.01</v>
      </c>
      <c r="D45">
        <v>27.49</v>
      </c>
      <c r="E45">
        <v>36.14</v>
      </c>
      <c r="F45">
        <v>33.25</v>
      </c>
      <c r="G45" t="s">
        <v>26</v>
      </c>
      <c r="H45" t="s">
        <v>27</v>
      </c>
    </row>
    <row r="46" spans="1:8">
      <c r="A46" t="s">
        <v>401</v>
      </c>
      <c r="B46" t="s">
        <v>29</v>
      </c>
      <c r="C46">
        <v>52.72</v>
      </c>
      <c r="D46">
        <v>25.68</v>
      </c>
      <c r="E46">
        <v>35.020000000000003</v>
      </c>
      <c r="F46">
        <v>31.4</v>
      </c>
      <c r="G46" t="s">
        <v>26</v>
      </c>
      <c r="H46" t="s">
        <v>27</v>
      </c>
    </row>
    <row r="47" spans="1:8">
      <c r="A47" t="s">
        <v>131</v>
      </c>
      <c r="B47" t="s">
        <v>29</v>
      </c>
      <c r="C47">
        <v>55.65</v>
      </c>
      <c r="D47">
        <v>28.1</v>
      </c>
      <c r="E47">
        <v>36.07</v>
      </c>
      <c r="F47">
        <v>33.450000000000003</v>
      </c>
      <c r="G47" t="s">
        <v>26</v>
      </c>
      <c r="H47" t="s">
        <v>27</v>
      </c>
    </row>
    <row r="48" spans="1:8">
      <c r="A48" t="s">
        <v>184</v>
      </c>
      <c r="B48" t="s">
        <v>34</v>
      </c>
      <c r="C48">
        <v>56.93</v>
      </c>
      <c r="D48">
        <v>28.8</v>
      </c>
      <c r="E48">
        <v>37.82</v>
      </c>
      <c r="F48">
        <v>34.270000000000003</v>
      </c>
      <c r="G48" t="s">
        <v>26</v>
      </c>
      <c r="H48" t="s">
        <v>27</v>
      </c>
    </row>
    <row r="49" spans="1:8">
      <c r="A49" t="s">
        <v>397</v>
      </c>
      <c r="B49" t="s">
        <v>29</v>
      </c>
      <c r="C49">
        <v>47.27</v>
      </c>
      <c r="D49">
        <v>23.09</v>
      </c>
      <c r="E49">
        <v>31.19</v>
      </c>
      <c r="F49">
        <v>26.85</v>
      </c>
      <c r="G49" t="s">
        <v>26</v>
      </c>
      <c r="H49" t="s">
        <v>27</v>
      </c>
    </row>
    <row r="50" spans="1:8">
      <c r="A50" t="s">
        <v>387</v>
      </c>
      <c r="B50" t="s">
        <v>29</v>
      </c>
      <c r="C50">
        <v>51.05</v>
      </c>
      <c r="D50">
        <v>26.81</v>
      </c>
      <c r="E50">
        <v>34.090000000000003</v>
      </c>
      <c r="F50">
        <v>30.84</v>
      </c>
      <c r="G50" t="s">
        <v>26</v>
      </c>
      <c r="H50" t="s">
        <v>27</v>
      </c>
    </row>
    <row r="51" spans="1:8">
      <c r="A51" t="s">
        <v>419</v>
      </c>
      <c r="B51" t="s">
        <v>29</v>
      </c>
      <c r="C51">
        <v>54.52</v>
      </c>
      <c r="D51">
        <v>27.93</v>
      </c>
      <c r="E51">
        <v>36.26</v>
      </c>
      <c r="F51">
        <v>31.99</v>
      </c>
      <c r="G51" t="s">
        <v>26</v>
      </c>
      <c r="H51" t="s">
        <v>27</v>
      </c>
    </row>
    <row r="52" spans="1:8">
      <c r="A52" t="s">
        <v>129</v>
      </c>
      <c r="B52" t="s">
        <v>34</v>
      </c>
      <c r="C52">
        <v>52.27</v>
      </c>
      <c r="D52">
        <v>28.74</v>
      </c>
      <c r="E52">
        <v>36.479999999999997</v>
      </c>
      <c r="F52">
        <v>34.5</v>
      </c>
      <c r="G52" t="s">
        <v>26</v>
      </c>
      <c r="H52" t="s">
        <v>27</v>
      </c>
    </row>
    <row r="53" spans="1:8">
      <c r="A53" t="s">
        <v>183</v>
      </c>
      <c r="B53" t="s">
        <v>34</v>
      </c>
      <c r="C53">
        <v>53.08</v>
      </c>
      <c r="D53">
        <v>27.42</v>
      </c>
      <c r="E53">
        <v>35.880000000000003</v>
      </c>
      <c r="F53">
        <v>30.96</v>
      </c>
      <c r="G53" t="s">
        <v>26</v>
      </c>
      <c r="H53" t="s">
        <v>46</v>
      </c>
    </row>
    <row r="54" spans="1:8">
      <c r="A54" t="s">
        <v>157</v>
      </c>
      <c r="B54" t="s">
        <v>29</v>
      </c>
      <c r="C54">
        <v>51.74</v>
      </c>
      <c r="D54">
        <v>26.47</v>
      </c>
      <c r="E54">
        <v>34.020000000000003</v>
      </c>
      <c r="F54">
        <v>31.29</v>
      </c>
      <c r="G54" t="s">
        <v>26</v>
      </c>
      <c r="H54" t="s">
        <v>46</v>
      </c>
    </row>
    <row r="55" spans="1:8">
      <c r="A55" t="s">
        <v>179</v>
      </c>
      <c r="B55" t="s">
        <v>34</v>
      </c>
      <c r="C55">
        <v>51.02</v>
      </c>
      <c r="D55">
        <v>26.99</v>
      </c>
      <c r="E55">
        <v>32.92</v>
      </c>
      <c r="F55">
        <v>30.87</v>
      </c>
      <c r="G55" t="s">
        <v>26</v>
      </c>
      <c r="H55" t="s">
        <v>46</v>
      </c>
    </row>
    <row r="56" spans="1:8">
      <c r="A56" t="s">
        <v>47</v>
      </c>
      <c r="B56" t="s">
        <v>29</v>
      </c>
      <c r="C56">
        <v>46.96</v>
      </c>
      <c r="D56">
        <v>25.43</v>
      </c>
      <c r="E56">
        <v>32.14</v>
      </c>
      <c r="F56">
        <v>29.6</v>
      </c>
      <c r="G56" t="s">
        <v>26</v>
      </c>
      <c r="H56" t="s">
        <v>46</v>
      </c>
    </row>
    <row r="57" spans="1:8">
      <c r="A57" t="s">
        <v>219</v>
      </c>
      <c r="B57" t="s">
        <v>29</v>
      </c>
      <c r="C57">
        <v>49.13</v>
      </c>
      <c r="D57">
        <v>25.38</v>
      </c>
      <c r="E57">
        <v>32.72</v>
      </c>
      <c r="F57">
        <v>30.9</v>
      </c>
      <c r="G57" t="s">
        <v>26</v>
      </c>
      <c r="H57" t="s">
        <v>46</v>
      </c>
    </row>
    <row r="58" spans="1:8">
      <c r="A58" t="s">
        <v>181</v>
      </c>
      <c r="B58" t="s">
        <v>34</v>
      </c>
      <c r="C58">
        <v>54.16</v>
      </c>
      <c r="D58">
        <v>27.81</v>
      </c>
      <c r="E58">
        <v>35.54</v>
      </c>
      <c r="F58">
        <v>32.090000000000003</v>
      </c>
      <c r="G58" t="s">
        <v>26</v>
      </c>
      <c r="H58" t="s">
        <v>46</v>
      </c>
    </row>
    <row r="59" spans="1:8">
      <c r="A59" t="s">
        <v>215</v>
      </c>
      <c r="B59" t="s">
        <v>34</v>
      </c>
      <c r="C59">
        <v>53.9</v>
      </c>
      <c r="D59">
        <v>27.96</v>
      </c>
      <c r="E59">
        <v>34.270000000000003</v>
      </c>
      <c r="F59">
        <v>32.369999999999997</v>
      </c>
      <c r="G59" t="s">
        <v>26</v>
      </c>
      <c r="H59" t="s">
        <v>46</v>
      </c>
    </row>
    <row r="60" spans="1:8">
      <c r="A60" t="s">
        <v>204</v>
      </c>
      <c r="B60" t="s">
        <v>34</v>
      </c>
      <c r="C60">
        <v>54.85</v>
      </c>
      <c r="D60">
        <v>27.52</v>
      </c>
      <c r="E60">
        <v>36.299999999999997</v>
      </c>
      <c r="F60">
        <v>33.21</v>
      </c>
      <c r="G60" t="s">
        <v>26</v>
      </c>
      <c r="H60" t="s">
        <v>46</v>
      </c>
    </row>
    <row r="61" spans="1:8">
      <c r="A61" t="s">
        <v>187</v>
      </c>
      <c r="B61" t="s">
        <v>34</v>
      </c>
      <c r="C61">
        <v>54.92</v>
      </c>
      <c r="D61">
        <v>28.34</v>
      </c>
      <c r="E61">
        <v>36.770000000000003</v>
      </c>
      <c r="F61">
        <v>32.71</v>
      </c>
      <c r="G61" t="s">
        <v>26</v>
      </c>
      <c r="H61" t="s">
        <v>46</v>
      </c>
    </row>
    <row r="62" spans="1:8">
      <c r="A62" t="s">
        <v>182</v>
      </c>
      <c r="B62" t="s">
        <v>34</v>
      </c>
      <c r="C62">
        <v>55.41</v>
      </c>
      <c r="D62">
        <v>28.53</v>
      </c>
      <c r="E62">
        <v>35.99</v>
      </c>
      <c r="F62">
        <v>32.9</v>
      </c>
      <c r="G62" t="s">
        <v>26</v>
      </c>
      <c r="H62" t="s">
        <v>46</v>
      </c>
    </row>
    <row r="63" spans="1:8">
      <c r="A63" t="s">
        <v>154</v>
      </c>
      <c r="B63" t="s">
        <v>29</v>
      </c>
      <c r="C63">
        <v>56.08</v>
      </c>
      <c r="D63">
        <v>28.45</v>
      </c>
      <c r="E63">
        <v>37.72</v>
      </c>
      <c r="F63">
        <v>33.92</v>
      </c>
      <c r="G63" t="s">
        <v>26</v>
      </c>
      <c r="H63" t="s">
        <v>46</v>
      </c>
    </row>
    <row r="64" spans="1:8">
      <c r="A64" t="s">
        <v>264</v>
      </c>
      <c r="B64" t="s">
        <v>29</v>
      </c>
      <c r="C64">
        <v>54.1</v>
      </c>
      <c r="D64">
        <v>27.46</v>
      </c>
      <c r="E64">
        <v>36.590000000000003</v>
      </c>
      <c r="F64">
        <v>33.17</v>
      </c>
      <c r="G64" t="s">
        <v>26</v>
      </c>
      <c r="H64" t="s">
        <v>46</v>
      </c>
    </row>
    <row r="65" spans="1:8">
      <c r="A65" t="s">
        <v>155</v>
      </c>
      <c r="B65" t="s">
        <v>29</v>
      </c>
      <c r="C65">
        <v>53.5</v>
      </c>
      <c r="D65">
        <v>26.38</v>
      </c>
      <c r="E65">
        <v>35.65</v>
      </c>
      <c r="F65">
        <v>30.1</v>
      </c>
      <c r="G65" t="s">
        <v>26</v>
      </c>
      <c r="H65" t="s">
        <v>46</v>
      </c>
    </row>
    <row r="66" spans="1:8">
      <c r="A66" t="s">
        <v>278</v>
      </c>
      <c r="B66" t="s">
        <v>34</v>
      </c>
      <c r="C66">
        <v>53.18</v>
      </c>
      <c r="D66">
        <v>27.76</v>
      </c>
      <c r="E66">
        <v>34.75</v>
      </c>
      <c r="F66">
        <v>31.15</v>
      </c>
      <c r="G66" t="s">
        <v>26</v>
      </c>
      <c r="H66" t="s">
        <v>46</v>
      </c>
    </row>
    <row r="67" spans="1:8">
      <c r="A67" t="s">
        <v>170</v>
      </c>
      <c r="B67" t="s">
        <v>34</v>
      </c>
      <c r="C67">
        <v>55.67</v>
      </c>
      <c r="D67">
        <v>27.97</v>
      </c>
      <c r="E67">
        <v>36.74</v>
      </c>
      <c r="F67">
        <v>32.04</v>
      </c>
      <c r="G67" t="s">
        <v>26</v>
      </c>
      <c r="H67" t="s">
        <v>46</v>
      </c>
    </row>
    <row r="68" spans="1:8">
      <c r="A68" t="s">
        <v>171</v>
      </c>
      <c r="B68" t="s">
        <v>29</v>
      </c>
      <c r="C68">
        <v>54.77</v>
      </c>
      <c r="D68">
        <v>27.71</v>
      </c>
      <c r="E68">
        <v>35.369999999999997</v>
      </c>
      <c r="F68">
        <v>32.08</v>
      </c>
      <c r="G68" t="s">
        <v>26</v>
      </c>
      <c r="H68" t="s">
        <v>46</v>
      </c>
    </row>
    <row r="69" spans="1:8">
      <c r="A69" t="s">
        <v>48</v>
      </c>
      <c r="B69" t="s">
        <v>29</v>
      </c>
      <c r="C69">
        <v>52.46</v>
      </c>
      <c r="D69">
        <v>28.61</v>
      </c>
      <c r="E69">
        <v>35.9</v>
      </c>
      <c r="F69">
        <v>34</v>
      </c>
      <c r="G69" t="s">
        <v>26</v>
      </c>
      <c r="H69" t="s">
        <v>46</v>
      </c>
    </row>
    <row r="70" spans="1:8">
      <c r="A70" t="s">
        <v>259</v>
      </c>
      <c r="B70" t="s">
        <v>34</v>
      </c>
      <c r="C70">
        <v>51.84</v>
      </c>
      <c r="D70">
        <v>27.81</v>
      </c>
      <c r="E70">
        <v>34.380000000000003</v>
      </c>
      <c r="F70">
        <v>30.32</v>
      </c>
      <c r="G70" t="s">
        <v>26</v>
      </c>
      <c r="H70" t="s">
        <v>46</v>
      </c>
    </row>
    <row r="71" spans="1:8">
      <c r="A71" t="s">
        <v>151</v>
      </c>
      <c r="B71" t="s">
        <v>29</v>
      </c>
      <c r="C71">
        <v>47.15</v>
      </c>
      <c r="D71">
        <v>25.43</v>
      </c>
      <c r="E71">
        <v>32.409999999999997</v>
      </c>
      <c r="F71">
        <v>29.38</v>
      </c>
      <c r="G71" t="s">
        <v>26</v>
      </c>
      <c r="H71" t="s">
        <v>46</v>
      </c>
    </row>
    <row r="72" spans="1:8">
      <c r="A72" t="s">
        <v>243</v>
      </c>
      <c r="B72" t="s">
        <v>29</v>
      </c>
      <c r="C72">
        <v>52.69</v>
      </c>
      <c r="D72">
        <v>27.25</v>
      </c>
      <c r="E72">
        <v>35.81</v>
      </c>
      <c r="F72">
        <v>32.29</v>
      </c>
      <c r="G72" t="s">
        <v>26</v>
      </c>
      <c r="H72" t="s">
        <v>46</v>
      </c>
    </row>
    <row r="73" spans="1:8">
      <c r="A73" t="s">
        <v>178</v>
      </c>
      <c r="B73" t="s">
        <v>34</v>
      </c>
      <c r="C73">
        <v>54.7</v>
      </c>
      <c r="D73">
        <v>29.42</v>
      </c>
      <c r="E73">
        <v>38.22</v>
      </c>
      <c r="F73">
        <v>33.380000000000003</v>
      </c>
      <c r="G73" t="s">
        <v>26</v>
      </c>
      <c r="H73" t="s">
        <v>46</v>
      </c>
    </row>
    <row r="74" spans="1:8">
      <c r="A74" t="s">
        <v>56</v>
      </c>
      <c r="B74" t="s">
        <v>34</v>
      </c>
      <c r="C74">
        <v>55.9</v>
      </c>
      <c r="D74">
        <v>28.47</v>
      </c>
      <c r="E74">
        <v>36.94</v>
      </c>
      <c r="F74">
        <v>33.619999999999997</v>
      </c>
      <c r="G74" t="s">
        <v>26</v>
      </c>
      <c r="H74" t="s">
        <v>46</v>
      </c>
    </row>
    <row r="75" spans="1:8">
      <c r="A75" t="s">
        <v>153</v>
      </c>
      <c r="B75" t="s">
        <v>29</v>
      </c>
      <c r="C75">
        <v>53.92</v>
      </c>
      <c r="D75">
        <v>26.99</v>
      </c>
      <c r="E75">
        <v>35.700000000000003</v>
      </c>
      <c r="F75">
        <v>32.64</v>
      </c>
      <c r="G75" t="s">
        <v>26</v>
      </c>
      <c r="H75" t="s">
        <v>46</v>
      </c>
    </row>
    <row r="76" spans="1:8">
      <c r="A76" t="s">
        <v>54</v>
      </c>
      <c r="B76" t="s">
        <v>29</v>
      </c>
      <c r="C76">
        <v>52.84</v>
      </c>
      <c r="D76">
        <v>29.13</v>
      </c>
      <c r="E76">
        <v>35.869999999999997</v>
      </c>
      <c r="F76">
        <v>33.17</v>
      </c>
      <c r="G76" t="s">
        <v>26</v>
      </c>
      <c r="H76" t="s">
        <v>46</v>
      </c>
    </row>
    <row r="77" spans="1:8">
      <c r="A77" t="s">
        <v>58</v>
      </c>
      <c r="B77" t="s">
        <v>34</v>
      </c>
      <c r="C77">
        <v>56.63</v>
      </c>
      <c r="D77">
        <v>28.82</v>
      </c>
      <c r="E77">
        <v>37.61</v>
      </c>
      <c r="F77">
        <v>34.93</v>
      </c>
      <c r="G77" t="s">
        <v>26</v>
      </c>
      <c r="H77" t="s">
        <v>46</v>
      </c>
    </row>
    <row r="78" spans="1:8">
      <c r="A78" t="s">
        <v>304</v>
      </c>
      <c r="B78" t="s">
        <v>29</v>
      </c>
      <c r="C78">
        <v>51.85</v>
      </c>
      <c r="D78">
        <v>26.61</v>
      </c>
      <c r="E78">
        <v>36.17</v>
      </c>
      <c r="F78">
        <v>32.020000000000003</v>
      </c>
      <c r="G78" t="s">
        <v>26</v>
      </c>
      <c r="H78" t="s">
        <v>46</v>
      </c>
    </row>
    <row r="79" spans="1:8">
      <c r="A79" t="s">
        <v>117</v>
      </c>
      <c r="B79" t="s">
        <v>29</v>
      </c>
      <c r="C79">
        <v>54</v>
      </c>
      <c r="D79">
        <v>28.04</v>
      </c>
      <c r="E79">
        <v>35.99</v>
      </c>
      <c r="F79">
        <v>32.549999999999997</v>
      </c>
      <c r="G79" t="s">
        <v>26</v>
      </c>
      <c r="H79" t="s">
        <v>46</v>
      </c>
    </row>
    <row r="80" spans="1:8">
      <c r="A80" t="s">
        <v>119</v>
      </c>
      <c r="B80" t="s">
        <v>29</v>
      </c>
      <c r="C80">
        <v>53.82</v>
      </c>
      <c r="D80">
        <v>26.45</v>
      </c>
      <c r="E80">
        <v>35.71</v>
      </c>
      <c r="F80">
        <v>33.08</v>
      </c>
      <c r="G80" t="s">
        <v>26</v>
      </c>
      <c r="H80" t="s">
        <v>46</v>
      </c>
    </row>
    <row r="81" spans="1:8">
      <c r="A81" t="s">
        <v>339</v>
      </c>
      <c r="B81" t="s">
        <v>29</v>
      </c>
      <c r="C81">
        <v>53.75</v>
      </c>
      <c r="D81">
        <v>27.61</v>
      </c>
      <c r="E81">
        <v>34.39</v>
      </c>
      <c r="F81">
        <v>32.299999999999997</v>
      </c>
      <c r="G81" t="s">
        <v>26</v>
      </c>
      <c r="H81" t="s">
        <v>46</v>
      </c>
    </row>
    <row r="82" spans="1:8">
      <c r="A82" t="s">
        <v>351</v>
      </c>
      <c r="B82" t="s">
        <v>34</v>
      </c>
      <c r="C82">
        <v>55.08</v>
      </c>
      <c r="D82">
        <v>26.84</v>
      </c>
      <c r="E82">
        <v>37</v>
      </c>
      <c r="F82">
        <v>31.79</v>
      </c>
      <c r="G82" t="s">
        <v>26</v>
      </c>
      <c r="H82" t="s">
        <v>46</v>
      </c>
    </row>
    <row r="83" spans="1:8">
      <c r="A83" t="s">
        <v>326</v>
      </c>
      <c r="B83" t="s">
        <v>34</v>
      </c>
      <c r="C83">
        <v>55.15</v>
      </c>
      <c r="D83">
        <v>27.35</v>
      </c>
      <c r="E83">
        <v>36.33</v>
      </c>
      <c r="F83">
        <v>33.590000000000003</v>
      </c>
      <c r="G83" t="s">
        <v>26</v>
      </c>
      <c r="H83" t="s">
        <v>46</v>
      </c>
    </row>
    <row r="84" spans="1:8">
      <c r="A84" t="s">
        <v>127</v>
      </c>
      <c r="B84" t="s">
        <v>34</v>
      </c>
      <c r="C84">
        <v>53.97</v>
      </c>
      <c r="D84">
        <v>28.47</v>
      </c>
      <c r="E84">
        <v>36.29</v>
      </c>
      <c r="F84">
        <v>34.03</v>
      </c>
      <c r="G84" t="s">
        <v>26</v>
      </c>
      <c r="H84" t="s">
        <v>46</v>
      </c>
    </row>
    <row r="85" spans="1:8">
      <c r="A85" s="16" t="s">
        <v>459</v>
      </c>
      <c r="B85" s="16" t="s">
        <v>34</v>
      </c>
      <c r="C85" s="16">
        <v>54.9</v>
      </c>
      <c r="D85" s="16">
        <v>27.94</v>
      </c>
      <c r="E85" s="16">
        <v>36.07</v>
      </c>
      <c r="F85" s="16">
        <v>31.52</v>
      </c>
      <c r="G85" t="s">
        <v>64</v>
      </c>
      <c r="H85" t="s">
        <v>27</v>
      </c>
    </row>
    <row r="86" spans="1:8">
      <c r="A86" s="16" t="s">
        <v>94</v>
      </c>
      <c r="B86" s="16" t="s">
        <v>29</v>
      </c>
      <c r="C86" s="16">
        <v>55.24</v>
      </c>
      <c r="D86" s="16">
        <v>28.86</v>
      </c>
      <c r="E86" s="16">
        <v>36.64</v>
      </c>
      <c r="F86" s="16">
        <v>33.36</v>
      </c>
      <c r="G86" t="s">
        <v>64</v>
      </c>
      <c r="H86" t="s">
        <v>27</v>
      </c>
    </row>
    <row r="87" spans="1:8">
      <c r="A87" s="16" t="s">
        <v>80</v>
      </c>
      <c r="B87" s="16" t="s">
        <v>29</v>
      </c>
      <c r="C87" s="16">
        <v>52.74</v>
      </c>
      <c r="D87" s="16">
        <v>28.43</v>
      </c>
      <c r="E87" s="16">
        <v>36.93</v>
      </c>
      <c r="F87" s="16">
        <v>31.42</v>
      </c>
      <c r="G87" t="s">
        <v>64</v>
      </c>
      <c r="H87" t="s">
        <v>27</v>
      </c>
    </row>
    <row r="88" spans="1:8">
      <c r="A88" s="16" t="s">
        <v>196</v>
      </c>
      <c r="B88" s="16" t="s">
        <v>29</v>
      </c>
      <c r="C88" s="16">
        <v>52.92</v>
      </c>
      <c r="D88" s="16">
        <v>27.59</v>
      </c>
      <c r="E88" s="16">
        <v>35.5</v>
      </c>
      <c r="F88" s="16">
        <v>31.36</v>
      </c>
      <c r="G88" t="s">
        <v>64</v>
      </c>
      <c r="H88" t="s">
        <v>27</v>
      </c>
    </row>
    <row r="89" spans="1:8">
      <c r="A89" s="16" t="s">
        <v>492</v>
      </c>
      <c r="B89" s="16" t="s">
        <v>29</v>
      </c>
      <c r="C89" s="16">
        <v>54.68</v>
      </c>
      <c r="D89" s="16">
        <v>27.94</v>
      </c>
      <c r="E89" s="16">
        <v>36.14</v>
      </c>
      <c r="F89" s="16">
        <v>31.04</v>
      </c>
      <c r="G89" t="s">
        <v>64</v>
      </c>
      <c r="H89" t="s">
        <v>27</v>
      </c>
    </row>
    <row r="90" spans="1:8">
      <c r="A90" t="s">
        <v>78</v>
      </c>
      <c r="B90" t="s">
        <v>34</v>
      </c>
      <c r="C90">
        <v>53.44</v>
      </c>
      <c r="D90">
        <v>27.59</v>
      </c>
      <c r="E90">
        <v>36.79</v>
      </c>
      <c r="F90">
        <v>31.45</v>
      </c>
      <c r="G90" t="s">
        <v>64</v>
      </c>
      <c r="H90" t="s">
        <v>27</v>
      </c>
    </row>
    <row r="91" spans="1:8">
      <c r="A91" t="s">
        <v>160</v>
      </c>
      <c r="B91" t="s">
        <v>29</v>
      </c>
      <c r="C91">
        <v>56.42</v>
      </c>
      <c r="D91">
        <v>28.66</v>
      </c>
      <c r="E91">
        <v>37.85</v>
      </c>
      <c r="F91">
        <v>34.369999999999997</v>
      </c>
      <c r="G91" t="s">
        <v>64</v>
      </c>
      <c r="H91" t="s">
        <v>27</v>
      </c>
    </row>
    <row r="92" spans="1:8">
      <c r="A92" t="s">
        <v>97</v>
      </c>
      <c r="B92" t="s">
        <v>34</v>
      </c>
      <c r="C92">
        <v>54.79</v>
      </c>
      <c r="D92">
        <v>26.67</v>
      </c>
      <c r="E92">
        <v>35.56</v>
      </c>
      <c r="F92">
        <v>32.15</v>
      </c>
      <c r="G92" t="s">
        <v>64</v>
      </c>
      <c r="H92" t="s">
        <v>27</v>
      </c>
    </row>
    <row r="93" spans="1:8">
      <c r="A93" t="s">
        <v>69</v>
      </c>
      <c r="B93" t="s">
        <v>29</v>
      </c>
      <c r="C93">
        <v>54.86</v>
      </c>
      <c r="D93">
        <v>28.04</v>
      </c>
      <c r="E93">
        <v>36.58</v>
      </c>
      <c r="F93">
        <v>32.270000000000003</v>
      </c>
      <c r="G93" t="s">
        <v>64</v>
      </c>
      <c r="H93" t="s">
        <v>27</v>
      </c>
    </row>
    <row r="94" spans="1:8">
      <c r="A94" t="s">
        <v>463</v>
      </c>
      <c r="B94" t="s">
        <v>29</v>
      </c>
      <c r="C94">
        <v>51</v>
      </c>
      <c r="D94">
        <v>25.82</v>
      </c>
      <c r="E94">
        <v>34.71</v>
      </c>
      <c r="F94">
        <v>30.95</v>
      </c>
      <c r="G94" t="s">
        <v>64</v>
      </c>
      <c r="H94" t="s">
        <v>27</v>
      </c>
    </row>
    <row r="95" spans="1:8">
      <c r="A95" t="s">
        <v>67</v>
      </c>
      <c r="B95" t="s">
        <v>34</v>
      </c>
      <c r="C95">
        <v>53.46</v>
      </c>
      <c r="D95">
        <v>27.41</v>
      </c>
      <c r="E95">
        <v>36.99</v>
      </c>
      <c r="F95">
        <v>32.72</v>
      </c>
      <c r="G95" t="s">
        <v>64</v>
      </c>
      <c r="H95" t="s">
        <v>27</v>
      </c>
    </row>
    <row r="96" spans="1:8">
      <c r="A96" t="s">
        <v>73</v>
      </c>
      <c r="B96" t="s">
        <v>34</v>
      </c>
      <c r="C96">
        <v>55.61</v>
      </c>
      <c r="D96">
        <v>27.39</v>
      </c>
      <c r="E96">
        <v>36.26</v>
      </c>
      <c r="F96">
        <v>33.020000000000003</v>
      </c>
      <c r="G96" t="s">
        <v>64</v>
      </c>
      <c r="H96" t="s">
        <v>27</v>
      </c>
    </row>
    <row r="97" spans="1:8">
      <c r="A97" t="s">
        <v>158</v>
      </c>
      <c r="B97" t="s">
        <v>34</v>
      </c>
      <c r="C97">
        <v>55.21</v>
      </c>
      <c r="D97">
        <v>29.25</v>
      </c>
      <c r="E97">
        <v>37.24</v>
      </c>
      <c r="F97">
        <v>33.53</v>
      </c>
      <c r="G97" t="s">
        <v>64</v>
      </c>
      <c r="H97" t="s">
        <v>27</v>
      </c>
    </row>
    <row r="98" spans="1:8">
      <c r="A98" t="s">
        <v>76</v>
      </c>
      <c r="B98" t="s">
        <v>29</v>
      </c>
      <c r="C98">
        <v>52.42</v>
      </c>
      <c r="D98">
        <v>27.49</v>
      </c>
      <c r="E98">
        <v>35.82</v>
      </c>
      <c r="F98">
        <v>31.4</v>
      </c>
      <c r="G98" t="s">
        <v>64</v>
      </c>
      <c r="H98" t="s">
        <v>27</v>
      </c>
    </row>
    <row r="99" spans="1:8">
      <c r="A99" t="s">
        <v>71</v>
      </c>
      <c r="B99" t="s">
        <v>34</v>
      </c>
      <c r="C99">
        <v>55.91</v>
      </c>
      <c r="D99">
        <v>27.56</v>
      </c>
      <c r="E99">
        <v>36.96</v>
      </c>
      <c r="F99">
        <v>32.86</v>
      </c>
      <c r="G99" t="s">
        <v>64</v>
      </c>
      <c r="H99" t="s">
        <v>27</v>
      </c>
    </row>
    <row r="100" spans="1:8">
      <c r="A100" t="s">
        <v>163</v>
      </c>
      <c r="B100" t="s">
        <v>34</v>
      </c>
      <c r="C100">
        <v>56.38</v>
      </c>
      <c r="D100">
        <v>27.82</v>
      </c>
      <c r="E100">
        <v>36.31</v>
      </c>
      <c r="F100">
        <v>33.06</v>
      </c>
      <c r="G100" t="s">
        <v>64</v>
      </c>
      <c r="H100" t="s">
        <v>27</v>
      </c>
    </row>
    <row r="101" spans="1:8">
      <c r="A101" t="s">
        <v>437</v>
      </c>
      <c r="B101" t="s">
        <v>34</v>
      </c>
      <c r="C101">
        <v>54.81</v>
      </c>
      <c r="D101">
        <v>27.48</v>
      </c>
      <c r="E101">
        <v>37.03</v>
      </c>
      <c r="F101">
        <v>33.15</v>
      </c>
      <c r="G101" t="s">
        <v>64</v>
      </c>
      <c r="H101" t="s">
        <v>27</v>
      </c>
    </row>
    <row r="102" spans="1:8">
      <c r="A102" t="s">
        <v>105</v>
      </c>
      <c r="B102" t="s">
        <v>29</v>
      </c>
      <c r="C102">
        <v>53.37</v>
      </c>
      <c r="D102">
        <v>27.9</v>
      </c>
      <c r="E102">
        <v>37.14</v>
      </c>
      <c r="F102">
        <v>33.15</v>
      </c>
      <c r="G102" t="s">
        <v>64</v>
      </c>
      <c r="H102" t="s">
        <v>27</v>
      </c>
    </row>
    <row r="103" spans="1:8">
      <c r="A103" t="s">
        <v>531</v>
      </c>
      <c r="B103" t="s">
        <v>34</v>
      </c>
      <c r="C103">
        <v>53.4</v>
      </c>
      <c r="D103">
        <v>27.18</v>
      </c>
      <c r="E103">
        <v>35.21</v>
      </c>
      <c r="F103">
        <v>33.72</v>
      </c>
      <c r="G103" t="s">
        <v>64</v>
      </c>
      <c r="H103" t="s">
        <v>27</v>
      </c>
    </row>
    <row r="104" spans="1:8">
      <c r="A104" t="s">
        <v>107</v>
      </c>
      <c r="B104" t="s">
        <v>34</v>
      </c>
      <c r="C104">
        <v>55.02</v>
      </c>
      <c r="D104">
        <v>28.23</v>
      </c>
      <c r="E104">
        <v>36.24</v>
      </c>
      <c r="F104">
        <v>34.01</v>
      </c>
      <c r="G104" t="s">
        <v>64</v>
      </c>
      <c r="H104" t="s">
        <v>27</v>
      </c>
    </row>
    <row r="105" spans="1:8">
      <c r="A105" t="s">
        <v>95</v>
      </c>
      <c r="B105" t="s">
        <v>34</v>
      </c>
      <c r="C105">
        <v>53.43</v>
      </c>
      <c r="D105">
        <v>27.8</v>
      </c>
      <c r="E105">
        <v>34.770000000000003</v>
      </c>
      <c r="F105">
        <v>32.33</v>
      </c>
      <c r="G105" t="s">
        <v>64</v>
      </c>
      <c r="H105" t="s">
        <v>27</v>
      </c>
    </row>
    <row r="106" spans="1:8">
      <c r="A106" t="s">
        <v>511</v>
      </c>
      <c r="B106" t="s">
        <v>34</v>
      </c>
      <c r="C106">
        <v>54.77</v>
      </c>
      <c r="D106">
        <v>25.89</v>
      </c>
      <c r="E106">
        <v>34.630000000000003</v>
      </c>
      <c r="F106">
        <v>31.7</v>
      </c>
      <c r="G106" t="s">
        <v>64</v>
      </c>
      <c r="H106" t="s">
        <v>27</v>
      </c>
    </row>
    <row r="107" spans="1:8">
      <c r="A107" t="s">
        <v>169</v>
      </c>
      <c r="B107" t="s">
        <v>34</v>
      </c>
      <c r="C107">
        <v>55.07</v>
      </c>
      <c r="D107">
        <v>28.56</v>
      </c>
      <c r="E107">
        <v>36.549999999999997</v>
      </c>
      <c r="F107">
        <v>34.020000000000003</v>
      </c>
      <c r="G107" t="s">
        <v>64</v>
      </c>
      <c r="H107" t="s">
        <v>27</v>
      </c>
    </row>
    <row r="108" spans="1:8">
      <c r="A108" t="s">
        <v>92</v>
      </c>
      <c r="B108" t="s">
        <v>34</v>
      </c>
      <c r="C108">
        <v>54.8</v>
      </c>
      <c r="D108">
        <v>26.67</v>
      </c>
      <c r="E108">
        <v>35.22</v>
      </c>
      <c r="F108">
        <v>32.770000000000003</v>
      </c>
      <c r="G108" t="s">
        <v>64</v>
      </c>
      <c r="H108" t="s">
        <v>27</v>
      </c>
    </row>
    <row r="109" spans="1:8">
      <c r="A109" t="s">
        <v>90</v>
      </c>
      <c r="B109" t="s">
        <v>29</v>
      </c>
      <c r="C109">
        <v>52.95</v>
      </c>
      <c r="D109">
        <v>26.94</v>
      </c>
      <c r="E109">
        <v>35.81</v>
      </c>
      <c r="F109">
        <v>32.31</v>
      </c>
      <c r="G109" t="s">
        <v>64</v>
      </c>
      <c r="H109" t="s">
        <v>27</v>
      </c>
    </row>
    <row r="110" spans="1:8">
      <c r="A110" t="s">
        <v>190</v>
      </c>
      <c r="B110" t="s">
        <v>34</v>
      </c>
      <c r="C110">
        <v>55.37</v>
      </c>
      <c r="D110">
        <v>27.15</v>
      </c>
      <c r="E110">
        <v>36.01</v>
      </c>
      <c r="F110">
        <v>33.630000000000003</v>
      </c>
      <c r="G110" t="s">
        <v>64</v>
      </c>
      <c r="H110" t="s">
        <v>27</v>
      </c>
    </row>
    <row r="111" spans="1:8">
      <c r="A111" t="s">
        <v>546</v>
      </c>
      <c r="B111" t="s">
        <v>29</v>
      </c>
      <c r="C111">
        <v>54.68</v>
      </c>
      <c r="D111">
        <v>27.9</v>
      </c>
      <c r="E111">
        <v>36.479999999999997</v>
      </c>
      <c r="F111">
        <v>34.049999999999997</v>
      </c>
      <c r="G111" t="s">
        <v>64</v>
      </c>
      <c r="H111" t="s">
        <v>27</v>
      </c>
    </row>
    <row r="112" spans="1:8">
      <c r="A112" t="s">
        <v>535</v>
      </c>
      <c r="B112" t="s">
        <v>29</v>
      </c>
      <c r="C112">
        <v>55.5</v>
      </c>
      <c r="D112">
        <v>27.76</v>
      </c>
      <c r="E112">
        <v>36.65</v>
      </c>
      <c r="F112">
        <v>33.68</v>
      </c>
      <c r="G112" t="s">
        <v>64</v>
      </c>
      <c r="H112" t="s">
        <v>27</v>
      </c>
    </row>
    <row r="113" spans="1:8">
      <c r="A113" t="s">
        <v>192</v>
      </c>
      <c r="B113" t="s">
        <v>29</v>
      </c>
      <c r="C113">
        <v>57.24</v>
      </c>
      <c r="D113">
        <v>27.5</v>
      </c>
      <c r="E113">
        <v>37.31</v>
      </c>
      <c r="F113">
        <v>32.89</v>
      </c>
      <c r="G113" t="s">
        <v>64</v>
      </c>
      <c r="H113" t="s">
        <v>27</v>
      </c>
    </row>
    <row r="114" spans="1:8">
      <c r="A114" t="s">
        <v>111</v>
      </c>
      <c r="B114" t="s">
        <v>29</v>
      </c>
      <c r="C114">
        <v>54.17</v>
      </c>
      <c r="D114">
        <v>26.92</v>
      </c>
      <c r="E114">
        <v>36.14</v>
      </c>
      <c r="F114">
        <v>32.11</v>
      </c>
      <c r="G114" t="s">
        <v>64</v>
      </c>
      <c r="H114" t="s">
        <v>27</v>
      </c>
    </row>
    <row r="115" spans="1:8">
      <c r="A115" t="s">
        <v>162</v>
      </c>
      <c r="B115" t="s">
        <v>34</v>
      </c>
      <c r="C115">
        <v>56.76</v>
      </c>
      <c r="D115">
        <v>27.41</v>
      </c>
      <c r="E115">
        <v>37.65</v>
      </c>
      <c r="F115">
        <v>31.14</v>
      </c>
      <c r="G115" t="s">
        <v>64</v>
      </c>
      <c r="H115" t="s">
        <v>27</v>
      </c>
    </row>
    <row r="116" spans="1:8">
      <c r="A116" t="s">
        <v>548</v>
      </c>
      <c r="B116" t="s">
        <v>29</v>
      </c>
      <c r="C116">
        <v>55.23</v>
      </c>
      <c r="D116">
        <v>28.01</v>
      </c>
      <c r="E116">
        <v>36.01</v>
      </c>
      <c r="F116">
        <v>32.96</v>
      </c>
      <c r="G116" t="s">
        <v>64</v>
      </c>
      <c r="H116" t="s">
        <v>27</v>
      </c>
    </row>
    <row r="117" spans="1:8">
      <c r="A117" t="s">
        <v>565</v>
      </c>
      <c r="B117" t="s">
        <v>29</v>
      </c>
      <c r="C117">
        <v>52.02</v>
      </c>
      <c r="D117">
        <v>25.95</v>
      </c>
      <c r="E117">
        <v>34.840000000000003</v>
      </c>
      <c r="F117">
        <v>32.46</v>
      </c>
      <c r="G117" t="s">
        <v>64</v>
      </c>
      <c r="H117" t="s">
        <v>27</v>
      </c>
    </row>
    <row r="118" spans="1:8">
      <c r="A118" t="s">
        <v>586</v>
      </c>
      <c r="B118" t="s">
        <v>29</v>
      </c>
      <c r="C118">
        <v>52.18</v>
      </c>
      <c r="D118">
        <v>25.98</v>
      </c>
      <c r="E118">
        <v>34.590000000000003</v>
      </c>
      <c r="F118">
        <v>31.29</v>
      </c>
      <c r="G118" t="s">
        <v>64</v>
      </c>
      <c r="H118" t="s">
        <v>27</v>
      </c>
    </row>
    <row r="119" spans="1:8">
      <c r="A119" t="s">
        <v>570</v>
      </c>
      <c r="B119" t="s">
        <v>29</v>
      </c>
      <c r="C119">
        <v>50.96</v>
      </c>
      <c r="D119">
        <v>26.29</v>
      </c>
      <c r="E119">
        <v>34.78</v>
      </c>
      <c r="F119">
        <v>32.67</v>
      </c>
      <c r="G119" t="s">
        <v>64</v>
      </c>
      <c r="H119" t="s">
        <v>27</v>
      </c>
    </row>
    <row r="120" spans="1:8">
      <c r="A120" t="s">
        <v>582</v>
      </c>
      <c r="B120" t="s">
        <v>34</v>
      </c>
      <c r="C120">
        <v>51.88</v>
      </c>
      <c r="D120">
        <v>25.36</v>
      </c>
      <c r="E120">
        <v>33.74</v>
      </c>
      <c r="F120">
        <v>31.42</v>
      </c>
      <c r="G120" t="s">
        <v>64</v>
      </c>
      <c r="H120" t="s">
        <v>27</v>
      </c>
    </row>
    <row r="121" spans="1:8">
      <c r="A121" t="s">
        <v>164</v>
      </c>
      <c r="B121" t="s">
        <v>34</v>
      </c>
      <c r="C121">
        <v>54.63</v>
      </c>
      <c r="D121">
        <v>27.7</v>
      </c>
      <c r="E121">
        <v>36.29</v>
      </c>
      <c r="F121">
        <v>33.130000000000003</v>
      </c>
      <c r="G121" t="s">
        <v>64</v>
      </c>
      <c r="H121" t="s">
        <v>27</v>
      </c>
    </row>
    <row r="122" spans="1:8">
      <c r="A122" t="s">
        <v>156</v>
      </c>
      <c r="B122" t="s">
        <v>34</v>
      </c>
      <c r="C122">
        <v>51.79</v>
      </c>
      <c r="D122">
        <v>26.37</v>
      </c>
      <c r="E122">
        <v>34.56</v>
      </c>
      <c r="F122">
        <v>32.799999999999997</v>
      </c>
      <c r="G122" t="s">
        <v>64</v>
      </c>
      <c r="H122" t="s">
        <v>27</v>
      </c>
    </row>
    <row r="123" spans="1:8">
      <c r="A123" t="s">
        <v>166</v>
      </c>
      <c r="B123" t="s">
        <v>34</v>
      </c>
      <c r="C123">
        <v>52.98</v>
      </c>
      <c r="D123">
        <v>26.67</v>
      </c>
      <c r="E123">
        <v>35.01</v>
      </c>
      <c r="F123">
        <v>32.07</v>
      </c>
      <c r="G123" t="s">
        <v>64</v>
      </c>
      <c r="H123" t="s">
        <v>27</v>
      </c>
    </row>
    <row r="124" spans="1:8">
      <c r="A124" t="s">
        <v>165</v>
      </c>
      <c r="B124" t="s">
        <v>34</v>
      </c>
      <c r="C124">
        <v>50.63</v>
      </c>
      <c r="D124">
        <v>25.73</v>
      </c>
      <c r="E124">
        <v>33.35</v>
      </c>
      <c r="F124">
        <v>30.61</v>
      </c>
      <c r="G124" t="s">
        <v>64</v>
      </c>
      <c r="H124" t="s">
        <v>27</v>
      </c>
    </row>
    <row r="125" spans="1:8">
      <c r="A125" t="s">
        <v>188</v>
      </c>
      <c r="B125" t="s">
        <v>34</v>
      </c>
      <c r="C125">
        <v>45.57</v>
      </c>
      <c r="D125">
        <v>22.34</v>
      </c>
      <c r="E125">
        <v>29.69</v>
      </c>
      <c r="F125">
        <v>26.18</v>
      </c>
      <c r="G125" t="s">
        <v>64</v>
      </c>
      <c r="H125" t="s">
        <v>27</v>
      </c>
    </row>
    <row r="126" spans="1:8">
      <c r="A126" s="16" t="s">
        <v>435</v>
      </c>
      <c r="B126" s="16" t="s">
        <v>34</v>
      </c>
      <c r="C126" s="16">
        <v>55.29</v>
      </c>
      <c r="D126" s="16">
        <v>28.56</v>
      </c>
      <c r="E126" s="16">
        <v>36.450000000000003</v>
      </c>
      <c r="F126" s="16">
        <v>34.42</v>
      </c>
      <c r="G126" t="s">
        <v>64</v>
      </c>
      <c r="H126" t="s">
        <v>46</v>
      </c>
    </row>
    <row r="127" spans="1:8">
      <c r="A127" s="16" t="s">
        <v>65</v>
      </c>
      <c r="B127" s="16" t="s">
        <v>29</v>
      </c>
      <c r="C127" s="16">
        <v>53.82</v>
      </c>
      <c r="D127" s="16">
        <v>27.51</v>
      </c>
      <c r="E127" s="16">
        <v>36.869999999999997</v>
      </c>
      <c r="F127" s="16">
        <v>31.22</v>
      </c>
      <c r="G127" t="s">
        <v>64</v>
      </c>
      <c r="H127" t="s">
        <v>46</v>
      </c>
    </row>
    <row r="128" spans="1:8">
      <c r="A128" s="16" t="s">
        <v>449</v>
      </c>
      <c r="B128" s="16" t="s">
        <v>34</v>
      </c>
      <c r="C128" s="16">
        <v>56.25</v>
      </c>
      <c r="D128" s="16">
        <v>28.58</v>
      </c>
      <c r="E128" s="16">
        <v>36.75</v>
      </c>
      <c r="F128" s="16">
        <v>32.6</v>
      </c>
      <c r="G128" t="s">
        <v>64</v>
      </c>
      <c r="H128" t="s">
        <v>46</v>
      </c>
    </row>
    <row r="129" spans="1:8">
      <c r="A129" s="16" t="s">
        <v>75</v>
      </c>
      <c r="B129" s="16" t="s">
        <v>34</v>
      </c>
      <c r="C129" s="16">
        <v>55.23</v>
      </c>
      <c r="D129" s="16">
        <v>28.48</v>
      </c>
      <c r="E129" s="16">
        <v>36.74</v>
      </c>
      <c r="F129" s="16">
        <v>33.229999999999997</v>
      </c>
      <c r="G129" t="s">
        <v>64</v>
      </c>
      <c r="H129" t="s">
        <v>46</v>
      </c>
    </row>
    <row r="130" spans="1:8">
      <c r="A130" s="16" t="s">
        <v>101</v>
      </c>
      <c r="B130" s="16" t="s">
        <v>29</v>
      </c>
      <c r="C130" s="16">
        <v>56.84</v>
      </c>
      <c r="D130" s="16">
        <v>28.76</v>
      </c>
      <c r="E130" s="16">
        <v>37.54</v>
      </c>
      <c r="F130" s="16">
        <v>33.840000000000003</v>
      </c>
      <c r="G130" t="s">
        <v>64</v>
      </c>
      <c r="H130" t="s">
        <v>46</v>
      </c>
    </row>
    <row r="131" spans="1:8">
      <c r="A131" t="s">
        <v>103</v>
      </c>
      <c r="B131" t="s">
        <v>29</v>
      </c>
      <c r="C131">
        <v>54.49</v>
      </c>
      <c r="D131">
        <v>28.08</v>
      </c>
      <c r="E131">
        <v>36.28</v>
      </c>
      <c r="F131">
        <v>33.33</v>
      </c>
      <c r="G131" t="s">
        <v>64</v>
      </c>
      <c r="H131" t="s">
        <v>46</v>
      </c>
    </row>
    <row r="132" spans="1:8">
      <c r="A132" t="s">
        <v>99</v>
      </c>
      <c r="B132" t="s">
        <v>34</v>
      </c>
      <c r="C132">
        <v>56.59</v>
      </c>
      <c r="D132">
        <v>28.45</v>
      </c>
      <c r="E132">
        <v>37.43</v>
      </c>
      <c r="F132">
        <v>34.619999999999997</v>
      </c>
      <c r="G132" t="s">
        <v>64</v>
      </c>
      <c r="H132" t="s">
        <v>46</v>
      </c>
    </row>
    <row r="133" spans="1:8">
      <c r="A133" t="s">
        <v>473</v>
      </c>
      <c r="B133" t="s">
        <v>29</v>
      </c>
      <c r="C133">
        <v>54.92</v>
      </c>
      <c r="D133">
        <v>28.46</v>
      </c>
      <c r="E133">
        <v>35.590000000000003</v>
      </c>
      <c r="F133">
        <v>32.26</v>
      </c>
      <c r="G133" t="s">
        <v>64</v>
      </c>
      <c r="H133" t="s">
        <v>46</v>
      </c>
    </row>
    <row r="134" spans="1:8">
      <c r="A134" t="s">
        <v>109</v>
      </c>
      <c r="B134" t="s">
        <v>29</v>
      </c>
      <c r="C134">
        <v>52.1</v>
      </c>
      <c r="D134">
        <v>28.53</v>
      </c>
      <c r="E134">
        <v>34.979999999999997</v>
      </c>
      <c r="F134">
        <v>34.65</v>
      </c>
      <c r="G134" t="s">
        <v>64</v>
      </c>
      <c r="H134" t="s">
        <v>46</v>
      </c>
    </row>
    <row r="135" spans="1:8">
      <c r="A135" t="s">
        <v>84</v>
      </c>
      <c r="B135" t="s">
        <v>29</v>
      </c>
      <c r="C135">
        <v>55.11</v>
      </c>
      <c r="D135">
        <v>28.36</v>
      </c>
      <c r="E135">
        <v>37.4</v>
      </c>
      <c r="F135">
        <v>33.9</v>
      </c>
      <c r="G135" t="s">
        <v>64</v>
      </c>
      <c r="H135" t="s">
        <v>46</v>
      </c>
    </row>
    <row r="136" spans="1:8">
      <c r="A136" t="s">
        <v>82</v>
      </c>
      <c r="B136" t="s">
        <v>34</v>
      </c>
      <c r="C136">
        <v>55.85</v>
      </c>
      <c r="D136">
        <v>28.62</v>
      </c>
      <c r="E136">
        <v>36.68</v>
      </c>
      <c r="F136">
        <v>34.65</v>
      </c>
      <c r="G136" t="s">
        <v>64</v>
      </c>
      <c r="H136" t="s">
        <v>46</v>
      </c>
    </row>
    <row r="137" spans="1:8">
      <c r="A137" t="s">
        <v>86</v>
      </c>
      <c r="B137" t="s">
        <v>34</v>
      </c>
      <c r="C137">
        <v>54.95</v>
      </c>
      <c r="D137">
        <v>27.79</v>
      </c>
      <c r="E137">
        <v>35.28</v>
      </c>
      <c r="F137">
        <v>31.81</v>
      </c>
      <c r="G137" t="s">
        <v>64</v>
      </c>
      <c r="H137" t="s">
        <v>46</v>
      </c>
    </row>
    <row r="138" spans="1:8">
      <c r="A138" t="s">
        <v>88</v>
      </c>
      <c r="B138" t="s">
        <v>34</v>
      </c>
      <c r="C138">
        <v>53.72</v>
      </c>
      <c r="D138">
        <v>28.42</v>
      </c>
      <c r="E138">
        <v>35</v>
      </c>
      <c r="F138">
        <v>32.68</v>
      </c>
      <c r="G138" t="s">
        <v>64</v>
      </c>
      <c r="H138" t="s">
        <v>46</v>
      </c>
    </row>
    <row r="139" spans="1:8">
      <c r="A139" t="s">
        <v>498</v>
      </c>
      <c r="B139" t="s">
        <v>34</v>
      </c>
      <c r="C139">
        <v>54.22</v>
      </c>
      <c r="D139">
        <v>27.11</v>
      </c>
      <c r="E139">
        <v>35.72</v>
      </c>
      <c r="F139">
        <v>32.299999999999997</v>
      </c>
      <c r="G139" t="s">
        <v>64</v>
      </c>
      <c r="H139" t="s">
        <v>46</v>
      </c>
    </row>
    <row r="140" spans="1:8">
      <c r="A140" t="s">
        <v>113</v>
      </c>
      <c r="B140" t="s">
        <v>34</v>
      </c>
      <c r="C140">
        <v>57.34</v>
      </c>
      <c r="D140">
        <v>27.83</v>
      </c>
      <c r="E140">
        <v>37.159999999999997</v>
      </c>
      <c r="F140">
        <v>32.590000000000003</v>
      </c>
      <c r="G140" t="s">
        <v>64</v>
      </c>
      <c r="H140" t="s">
        <v>46</v>
      </c>
    </row>
    <row r="141" spans="1:8">
      <c r="A141" t="s">
        <v>502</v>
      </c>
      <c r="B141" t="s">
        <v>29</v>
      </c>
      <c r="C141">
        <v>56.05</v>
      </c>
      <c r="D141">
        <v>27.6</v>
      </c>
      <c r="E141">
        <v>35.57</v>
      </c>
      <c r="F141">
        <v>32.590000000000003</v>
      </c>
      <c r="G141" t="s">
        <v>64</v>
      </c>
      <c r="H141" t="s">
        <v>46</v>
      </c>
    </row>
    <row r="142" spans="1:8">
      <c r="A142" t="s">
        <v>483</v>
      </c>
      <c r="B142" t="s">
        <v>34</v>
      </c>
      <c r="C142">
        <v>57.29</v>
      </c>
      <c r="D142">
        <v>28.99</v>
      </c>
      <c r="E142">
        <v>38.08</v>
      </c>
      <c r="F142">
        <v>35.49</v>
      </c>
      <c r="G142" t="s">
        <v>64</v>
      </c>
      <c r="H142" t="s">
        <v>46</v>
      </c>
    </row>
    <row r="143" spans="1:8">
      <c r="A143" t="s">
        <v>494</v>
      </c>
      <c r="B143" t="s">
        <v>29</v>
      </c>
      <c r="C143">
        <v>54.2</v>
      </c>
      <c r="D143">
        <v>27.48</v>
      </c>
      <c r="E143">
        <v>35.68</v>
      </c>
      <c r="F143">
        <v>33.46</v>
      </c>
      <c r="G143" t="s">
        <v>64</v>
      </c>
      <c r="H143" t="s">
        <v>46</v>
      </c>
    </row>
    <row r="144" spans="1:8">
      <c r="A144" t="s">
        <v>115</v>
      </c>
      <c r="B144" t="s">
        <v>29</v>
      </c>
      <c r="C144">
        <v>52.68</v>
      </c>
      <c r="D144">
        <v>26.79</v>
      </c>
      <c r="E144">
        <v>34.76</v>
      </c>
      <c r="F144">
        <v>32.619999999999997</v>
      </c>
      <c r="G144" t="s">
        <v>64</v>
      </c>
      <c r="H144" t="s">
        <v>46</v>
      </c>
    </row>
    <row r="145" spans="1:8">
      <c r="A145" t="s">
        <v>137</v>
      </c>
      <c r="B145" t="s">
        <v>29</v>
      </c>
      <c r="C145">
        <v>53.51</v>
      </c>
      <c r="D145">
        <v>27.85</v>
      </c>
      <c r="E145">
        <v>35.96</v>
      </c>
      <c r="F145">
        <v>33.42</v>
      </c>
      <c r="G145" t="s">
        <v>64</v>
      </c>
      <c r="H145" t="s">
        <v>46</v>
      </c>
    </row>
    <row r="146" spans="1:8">
      <c r="A146" t="s">
        <v>551</v>
      </c>
      <c r="B146" t="s">
        <v>34</v>
      </c>
      <c r="C146">
        <v>55.07</v>
      </c>
      <c r="D146">
        <v>27.42</v>
      </c>
      <c r="E146">
        <v>36.200000000000003</v>
      </c>
      <c r="F146">
        <v>34.08</v>
      </c>
      <c r="G146" t="s">
        <v>64</v>
      </c>
      <c r="H146" t="s">
        <v>46</v>
      </c>
    </row>
    <row r="147" spans="1:8">
      <c r="A147" t="s">
        <v>524</v>
      </c>
      <c r="B147" t="s">
        <v>34</v>
      </c>
      <c r="C147">
        <v>55.7</v>
      </c>
      <c r="D147">
        <v>28.32</v>
      </c>
      <c r="E147">
        <v>37.15</v>
      </c>
      <c r="F147">
        <v>33.89</v>
      </c>
      <c r="G147" t="s">
        <v>64</v>
      </c>
      <c r="H147" t="s">
        <v>46</v>
      </c>
    </row>
    <row r="148" spans="1:8">
      <c r="A148" t="s">
        <v>543</v>
      </c>
      <c r="B148" t="s">
        <v>29</v>
      </c>
      <c r="C148">
        <v>53.08</v>
      </c>
      <c r="D148">
        <v>26.87</v>
      </c>
      <c r="E148">
        <v>36.119999999999997</v>
      </c>
      <c r="F148">
        <v>31.71</v>
      </c>
      <c r="G148" t="s">
        <v>64</v>
      </c>
      <c r="H148" t="s">
        <v>46</v>
      </c>
    </row>
    <row r="149" spans="1:8">
      <c r="A149" t="s">
        <v>559</v>
      </c>
      <c r="B149" t="s">
        <v>29</v>
      </c>
      <c r="C149">
        <v>52.66</v>
      </c>
      <c r="D149">
        <v>28.55</v>
      </c>
      <c r="E149">
        <v>35.44</v>
      </c>
      <c r="F149">
        <v>33.69</v>
      </c>
      <c r="G149" t="s">
        <v>64</v>
      </c>
      <c r="H14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5D93-ACE5-42D3-B733-9EDF8B209F4A}">
  <dimension ref="A1:P53"/>
  <sheetViews>
    <sheetView topLeftCell="A33" workbookViewId="0">
      <selection activeCell="I3" sqref="I3:O34"/>
    </sheetView>
  </sheetViews>
  <sheetFormatPr defaultRowHeight="15"/>
  <cols>
    <col min="1" max="1" width="10.42578125" bestFit="1" customWidth="1"/>
  </cols>
  <sheetData>
    <row r="1" spans="1:16">
      <c r="A1" t="s">
        <v>27</v>
      </c>
      <c r="I1" t="s">
        <v>46</v>
      </c>
      <c r="P1" t="s">
        <v>607</v>
      </c>
    </row>
    <row r="2" spans="1:16">
      <c r="A2" s="1" t="s">
        <v>4</v>
      </c>
      <c r="B2" s="1" t="s">
        <v>5</v>
      </c>
      <c r="C2" s="1" t="s">
        <v>603</v>
      </c>
      <c r="D2" s="1" t="s">
        <v>604</v>
      </c>
      <c r="E2" s="1" t="s">
        <v>605</v>
      </c>
      <c r="F2" s="1" t="s">
        <v>606</v>
      </c>
      <c r="I2" s="1" t="s">
        <v>4</v>
      </c>
      <c r="J2" s="1" t="s">
        <v>5</v>
      </c>
      <c r="K2" s="1" t="s">
        <v>603</v>
      </c>
      <c r="L2" s="1" t="s">
        <v>604</v>
      </c>
      <c r="M2" s="1" t="s">
        <v>605</v>
      </c>
      <c r="N2" s="1" t="s">
        <v>606</v>
      </c>
    </row>
    <row r="3" spans="1:16">
      <c r="A3" t="s">
        <v>33</v>
      </c>
      <c r="B3" t="s">
        <v>34</v>
      </c>
      <c r="C3">
        <v>54.1</v>
      </c>
      <c r="D3">
        <v>28.01</v>
      </c>
      <c r="E3">
        <v>35.53</v>
      </c>
      <c r="F3">
        <v>31.69</v>
      </c>
      <c r="I3" t="s">
        <v>183</v>
      </c>
      <c r="J3" t="s">
        <v>34</v>
      </c>
      <c r="K3">
        <v>53.08</v>
      </c>
      <c r="L3">
        <v>27.42</v>
      </c>
      <c r="M3">
        <v>35.880000000000003</v>
      </c>
      <c r="N3">
        <v>30.96</v>
      </c>
    </row>
    <row r="4" spans="1:16">
      <c r="A4" t="s">
        <v>37</v>
      </c>
      <c r="B4" t="s">
        <v>29</v>
      </c>
      <c r="C4">
        <v>51.31</v>
      </c>
      <c r="D4">
        <v>26.54</v>
      </c>
      <c r="E4">
        <v>35.53</v>
      </c>
      <c r="F4">
        <v>31.69</v>
      </c>
      <c r="I4" t="s">
        <v>157</v>
      </c>
      <c r="J4" t="s">
        <v>29</v>
      </c>
      <c r="K4">
        <v>51.74</v>
      </c>
      <c r="L4">
        <v>26.47</v>
      </c>
      <c r="M4">
        <v>34.020000000000003</v>
      </c>
      <c r="N4">
        <v>31.29</v>
      </c>
    </row>
    <row r="5" spans="1:16">
      <c r="A5" t="s">
        <v>28</v>
      </c>
      <c r="B5" t="s">
        <v>29</v>
      </c>
      <c r="C5">
        <v>54.14</v>
      </c>
      <c r="D5">
        <v>26.35</v>
      </c>
      <c r="E5">
        <v>35.04</v>
      </c>
      <c r="F5">
        <v>32.020000000000003</v>
      </c>
      <c r="I5" t="s">
        <v>179</v>
      </c>
      <c r="J5" t="s">
        <v>34</v>
      </c>
      <c r="K5">
        <v>51.02</v>
      </c>
      <c r="L5">
        <v>26.99</v>
      </c>
      <c r="M5">
        <v>32.92</v>
      </c>
      <c r="N5">
        <v>30.87</v>
      </c>
    </row>
    <row r="6" spans="1:16">
      <c r="A6" t="s">
        <v>39</v>
      </c>
      <c r="B6" t="s">
        <v>34</v>
      </c>
      <c r="C6">
        <v>53.69</v>
      </c>
      <c r="D6">
        <v>26.5</v>
      </c>
      <c r="E6">
        <v>32.94</v>
      </c>
      <c r="F6">
        <v>31.92</v>
      </c>
      <c r="I6" t="s">
        <v>47</v>
      </c>
      <c r="J6" t="s">
        <v>29</v>
      </c>
      <c r="K6">
        <v>46.96</v>
      </c>
      <c r="L6">
        <v>25.43</v>
      </c>
      <c r="M6">
        <v>32.14</v>
      </c>
      <c r="N6">
        <v>29.6</v>
      </c>
    </row>
    <row r="7" spans="1:16">
      <c r="A7" t="s">
        <v>207</v>
      </c>
      <c r="B7" t="s">
        <v>29</v>
      </c>
      <c r="C7">
        <v>53.56</v>
      </c>
      <c r="D7">
        <v>27.09</v>
      </c>
      <c r="E7">
        <v>36.15</v>
      </c>
      <c r="F7">
        <v>30.4</v>
      </c>
      <c r="I7" t="s">
        <v>219</v>
      </c>
      <c r="J7" t="s">
        <v>29</v>
      </c>
      <c r="K7">
        <v>49.13</v>
      </c>
      <c r="L7">
        <v>25.38</v>
      </c>
      <c r="M7">
        <v>32.72</v>
      </c>
      <c r="N7">
        <v>30.9</v>
      </c>
    </row>
    <row r="8" spans="1:16">
      <c r="A8" t="s">
        <v>220</v>
      </c>
      <c r="B8" t="s">
        <v>34</v>
      </c>
      <c r="C8">
        <v>52.87</v>
      </c>
      <c r="D8">
        <v>25.97</v>
      </c>
      <c r="E8">
        <v>35.78</v>
      </c>
      <c r="F8">
        <v>32.840000000000003</v>
      </c>
      <c r="I8" t="s">
        <v>181</v>
      </c>
      <c r="J8" t="s">
        <v>34</v>
      </c>
      <c r="K8">
        <v>54.16</v>
      </c>
      <c r="L8">
        <v>27.81</v>
      </c>
      <c r="M8">
        <v>35.54</v>
      </c>
      <c r="N8">
        <v>32.090000000000003</v>
      </c>
    </row>
    <row r="9" spans="1:16">
      <c r="A9" t="s">
        <v>239</v>
      </c>
      <c r="B9" t="s">
        <v>29</v>
      </c>
      <c r="C9">
        <v>48.85</v>
      </c>
      <c r="D9">
        <v>25.97</v>
      </c>
      <c r="E9">
        <v>34.43</v>
      </c>
      <c r="F9">
        <v>30.76</v>
      </c>
      <c r="I9" t="s">
        <v>215</v>
      </c>
      <c r="J9" t="s">
        <v>34</v>
      </c>
      <c r="K9">
        <v>53.9</v>
      </c>
      <c r="L9">
        <v>27.96</v>
      </c>
      <c r="M9">
        <v>34.270000000000003</v>
      </c>
      <c r="N9">
        <v>32.369999999999997</v>
      </c>
    </row>
    <row r="10" spans="1:16">
      <c r="A10" t="s">
        <v>31</v>
      </c>
      <c r="B10" t="s">
        <v>29</v>
      </c>
      <c r="C10">
        <v>51.36</v>
      </c>
      <c r="D10">
        <v>26.59</v>
      </c>
      <c r="E10">
        <v>35.049999999999997</v>
      </c>
      <c r="F10">
        <v>31.58</v>
      </c>
      <c r="I10" t="s">
        <v>204</v>
      </c>
      <c r="J10" t="s">
        <v>34</v>
      </c>
      <c r="K10">
        <v>54.85</v>
      </c>
      <c r="L10">
        <v>27.52</v>
      </c>
      <c r="M10">
        <v>36.299999999999997</v>
      </c>
      <c r="N10">
        <v>33.21</v>
      </c>
    </row>
    <row r="11" spans="1:16">
      <c r="A11" t="s">
        <v>176</v>
      </c>
      <c r="B11" t="s">
        <v>29</v>
      </c>
      <c r="C11">
        <v>52.71</v>
      </c>
      <c r="D11">
        <v>24.74</v>
      </c>
      <c r="E11">
        <v>35.03</v>
      </c>
      <c r="F11">
        <v>30.5</v>
      </c>
      <c r="I11" t="s">
        <v>187</v>
      </c>
      <c r="J11" t="s">
        <v>34</v>
      </c>
      <c r="K11">
        <v>54.92</v>
      </c>
      <c r="L11">
        <v>28.34</v>
      </c>
      <c r="M11">
        <v>36.770000000000003</v>
      </c>
      <c r="N11">
        <v>32.71</v>
      </c>
    </row>
    <row r="12" spans="1:16">
      <c r="A12" t="s">
        <v>256</v>
      </c>
      <c r="B12" t="s">
        <v>29</v>
      </c>
      <c r="C12">
        <v>54.91</v>
      </c>
      <c r="D12">
        <v>27.25</v>
      </c>
      <c r="E12">
        <v>36.57</v>
      </c>
      <c r="F12">
        <v>32.5</v>
      </c>
      <c r="I12" t="s">
        <v>182</v>
      </c>
      <c r="J12" t="s">
        <v>34</v>
      </c>
      <c r="K12">
        <v>55.41</v>
      </c>
      <c r="L12">
        <v>28.53</v>
      </c>
      <c r="M12">
        <v>35.99</v>
      </c>
      <c r="N12">
        <v>32.9</v>
      </c>
    </row>
    <row r="13" spans="1:16">
      <c r="A13" t="s">
        <v>173</v>
      </c>
      <c r="B13" t="s">
        <v>29</v>
      </c>
      <c r="C13">
        <v>54.07</v>
      </c>
      <c r="D13">
        <v>28.86</v>
      </c>
      <c r="E13">
        <v>35.14</v>
      </c>
      <c r="F13">
        <v>32.840000000000003</v>
      </c>
      <c r="I13" t="s">
        <v>154</v>
      </c>
      <c r="J13" t="s">
        <v>29</v>
      </c>
      <c r="K13">
        <v>56.08</v>
      </c>
      <c r="L13">
        <v>28.45</v>
      </c>
      <c r="M13">
        <v>37.72</v>
      </c>
      <c r="N13">
        <v>33.92</v>
      </c>
    </row>
    <row r="14" spans="1:16">
      <c r="A14" t="s">
        <v>44</v>
      </c>
      <c r="B14" t="s">
        <v>34</v>
      </c>
      <c r="C14">
        <v>55.56</v>
      </c>
      <c r="D14">
        <v>29.39</v>
      </c>
      <c r="E14">
        <v>32.76</v>
      </c>
      <c r="F14">
        <v>36.840000000000003</v>
      </c>
      <c r="I14" t="s">
        <v>264</v>
      </c>
      <c r="J14" t="s">
        <v>29</v>
      </c>
      <c r="K14">
        <v>54.1</v>
      </c>
      <c r="L14">
        <v>27.46</v>
      </c>
      <c r="M14">
        <v>36.590000000000003</v>
      </c>
      <c r="N14">
        <v>33.17</v>
      </c>
    </row>
    <row r="15" spans="1:16">
      <c r="A15" t="s">
        <v>41</v>
      </c>
      <c r="B15" t="s">
        <v>29</v>
      </c>
      <c r="C15">
        <v>51.63</v>
      </c>
      <c r="D15">
        <v>26.43</v>
      </c>
      <c r="E15">
        <v>32.880000000000003</v>
      </c>
      <c r="F15">
        <v>31.14</v>
      </c>
      <c r="I15" t="s">
        <v>155</v>
      </c>
      <c r="J15" t="s">
        <v>29</v>
      </c>
      <c r="K15">
        <v>53.5</v>
      </c>
      <c r="L15">
        <v>26.38</v>
      </c>
      <c r="M15">
        <v>35.65</v>
      </c>
      <c r="N15">
        <v>30.1</v>
      </c>
    </row>
    <row r="16" spans="1:16">
      <c r="A16" t="s">
        <v>262</v>
      </c>
      <c r="B16" t="s">
        <v>34</v>
      </c>
      <c r="C16">
        <v>53.43</v>
      </c>
      <c r="D16">
        <v>29.27</v>
      </c>
      <c r="E16">
        <v>36.72</v>
      </c>
      <c r="F16">
        <v>31.83</v>
      </c>
      <c r="I16" t="s">
        <v>278</v>
      </c>
      <c r="J16" t="s">
        <v>34</v>
      </c>
      <c r="K16">
        <v>53.18</v>
      </c>
      <c r="L16">
        <v>27.76</v>
      </c>
      <c r="M16">
        <v>34.75</v>
      </c>
      <c r="N16">
        <v>31.15</v>
      </c>
    </row>
    <row r="17" spans="1:15">
      <c r="A17" t="s">
        <v>42</v>
      </c>
      <c r="B17" t="s">
        <v>34</v>
      </c>
      <c r="C17">
        <v>53.59</v>
      </c>
      <c r="D17">
        <v>28.06</v>
      </c>
      <c r="E17">
        <v>35.6</v>
      </c>
      <c r="F17">
        <v>31.94</v>
      </c>
      <c r="I17" t="s">
        <v>170</v>
      </c>
      <c r="J17" t="s">
        <v>34</v>
      </c>
      <c r="K17">
        <v>55.67</v>
      </c>
      <c r="L17">
        <v>27.97</v>
      </c>
      <c r="M17">
        <v>36.74</v>
      </c>
      <c r="N17">
        <v>32.04</v>
      </c>
    </row>
    <row r="18" spans="1:15">
      <c r="A18" t="s">
        <v>174</v>
      </c>
      <c r="B18" t="s">
        <v>29</v>
      </c>
      <c r="C18">
        <v>54.03</v>
      </c>
      <c r="D18">
        <v>27.82</v>
      </c>
      <c r="E18">
        <v>35.9</v>
      </c>
      <c r="F18">
        <v>31.37</v>
      </c>
      <c r="I18" t="s">
        <v>171</v>
      </c>
      <c r="J18" t="s">
        <v>29</v>
      </c>
      <c r="K18">
        <v>54.77</v>
      </c>
      <c r="L18">
        <v>27.71</v>
      </c>
      <c r="M18">
        <v>35.369999999999997</v>
      </c>
      <c r="N18">
        <v>32.08</v>
      </c>
    </row>
    <row r="19" spans="1:15">
      <c r="A19" t="s">
        <v>175</v>
      </c>
      <c r="B19" t="s">
        <v>34</v>
      </c>
      <c r="C19">
        <v>52.73</v>
      </c>
      <c r="D19">
        <v>28.21</v>
      </c>
      <c r="E19">
        <v>34.93</v>
      </c>
      <c r="F19">
        <v>32.479999999999997</v>
      </c>
      <c r="I19" t="s">
        <v>48</v>
      </c>
      <c r="J19" t="s">
        <v>29</v>
      </c>
      <c r="K19">
        <v>52.46</v>
      </c>
      <c r="L19">
        <v>28.61</v>
      </c>
      <c r="M19">
        <v>35.9</v>
      </c>
      <c r="N19">
        <v>34</v>
      </c>
    </row>
    <row r="20" spans="1:15">
      <c r="A20" t="s">
        <v>277</v>
      </c>
      <c r="B20" t="s">
        <v>29</v>
      </c>
      <c r="C20">
        <v>52.98</v>
      </c>
      <c r="D20">
        <v>28.21</v>
      </c>
      <c r="E20">
        <v>34.99</v>
      </c>
      <c r="F20">
        <v>30.78</v>
      </c>
      <c r="I20" t="s">
        <v>259</v>
      </c>
      <c r="J20" t="s">
        <v>34</v>
      </c>
      <c r="K20">
        <v>51.84</v>
      </c>
      <c r="L20">
        <v>27.81</v>
      </c>
      <c r="M20">
        <v>34.380000000000003</v>
      </c>
      <c r="N20">
        <v>30.32</v>
      </c>
    </row>
    <row r="21" spans="1:15">
      <c r="A21" t="s">
        <v>279</v>
      </c>
      <c r="B21" t="s">
        <v>29</v>
      </c>
      <c r="C21">
        <v>52.73</v>
      </c>
      <c r="D21">
        <v>26.93</v>
      </c>
      <c r="E21">
        <v>34.799999999999997</v>
      </c>
      <c r="F21">
        <v>31.46</v>
      </c>
      <c r="I21" t="s">
        <v>151</v>
      </c>
      <c r="J21" t="s">
        <v>29</v>
      </c>
      <c r="K21">
        <v>47.15</v>
      </c>
      <c r="L21">
        <v>25.43</v>
      </c>
      <c r="M21">
        <v>32.409999999999997</v>
      </c>
      <c r="N21">
        <v>29.38</v>
      </c>
    </row>
    <row r="22" spans="1:15">
      <c r="A22" t="s">
        <v>50</v>
      </c>
      <c r="B22" t="s">
        <v>34</v>
      </c>
      <c r="C22">
        <v>50.69</v>
      </c>
      <c r="D22">
        <v>26.85</v>
      </c>
      <c r="E22">
        <v>33.83</v>
      </c>
      <c r="F22">
        <v>30.99</v>
      </c>
      <c r="I22" t="s">
        <v>243</v>
      </c>
      <c r="J22" t="s">
        <v>29</v>
      </c>
      <c r="K22">
        <v>52.69</v>
      </c>
      <c r="L22">
        <v>27.25</v>
      </c>
      <c r="M22">
        <v>35.81</v>
      </c>
      <c r="N22">
        <v>32.29</v>
      </c>
    </row>
    <row r="23" spans="1:15">
      <c r="A23" t="s">
        <v>52</v>
      </c>
      <c r="B23" t="s">
        <v>34</v>
      </c>
      <c r="C23">
        <v>53.45</v>
      </c>
      <c r="D23">
        <v>26.49</v>
      </c>
      <c r="E23">
        <v>33.869999999999997</v>
      </c>
      <c r="F23">
        <v>30.32</v>
      </c>
      <c r="I23" t="s">
        <v>178</v>
      </c>
      <c r="J23" t="s">
        <v>34</v>
      </c>
      <c r="K23">
        <v>54.7</v>
      </c>
      <c r="L23">
        <v>29.42</v>
      </c>
      <c r="M23">
        <v>38.22</v>
      </c>
      <c r="N23">
        <v>33.380000000000003</v>
      </c>
    </row>
    <row r="24" spans="1:15">
      <c r="A24" t="s">
        <v>294</v>
      </c>
      <c r="B24" t="s">
        <v>29</v>
      </c>
      <c r="C24">
        <v>53.67</v>
      </c>
      <c r="D24">
        <v>28.65</v>
      </c>
      <c r="E24">
        <v>36.1</v>
      </c>
      <c r="F24">
        <v>32.24</v>
      </c>
      <c r="I24" t="s">
        <v>56</v>
      </c>
      <c r="J24" t="s">
        <v>34</v>
      </c>
      <c r="K24">
        <v>55.9</v>
      </c>
      <c r="L24">
        <v>28.47</v>
      </c>
      <c r="M24">
        <v>36.94</v>
      </c>
      <c r="N24">
        <v>33.619999999999997</v>
      </c>
    </row>
    <row r="25" spans="1:15">
      <c r="A25" t="s">
        <v>306</v>
      </c>
      <c r="B25" t="s">
        <v>29</v>
      </c>
      <c r="C25">
        <v>53.41</v>
      </c>
      <c r="D25">
        <v>26.58</v>
      </c>
      <c r="E25">
        <v>35.590000000000003</v>
      </c>
      <c r="F25">
        <v>31.74</v>
      </c>
      <c r="I25" t="s">
        <v>153</v>
      </c>
      <c r="J25" t="s">
        <v>29</v>
      </c>
      <c r="K25">
        <v>53.92</v>
      </c>
      <c r="L25">
        <v>26.99</v>
      </c>
      <c r="M25">
        <v>35.700000000000003</v>
      </c>
      <c r="N25">
        <v>32.64</v>
      </c>
    </row>
    <row r="26" spans="1:15">
      <c r="A26" t="s">
        <v>301</v>
      </c>
      <c r="B26" t="s">
        <v>29</v>
      </c>
      <c r="C26">
        <v>51.38</v>
      </c>
      <c r="D26">
        <v>26.97</v>
      </c>
      <c r="E26">
        <v>34.409999999999997</v>
      </c>
      <c r="F26">
        <v>31.13</v>
      </c>
      <c r="I26" t="s">
        <v>54</v>
      </c>
      <c r="J26" t="s">
        <v>29</v>
      </c>
      <c r="K26">
        <v>52.84</v>
      </c>
      <c r="L26">
        <v>29.13</v>
      </c>
      <c r="M26">
        <v>35.869999999999997</v>
      </c>
      <c r="N26">
        <v>33.17</v>
      </c>
    </row>
    <row r="27" spans="1:15">
      <c r="A27" t="s">
        <v>62</v>
      </c>
      <c r="B27" t="s">
        <v>34</v>
      </c>
      <c r="C27">
        <v>55.52</v>
      </c>
      <c r="D27">
        <v>28.07</v>
      </c>
      <c r="E27">
        <v>37.17</v>
      </c>
      <c r="F27">
        <v>33.42</v>
      </c>
      <c r="I27" t="s">
        <v>58</v>
      </c>
      <c r="J27" t="s">
        <v>34</v>
      </c>
      <c r="K27">
        <v>56.63</v>
      </c>
      <c r="L27">
        <v>28.82</v>
      </c>
      <c r="M27">
        <v>37.61</v>
      </c>
      <c r="N27">
        <v>34.93</v>
      </c>
    </row>
    <row r="28" spans="1:15">
      <c r="A28" t="s">
        <v>60</v>
      </c>
      <c r="B28" t="s">
        <v>29</v>
      </c>
      <c r="C28">
        <v>54.73</v>
      </c>
      <c r="D28">
        <v>27.83</v>
      </c>
      <c r="E28">
        <v>35.56</v>
      </c>
      <c r="F28">
        <v>30.92</v>
      </c>
      <c r="I28" t="s">
        <v>304</v>
      </c>
      <c r="J28" t="s">
        <v>29</v>
      </c>
      <c r="K28">
        <v>51.85</v>
      </c>
      <c r="L28">
        <v>26.61</v>
      </c>
      <c r="M28">
        <v>36.17</v>
      </c>
      <c r="N28">
        <v>32.020000000000003</v>
      </c>
    </row>
    <row r="29" spans="1:15">
      <c r="A29" t="s">
        <v>159</v>
      </c>
      <c r="B29" t="s">
        <v>34</v>
      </c>
      <c r="C29">
        <v>50.49</v>
      </c>
      <c r="D29">
        <v>26.4</v>
      </c>
      <c r="E29">
        <v>33.43</v>
      </c>
      <c r="F29">
        <v>30.66</v>
      </c>
      <c r="I29" t="s">
        <v>117</v>
      </c>
      <c r="J29" t="s">
        <v>29</v>
      </c>
      <c r="K29">
        <v>54</v>
      </c>
      <c r="L29">
        <v>28.04</v>
      </c>
      <c r="M29">
        <v>35.99</v>
      </c>
      <c r="N29">
        <v>32.549999999999997</v>
      </c>
      <c r="O29" t="s">
        <v>608</v>
      </c>
    </row>
    <row r="30" spans="1:15">
      <c r="A30" t="s">
        <v>415</v>
      </c>
      <c r="B30" t="s">
        <v>29</v>
      </c>
      <c r="C30">
        <v>52.47</v>
      </c>
      <c r="D30">
        <v>27.37</v>
      </c>
      <c r="E30">
        <v>34.880000000000003</v>
      </c>
      <c r="F30">
        <v>32.159999999999997</v>
      </c>
      <c r="I30" t="s">
        <v>119</v>
      </c>
      <c r="J30" t="s">
        <v>29</v>
      </c>
      <c r="K30">
        <v>53.82</v>
      </c>
      <c r="L30">
        <v>26.45</v>
      </c>
      <c r="M30">
        <v>35.71</v>
      </c>
      <c r="N30">
        <v>33.08</v>
      </c>
    </row>
    <row r="31" spans="1:15">
      <c r="A31" t="s">
        <v>185</v>
      </c>
      <c r="B31" t="s">
        <v>29</v>
      </c>
      <c r="C31">
        <v>54.58</v>
      </c>
      <c r="D31">
        <v>27.24</v>
      </c>
      <c r="E31">
        <v>35.78</v>
      </c>
      <c r="F31">
        <v>32.729999999999997</v>
      </c>
      <c r="I31" t="s">
        <v>339</v>
      </c>
      <c r="J31" t="s">
        <v>29</v>
      </c>
      <c r="K31">
        <v>53.75</v>
      </c>
      <c r="L31">
        <v>27.61</v>
      </c>
      <c r="M31">
        <v>34.39</v>
      </c>
      <c r="N31">
        <v>32.299999999999997</v>
      </c>
    </row>
    <row r="32" spans="1:15">
      <c r="A32" t="s">
        <v>177</v>
      </c>
      <c r="B32" t="s">
        <v>29</v>
      </c>
      <c r="C32">
        <v>53.51</v>
      </c>
      <c r="D32">
        <v>26.63</v>
      </c>
      <c r="E32">
        <v>34.770000000000003</v>
      </c>
      <c r="F32">
        <v>32.21</v>
      </c>
      <c r="I32" t="s">
        <v>351</v>
      </c>
      <c r="J32" t="s">
        <v>34</v>
      </c>
      <c r="K32">
        <v>55.08</v>
      </c>
      <c r="L32">
        <v>26.84</v>
      </c>
      <c r="M32">
        <v>37</v>
      </c>
      <c r="N32">
        <v>31.79</v>
      </c>
    </row>
    <row r="33" spans="1:14">
      <c r="A33" t="s">
        <v>356</v>
      </c>
      <c r="B33" t="s">
        <v>34</v>
      </c>
      <c r="C33">
        <v>52.78</v>
      </c>
      <c r="D33">
        <v>26.15</v>
      </c>
      <c r="E33">
        <v>33.479999999999997</v>
      </c>
      <c r="F33">
        <v>31.11</v>
      </c>
      <c r="I33" t="s">
        <v>326</v>
      </c>
      <c r="J33" t="s">
        <v>34</v>
      </c>
      <c r="K33">
        <v>55.15</v>
      </c>
      <c r="L33">
        <v>27.35</v>
      </c>
      <c r="M33">
        <v>36.33</v>
      </c>
      <c r="N33">
        <v>33.590000000000003</v>
      </c>
    </row>
    <row r="34" spans="1:14">
      <c r="A34" t="s">
        <v>345</v>
      </c>
      <c r="B34" t="s">
        <v>29</v>
      </c>
      <c r="C34">
        <v>51.1</v>
      </c>
      <c r="D34">
        <v>25.22</v>
      </c>
      <c r="E34">
        <v>34.15</v>
      </c>
      <c r="F34">
        <v>29.86</v>
      </c>
      <c r="I34" t="s">
        <v>127</v>
      </c>
      <c r="J34" t="s">
        <v>34</v>
      </c>
      <c r="K34">
        <v>53.97</v>
      </c>
      <c r="L34">
        <v>28.47</v>
      </c>
      <c r="M34">
        <v>36.29</v>
      </c>
      <c r="N34">
        <v>34.03</v>
      </c>
    </row>
    <row r="35" spans="1:14">
      <c r="A35" t="s">
        <v>123</v>
      </c>
      <c r="B35" t="s">
        <v>29</v>
      </c>
      <c r="C35">
        <v>52.55</v>
      </c>
      <c r="D35">
        <v>26.85</v>
      </c>
      <c r="E35">
        <v>33.619999999999997</v>
      </c>
      <c r="F35">
        <v>31.24</v>
      </c>
    </row>
    <row r="36" spans="1:14">
      <c r="A36" t="s">
        <v>369</v>
      </c>
      <c r="B36" t="s">
        <v>29</v>
      </c>
      <c r="C36">
        <v>53.07</v>
      </c>
      <c r="D36">
        <v>26.78</v>
      </c>
      <c r="E36">
        <v>35.18</v>
      </c>
      <c r="F36">
        <v>32.049999999999997</v>
      </c>
    </row>
    <row r="37" spans="1:14">
      <c r="A37" t="s">
        <v>408</v>
      </c>
      <c r="B37" t="s">
        <v>29</v>
      </c>
      <c r="C37">
        <v>49.59</v>
      </c>
      <c r="D37">
        <v>24.67</v>
      </c>
      <c r="E37">
        <v>32.51</v>
      </c>
      <c r="F37">
        <v>29.89</v>
      </c>
    </row>
    <row r="38" spans="1:14">
      <c r="A38" t="s">
        <v>362</v>
      </c>
      <c r="B38" t="s">
        <v>34</v>
      </c>
      <c r="C38">
        <v>52.26</v>
      </c>
      <c r="D38">
        <v>25.76</v>
      </c>
      <c r="E38">
        <v>34.409999999999997</v>
      </c>
      <c r="F38">
        <v>30.11</v>
      </c>
    </row>
    <row r="39" spans="1:14">
      <c r="A39" t="s">
        <v>121</v>
      </c>
      <c r="B39" t="s">
        <v>34</v>
      </c>
      <c r="C39">
        <v>45.19</v>
      </c>
      <c r="D39">
        <v>22.81</v>
      </c>
      <c r="E39">
        <v>29.29</v>
      </c>
      <c r="F39">
        <v>27.3</v>
      </c>
    </row>
    <row r="40" spans="1:14">
      <c r="A40" t="s">
        <v>329</v>
      </c>
      <c r="B40" t="s">
        <v>34</v>
      </c>
      <c r="C40">
        <v>49.88</v>
      </c>
      <c r="D40">
        <v>25.09</v>
      </c>
      <c r="E40">
        <v>32.21</v>
      </c>
      <c r="F40">
        <v>30.24</v>
      </c>
    </row>
    <row r="41" spans="1:14">
      <c r="A41" t="s">
        <v>320</v>
      </c>
      <c r="B41" t="s">
        <v>29</v>
      </c>
      <c r="C41">
        <v>50.44</v>
      </c>
      <c r="D41">
        <v>25.7</v>
      </c>
      <c r="E41">
        <v>32.51</v>
      </c>
      <c r="F41">
        <v>30.14</v>
      </c>
    </row>
    <row r="42" spans="1:14">
      <c r="A42" t="s">
        <v>125</v>
      </c>
      <c r="B42" t="s">
        <v>29</v>
      </c>
      <c r="C42">
        <v>55.29</v>
      </c>
      <c r="D42">
        <v>27.5</v>
      </c>
      <c r="E42">
        <v>36.020000000000003</v>
      </c>
      <c r="F42">
        <v>32.340000000000003</v>
      </c>
    </row>
    <row r="43" spans="1:14">
      <c r="A43" t="s">
        <v>172</v>
      </c>
      <c r="B43" t="s">
        <v>34</v>
      </c>
      <c r="C43">
        <v>53.33</v>
      </c>
      <c r="D43">
        <v>27.19</v>
      </c>
      <c r="E43">
        <v>34.72</v>
      </c>
      <c r="F43">
        <v>31.15</v>
      </c>
    </row>
    <row r="44" spans="1:14">
      <c r="A44" t="s">
        <v>133</v>
      </c>
      <c r="B44" t="s">
        <v>29</v>
      </c>
      <c r="C44">
        <v>53.5</v>
      </c>
      <c r="D44">
        <v>27.89</v>
      </c>
      <c r="E44">
        <v>34.979999999999997</v>
      </c>
      <c r="F44">
        <v>32.299999999999997</v>
      </c>
    </row>
    <row r="45" spans="1:14">
      <c r="A45" t="s">
        <v>390</v>
      </c>
      <c r="B45" t="s">
        <v>34</v>
      </c>
      <c r="C45">
        <v>53.67</v>
      </c>
      <c r="D45">
        <v>26.77</v>
      </c>
      <c r="E45">
        <v>34.979999999999997</v>
      </c>
      <c r="F45">
        <v>30.44</v>
      </c>
    </row>
    <row r="46" spans="1:14">
      <c r="A46" t="s">
        <v>314</v>
      </c>
      <c r="B46" t="s">
        <v>29</v>
      </c>
      <c r="C46">
        <v>54.01</v>
      </c>
      <c r="D46">
        <v>27.49</v>
      </c>
      <c r="E46">
        <v>36.14</v>
      </c>
      <c r="F46">
        <v>33.25</v>
      </c>
    </row>
    <row r="47" spans="1:14">
      <c r="A47" t="s">
        <v>401</v>
      </c>
      <c r="B47" t="s">
        <v>29</v>
      </c>
      <c r="C47">
        <v>52.72</v>
      </c>
      <c r="D47">
        <v>25.68</v>
      </c>
      <c r="E47">
        <v>35.020000000000003</v>
      </c>
      <c r="F47">
        <v>31.4</v>
      </c>
    </row>
    <row r="48" spans="1:14">
      <c r="A48" t="s">
        <v>131</v>
      </c>
      <c r="B48" t="s">
        <v>29</v>
      </c>
      <c r="C48">
        <v>55.65</v>
      </c>
      <c r="D48">
        <v>28.1</v>
      </c>
      <c r="E48">
        <v>36.07</v>
      </c>
      <c r="F48">
        <v>33.450000000000003</v>
      </c>
    </row>
    <row r="49" spans="1:6">
      <c r="A49" t="s">
        <v>184</v>
      </c>
      <c r="B49" t="s">
        <v>34</v>
      </c>
      <c r="C49">
        <v>56.93</v>
      </c>
      <c r="D49">
        <v>28.8</v>
      </c>
      <c r="E49">
        <v>37.82</v>
      </c>
      <c r="F49">
        <v>34.270000000000003</v>
      </c>
    </row>
    <row r="50" spans="1:6">
      <c r="A50" t="s">
        <v>397</v>
      </c>
      <c r="B50" t="s">
        <v>29</v>
      </c>
      <c r="C50">
        <v>47.27</v>
      </c>
      <c r="D50">
        <v>23.09</v>
      </c>
      <c r="E50">
        <v>31.19</v>
      </c>
      <c r="F50">
        <v>26.85</v>
      </c>
    </row>
    <row r="51" spans="1:6">
      <c r="A51" t="s">
        <v>387</v>
      </c>
      <c r="B51" t="s">
        <v>29</v>
      </c>
      <c r="C51">
        <v>51.05</v>
      </c>
      <c r="D51">
        <v>26.81</v>
      </c>
      <c r="E51">
        <v>34.090000000000003</v>
      </c>
      <c r="F51">
        <v>30.84</v>
      </c>
    </row>
    <row r="52" spans="1:6">
      <c r="A52" t="s">
        <v>419</v>
      </c>
      <c r="B52" t="s">
        <v>29</v>
      </c>
      <c r="C52">
        <v>54.52</v>
      </c>
      <c r="D52">
        <v>27.93</v>
      </c>
      <c r="E52">
        <v>36.26</v>
      </c>
      <c r="F52">
        <v>31.99</v>
      </c>
    </row>
    <row r="53" spans="1:6">
      <c r="A53" t="s">
        <v>129</v>
      </c>
      <c r="B53" t="s">
        <v>34</v>
      </c>
      <c r="C53">
        <v>52.27</v>
      </c>
      <c r="D53">
        <v>28.74</v>
      </c>
      <c r="E53">
        <v>36.479999999999997</v>
      </c>
      <c r="F53">
        <v>34.5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37C9D-5F33-420C-AAC6-765330E7EF8A}">
  <dimension ref="A1:V43"/>
  <sheetViews>
    <sheetView topLeftCell="A17" workbookViewId="0">
      <selection activeCell="I3" sqref="I3:N27"/>
    </sheetView>
  </sheetViews>
  <sheetFormatPr defaultRowHeight="15"/>
  <sheetData>
    <row r="1" spans="1:16">
      <c r="A1" s="16" t="s">
        <v>27</v>
      </c>
      <c r="B1" s="16"/>
      <c r="C1" s="16"/>
      <c r="D1" s="16"/>
      <c r="E1" s="16"/>
      <c r="F1" s="16"/>
      <c r="G1" s="16"/>
      <c r="H1" s="16"/>
      <c r="I1" s="16" t="s">
        <v>46</v>
      </c>
      <c r="J1" s="16"/>
      <c r="K1" s="16"/>
      <c r="L1" s="16"/>
      <c r="M1" s="16"/>
      <c r="N1" s="16"/>
      <c r="O1" s="16"/>
      <c r="P1" s="16" t="s">
        <v>607</v>
      </c>
    </row>
    <row r="2" spans="1:16">
      <c r="A2" s="17" t="s">
        <v>4</v>
      </c>
      <c r="B2" s="17" t="s">
        <v>5</v>
      </c>
      <c r="C2" s="17" t="s">
        <v>603</v>
      </c>
      <c r="D2" s="17" t="s">
        <v>604</v>
      </c>
      <c r="E2" s="17" t="s">
        <v>605</v>
      </c>
      <c r="F2" s="17" t="s">
        <v>606</v>
      </c>
      <c r="G2" s="16"/>
      <c r="H2" s="16"/>
      <c r="I2" s="17" t="s">
        <v>4</v>
      </c>
      <c r="J2" s="17" t="s">
        <v>5</v>
      </c>
      <c r="K2" s="17" t="s">
        <v>603</v>
      </c>
      <c r="L2" s="17" t="s">
        <v>604</v>
      </c>
      <c r="M2" s="17" t="s">
        <v>605</v>
      </c>
      <c r="N2" s="17" t="s">
        <v>606</v>
      </c>
      <c r="O2" s="16"/>
      <c r="P2" s="16"/>
    </row>
    <row r="3" spans="1:16">
      <c r="A3" s="16" t="s">
        <v>459</v>
      </c>
      <c r="B3" s="16" t="s">
        <v>34</v>
      </c>
      <c r="C3" s="16">
        <v>54.9</v>
      </c>
      <c r="D3" s="16">
        <v>27.94</v>
      </c>
      <c r="E3" s="16">
        <v>36.07</v>
      </c>
      <c r="F3" s="16">
        <v>31.52</v>
      </c>
      <c r="G3" s="16"/>
      <c r="H3" s="16"/>
      <c r="I3" s="16" t="s">
        <v>435</v>
      </c>
      <c r="J3" s="16" t="s">
        <v>34</v>
      </c>
      <c r="K3" s="16">
        <v>55.29</v>
      </c>
      <c r="L3" s="16">
        <v>28.56</v>
      </c>
      <c r="M3" s="16">
        <v>36.450000000000003</v>
      </c>
      <c r="N3" s="16">
        <v>34.42</v>
      </c>
      <c r="O3" s="16"/>
      <c r="P3" s="16"/>
    </row>
    <row r="4" spans="1:16">
      <c r="A4" s="16" t="s">
        <v>94</v>
      </c>
      <c r="B4" s="16" t="s">
        <v>29</v>
      </c>
      <c r="C4" s="16">
        <v>55.24</v>
      </c>
      <c r="D4" s="16">
        <v>28.86</v>
      </c>
      <c r="E4" s="16">
        <v>36.64</v>
      </c>
      <c r="F4" s="16">
        <v>33.36</v>
      </c>
      <c r="G4" s="16"/>
      <c r="H4" s="16"/>
      <c r="I4" s="16" t="s">
        <v>65</v>
      </c>
      <c r="J4" s="16" t="s">
        <v>29</v>
      </c>
      <c r="K4" s="16">
        <v>53.82</v>
      </c>
      <c r="L4" s="16">
        <v>27.51</v>
      </c>
      <c r="M4" s="16">
        <v>36.869999999999997</v>
      </c>
      <c r="N4" s="16">
        <v>31.22</v>
      </c>
      <c r="O4" s="16"/>
      <c r="P4" s="16"/>
    </row>
    <row r="5" spans="1:16">
      <c r="A5" s="16" t="s">
        <v>80</v>
      </c>
      <c r="B5" s="16" t="s">
        <v>29</v>
      </c>
      <c r="C5" s="16">
        <v>52.74</v>
      </c>
      <c r="D5" s="16">
        <v>28.43</v>
      </c>
      <c r="E5" s="16">
        <v>36.93</v>
      </c>
      <c r="F5" s="16">
        <v>31.42</v>
      </c>
      <c r="G5" s="16"/>
      <c r="H5" s="16"/>
      <c r="I5" s="16" t="s">
        <v>449</v>
      </c>
      <c r="J5" s="16" t="s">
        <v>34</v>
      </c>
      <c r="K5" s="16">
        <v>56.25</v>
      </c>
      <c r="L5" s="16">
        <v>28.58</v>
      </c>
      <c r="M5" s="16">
        <v>36.75</v>
      </c>
      <c r="N5" s="16">
        <v>32.6</v>
      </c>
      <c r="O5" s="16"/>
      <c r="P5" s="16"/>
    </row>
    <row r="6" spans="1:16">
      <c r="A6" s="16" t="s">
        <v>196</v>
      </c>
      <c r="B6" s="16" t="s">
        <v>29</v>
      </c>
      <c r="C6" s="16">
        <v>52.92</v>
      </c>
      <c r="D6" s="16">
        <v>27.59</v>
      </c>
      <c r="E6" s="16">
        <v>35.5</v>
      </c>
      <c r="F6" s="16">
        <v>31.36</v>
      </c>
      <c r="G6" s="16"/>
      <c r="H6" s="16"/>
      <c r="I6" s="16" t="s">
        <v>75</v>
      </c>
      <c r="J6" s="16" t="s">
        <v>34</v>
      </c>
      <c r="K6" s="16">
        <v>55.23</v>
      </c>
      <c r="L6" s="16">
        <v>28.48</v>
      </c>
      <c r="M6" s="16">
        <v>36.74</v>
      </c>
      <c r="N6" s="16">
        <v>33.229999999999997</v>
      </c>
      <c r="O6" s="16"/>
      <c r="P6" s="16"/>
    </row>
    <row r="7" spans="1:16">
      <c r="A7" s="16" t="s">
        <v>492</v>
      </c>
      <c r="B7" s="16" t="s">
        <v>29</v>
      </c>
      <c r="C7" s="16">
        <v>54.68</v>
      </c>
      <c r="D7" s="16">
        <v>27.94</v>
      </c>
      <c r="E7" s="16">
        <v>36.14</v>
      </c>
      <c r="F7" s="16">
        <v>31.04</v>
      </c>
      <c r="G7" s="16"/>
      <c r="H7" s="16"/>
      <c r="I7" s="16" t="s">
        <v>101</v>
      </c>
      <c r="J7" s="16" t="s">
        <v>29</v>
      </c>
      <c r="K7" s="16">
        <v>56.84</v>
      </c>
      <c r="L7" s="16">
        <v>28.76</v>
      </c>
      <c r="M7" s="16">
        <v>37.54</v>
      </c>
      <c r="N7" s="16">
        <v>33.840000000000003</v>
      </c>
      <c r="O7" s="16"/>
      <c r="P7" s="16"/>
    </row>
    <row r="8" spans="1:16">
      <c r="A8" t="s">
        <v>78</v>
      </c>
      <c r="B8" t="s">
        <v>34</v>
      </c>
      <c r="C8">
        <v>53.44</v>
      </c>
      <c r="D8">
        <v>27.59</v>
      </c>
      <c r="E8">
        <v>36.79</v>
      </c>
      <c r="F8">
        <v>31.45</v>
      </c>
      <c r="I8" t="s">
        <v>103</v>
      </c>
      <c r="J8" t="s">
        <v>29</v>
      </c>
      <c r="K8">
        <v>54.49</v>
      </c>
      <c r="L8">
        <v>28.08</v>
      </c>
      <c r="M8">
        <v>36.28</v>
      </c>
      <c r="N8">
        <v>33.33</v>
      </c>
    </row>
    <row r="9" spans="1:16">
      <c r="A9" t="s">
        <v>160</v>
      </c>
      <c r="B9" t="s">
        <v>29</v>
      </c>
      <c r="C9">
        <v>56.42</v>
      </c>
      <c r="D9">
        <v>28.66</v>
      </c>
      <c r="E9">
        <v>37.85</v>
      </c>
      <c r="F9">
        <v>34.369999999999997</v>
      </c>
      <c r="I9" t="s">
        <v>99</v>
      </c>
      <c r="J9" t="s">
        <v>34</v>
      </c>
      <c r="K9">
        <v>56.59</v>
      </c>
      <c r="L9">
        <v>28.45</v>
      </c>
      <c r="M9">
        <v>37.43</v>
      </c>
      <c r="N9">
        <v>34.619999999999997</v>
      </c>
    </row>
    <row r="10" spans="1:16">
      <c r="A10" t="s">
        <v>97</v>
      </c>
      <c r="B10" t="s">
        <v>34</v>
      </c>
      <c r="C10">
        <v>54.79</v>
      </c>
      <c r="D10">
        <v>26.67</v>
      </c>
      <c r="E10">
        <v>35.56</v>
      </c>
      <c r="F10">
        <v>32.15</v>
      </c>
      <c r="I10" t="s">
        <v>473</v>
      </c>
      <c r="J10" t="s">
        <v>29</v>
      </c>
      <c r="K10">
        <v>54.92</v>
      </c>
      <c r="L10">
        <v>28.46</v>
      </c>
      <c r="M10">
        <v>35.590000000000003</v>
      </c>
      <c r="N10">
        <v>32.26</v>
      </c>
    </row>
    <row r="11" spans="1:16">
      <c r="A11" t="s">
        <v>69</v>
      </c>
      <c r="B11" t="s">
        <v>29</v>
      </c>
      <c r="C11">
        <v>54.86</v>
      </c>
      <c r="D11">
        <v>28.04</v>
      </c>
      <c r="E11">
        <v>36.58</v>
      </c>
      <c r="F11">
        <v>32.270000000000003</v>
      </c>
      <c r="I11" t="s">
        <v>109</v>
      </c>
      <c r="J11" t="s">
        <v>29</v>
      </c>
      <c r="K11">
        <v>52.1</v>
      </c>
      <c r="L11">
        <v>28.53</v>
      </c>
      <c r="M11">
        <v>34.979999999999997</v>
      </c>
      <c r="N11">
        <v>34.65</v>
      </c>
    </row>
    <row r="12" spans="1:16">
      <c r="A12" t="s">
        <v>463</v>
      </c>
      <c r="B12" t="s">
        <v>29</v>
      </c>
      <c r="C12">
        <v>51</v>
      </c>
      <c r="D12">
        <v>25.82</v>
      </c>
      <c r="E12">
        <v>34.71</v>
      </c>
      <c r="F12">
        <v>30.95</v>
      </c>
      <c r="I12" t="s">
        <v>84</v>
      </c>
      <c r="J12" t="s">
        <v>29</v>
      </c>
      <c r="K12">
        <v>55.11</v>
      </c>
      <c r="L12">
        <v>28.36</v>
      </c>
      <c r="M12">
        <v>37.4</v>
      </c>
      <c r="N12">
        <v>33.9</v>
      </c>
    </row>
    <row r="13" spans="1:16">
      <c r="A13" t="s">
        <v>67</v>
      </c>
      <c r="B13" t="s">
        <v>34</v>
      </c>
      <c r="C13">
        <v>53.46</v>
      </c>
      <c r="D13">
        <v>27.41</v>
      </c>
      <c r="E13">
        <v>36.99</v>
      </c>
      <c r="F13">
        <v>32.72</v>
      </c>
      <c r="I13" t="s">
        <v>82</v>
      </c>
      <c r="J13" t="s">
        <v>34</v>
      </c>
      <c r="K13">
        <v>55.85</v>
      </c>
      <c r="L13">
        <v>28.62</v>
      </c>
      <c r="M13">
        <v>36.68</v>
      </c>
      <c r="N13">
        <v>34.65</v>
      </c>
    </row>
    <row r="14" spans="1:16">
      <c r="A14" t="s">
        <v>73</v>
      </c>
      <c r="B14" t="s">
        <v>34</v>
      </c>
      <c r="C14">
        <v>55.61</v>
      </c>
      <c r="D14">
        <v>27.39</v>
      </c>
      <c r="E14">
        <v>36.26</v>
      </c>
      <c r="F14">
        <v>33.020000000000003</v>
      </c>
      <c r="I14" t="s">
        <v>86</v>
      </c>
      <c r="J14" t="s">
        <v>34</v>
      </c>
      <c r="K14">
        <v>54.95</v>
      </c>
      <c r="L14">
        <v>27.79</v>
      </c>
      <c r="M14">
        <v>35.28</v>
      </c>
      <c r="N14">
        <v>31.81</v>
      </c>
    </row>
    <row r="15" spans="1:16">
      <c r="A15" t="s">
        <v>158</v>
      </c>
      <c r="B15" t="s">
        <v>34</v>
      </c>
      <c r="C15">
        <v>55.21</v>
      </c>
      <c r="D15">
        <v>29.25</v>
      </c>
      <c r="E15">
        <v>37.24</v>
      </c>
      <c r="F15">
        <v>33.53</v>
      </c>
      <c r="I15" t="s">
        <v>88</v>
      </c>
      <c r="J15" t="s">
        <v>34</v>
      </c>
      <c r="K15">
        <v>53.72</v>
      </c>
      <c r="L15">
        <v>28.42</v>
      </c>
      <c r="M15">
        <v>35</v>
      </c>
      <c r="N15">
        <v>32.68</v>
      </c>
    </row>
    <row r="16" spans="1:16">
      <c r="A16" t="s">
        <v>76</v>
      </c>
      <c r="B16" t="s">
        <v>29</v>
      </c>
      <c r="C16">
        <v>52.42</v>
      </c>
      <c r="D16">
        <v>27.49</v>
      </c>
      <c r="E16">
        <v>35.82</v>
      </c>
      <c r="F16">
        <v>31.4</v>
      </c>
      <c r="I16" t="s">
        <v>498</v>
      </c>
      <c r="J16" t="s">
        <v>34</v>
      </c>
      <c r="K16">
        <v>54.22</v>
      </c>
      <c r="L16">
        <v>27.11</v>
      </c>
      <c r="M16">
        <v>35.72</v>
      </c>
      <c r="N16">
        <v>32.299999999999997</v>
      </c>
    </row>
    <row r="17" spans="1:22">
      <c r="A17" t="s">
        <v>71</v>
      </c>
      <c r="B17" t="s">
        <v>34</v>
      </c>
      <c r="C17">
        <v>55.91</v>
      </c>
      <c r="D17">
        <v>27.56</v>
      </c>
      <c r="E17">
        <v>36.96</v>
      </c>
      <c r="F17">
        <v>32.86</v>
      </c>
      <c r="I17" t="s">
        <v>113</v>
      </c>
      <c r="J17" t="s">
        <v>34</v>
      </c>
      <c r="K17">
        <v>57.34</v>
      </c>
      <c r="L17">
        <v>27.83</v>
      </c>
      <c r="M17">
        <v>37.159999999999997</v>
      </c>
      <c r="N17">
        <v>32.590000000000003</v>
      </c>
    </row>
    <row r="18" spans="1:22">
      <c r="A18" t="s">
        <v>163</v>
      </c>
      <c r="B18" t="s">
        <v>34</v>
      </c>
      <c r="C18">
        <v>56.38</v>
      </c>
      <c r="D18">
        <v>27.82</v>
      </c>
      <c r="E18">
        <v>36.31</v>
      </c>
      <c r="F18">
        <v>33.06</v>
      </c>
      <c r="I18" t="s">
        <v>502</v>
      </c>
      <c r="J18" t="s">
        <v>29</v>
      </c>
      <c r="K18">
        <v>56.05</v>
      </c>
      <c r="L18">
        <v>27.6</v>
      </c>
      <c r="M18">
        <v>35.57</v>
      </c>
      <c r="N18">
        <v>32.590000000000003</v>
      </c>
    </row>
    <row r="19" spans="1:22">
      <c r="A19" t="s">
        <v>437</v>
      </c>
      <c r="B19" t="s">
        <v>34</v>
      </c>
      <c r="C19">
        <v>54.81</v>
      </c>
      <c r="D19">
        <v>27.48</v>
      </c>
      <c r="E19">
        <v>37.03</v>
      </c>
      <c r="F19">
        <v>33.15</v>
      </c>
      <c r="I19" t="s">
        <v>483</v>
      </c>
      <c r="J19" t="s">
        <v>34</v>
      </c>
      <c r="K19">
        <v>57.29</v>
      </c>
      <c r="L19">
        <v>28.99</v>
      </c>
      <c r="M19">
        <v>38.08</v>
      </c>
      <c r="N19">
        <v>35.49</v>
      </c>
    </row>
    <row r="20" spans="1:22">
      <c r="A20" t="s">
        <v>105</v>
      </c>
      <c r="B20" t="s">
        <v>29</v>
      </c>
      <c r="C20">
        <v>53.37</v>
      </c>
      <c r="D20">
        <v>27.9</v>
      </c>
      <c r="E20">
        <v>37.14</v>
      </c>
      <c r="F20">
        <v>33.15</v>
      </c>
      <c r="I20" t="s">
        <v>494</v>
      </c>
      <c r="J20" t="s">
        <v>29</v>
      </c>
      <c r="K20">
        <v>54.2</v>
      </c>
      <c r="L20">
        <v>27.48</v>
      </c>
      <c r="M20">
        <v>35.68</v>
      </c>
      <c r="N20">
        <v>33.46</v>
      </c>
    </row>
    <row r="21" spans="1:22">
      <c r="A21" t="s">
        <v>531</v>
      </c>
      <c r="B21" t="s">
        <v>34</v>
      </c>
      <c r="C21">
        <v>53.4</v>
      </c>
      <c r="D21">
        <v>27.18</v>
      </c>
      <c r="E21">
        <v>35.21</v>
      </c>
      <c r="F21">
        <v>33.72</v>
      </c>
      <c r="I21" t="s">
        <v>115</v>
      </c>
      <c r="J21" t="s">
        <v>29</v>
      </c>
      <c r="K21">
        <v>52.68</v>
      </c>
      <c r="L21">
        <v>26.79</v>
      </c>
      <c r="M21">
        <v>34.76</v>
      </c>
      <c r="N21">
        <v>32.619999999999997</v>
      </c>
    </row>
    <row r="22" spans="1:22">
      <c r="A22" t="s">
        <v>107</v>
      </c>
      <c r="B22" t="s">
        <v>34</v>
      </c>
      <c r="C22">
        <v>55.02</v>
      </c>
      <c r="D22">
        <v>28.23</v>
      </c>
      <c r="E22">
        <v>36.24</v>
      </c>
      <c r="F22">
        <v>34.01</v>
      </c>
      <c r="I22" t="s">
        <v>563</v>
      </c>
      <c r="J22" t="s">
        <v>29</v>
      </c>
      <c r="K22">
        <v>52.18</v>
      </c>
      <c r="L22">
        <v>27.13</v>
      </c>
      <c r="M22">
        <v>33.9</v>
      </c>
      <c r="N22">
        <v>31.47</v>
      </c>
      <c r="P22" t="s">
        <v>609</v>
      </c>
    </row>
    <row r="23" spans="1:22">
      <c r="A23" t="s">
        <v>95</v>
      </c>
      <c r="B23" t="s">
        <v>34</v>
      </c>
      <c r="C23">
        <v>53.43</v>
      </c>
      <c r="D23">
        <v>27.8</v>
      </c>
      <c r="E23">
        <v>34.770000000000003</v>
      </c>
      <c r="F23">
        <v>32.33</v>
      </c>
      <c r="I23" t="s">
        <v>137</v>
      </c>
      <c r="J23" t="s">
        <v>29</v>
      </c>
      <c r="K23">
        <v>53.51</v>
      </c>
      <c r="L23">
        <v>27.85</v>
      </c>
      <c r="M23">
        <v>35.96</v>
      </c>
      <c r="N23">
        <v>33.42</v>
      </c>
    </row>
    <row r="24" spans="1:22">
      <c r="A24" t="s">
        <v>511</v>
      </c>
      <c r="B24" t="s">
        <v>34</v>
      </c>
      <c r="C24">
        <v>54.77</v>
      </c>
      <c r="D24">
        <v>25.89</v>
      </c>
      <c r="E24">
        <v>34.630000000000003</v>
      </c>
      <c r="F24">
        <v>31.7</v>
      </c>
      <c r="I24" t="s">
        <v>551</v>
      </c>
      <c r="J24" t="s">
        <v>34</v>
      </c>
      <c r="K24">
        <v>55.07</v>
      </c>
      <c r="L24">
        <v>27.42</v>
      </c>
      <c r="M24">
        <v>36.200000000000003</v>
      </c>
      <c r="N24">
        <v>34.08</v>
      </c>
    </row>
    <row r="25" spans="1:22">
      <c r="A25" t="s">
        <v>169</v>
      </c>
      <c r="B25" t="s">
        <v>34</v>
      </c>
      <c r="C25">
        <v>55.07</v>
      </c>
      <c r="D25">
        <v>28.56</v>
      </c>
      <c r="E25">
        <v>36.549999999999997</v>
      </c>
      <c r="F25">
        <v>34.020000000000003</v>
      </c>
      <c r="I25" t="s">
        <v>524</v>
      </c>
      <c r="J25" t="s">
        <v>34</v>
      </c>
      <c r="K25">
        <v>55.7</v>
      </c>
      <c r="L25">
        <v>28.32</v>
      </c>
      <c r="M25">
        <v>37.15</v>
      </c>
      <c r="N25">
        <v>33.89</v>
      </c>
    </row>
    <row r="26" spans="1:22">
      <c r="A26" t="s">
        <v>92</v>
      </c>
      <c r="B26" t="s">
        <v>34</v>
      </c>
      <c r="C26">
        <v>54.8</v>
      </c>
      <c r="D26">
        <v>26.67</v>
      </c>
      <c r="E26">
        <v>35.22</v>
      </c>
      <c r="F26">
        <v>32.770000000000003</v>
      </c>
      <c r="I26" t="s">
        <v>543</v>
      </c>
      <c r="J26" t="s">
        <v>29</v>
      </c>
      <c r="K26">
        <v>53.08</v>
      </c>
      <c r="L26">
        <v>26.87</v>
      </c>
      <c r="M26">
        <v>36.119999999999997</v>
      </c>
      <c r="N26">
        <v>31.71</v>
      </c>
      <c r="Q26" s="34" t="s">
        <v>610</v>
      </c>
      <c r="R26" s="34" t="s">
        <v>29</v>
      </c>
      <c r="S26" s="34">
        <v>53.5</v>
      </c>
      <c r="T26" s="34">
        <v>25.53</v>
      </c>
      <c r="U26" s="34">
        <v>33.770000000000003</v>
      </c>
      <c r="V26" s="34">
        <v>32.22</v>
      </c>
    </row>
    <row r="27" spans="1:22">
      <c r="A27" t="s">
        <v>90</v>
      </c>
      <c r="B27" t="s">
        <v>29</v>
      </c>
      <c r="C27">
        <v>52.95</v>
      </c>
      <c r="D27">
        <v>26.94</v>
      </c>
      <c r="E27">
        <v>35.81</v>
      </c>
      <c r="F27">
        <v>32.31</v>
      </c>
      <c r="I27" t="s">
        <v>559</v>
      </c>
      <c r="J27" t="s">
        <v>29</v>
      </c>
      <c r="K27">
        <v>52.66</v>
      </c>
      <c r="L27">
        <v>28.55</v>
      </c>
      <c r="M27">
        <v>35.44</v>
      </c>
      <c r="N27">
        <v>33.69</v>
      </c>
    </row>
    <row r="28" spans="1:22">
      <c r="A28" t="s">
        <v>190</v>
      </c>
      <c r="B28" t="s">
        <v>34</v>
      </c>
      <c r="C28">
        <v>55.37</v>
      </c>
      <c r="D28">
        <v>27.15</v>
      </c>
      <c r="E28">
        <v>36.01</v>
      </c>
      <c r="F28">
        <v>33.630000000000003</v>
      </c>
    </row>
    <row r="29" spans="1:22">
      <c r="A29" t="s">
        <v>546</v>
      </c>
      <c r="B29" t="s">
        <v>29</v>
      </c>
      <c r="C29">
        <v>54.68</v>
      </c>
      <c r="D29">
        <v>27.9</v>
      </c>
      <c r="E29">
        <v>36.479999999999997</v>
      </c>
      <c r="F29">
        <v>34.049999999999997</v>
      </c>
    </row>
    <row r="30" spans="1:22">
      <c r="A30" t="s">
        <v>535</v>
      </c>
      <c r="B30" t="s">
        <v>29</v>
      </c>
      <c r="C30">
        <v>55.5</v>
      </c>
      <c r="D30">
        <v>27.76</v>
      </c>
      <c r="E30">
        <v>36.65</v>
      </c>
      <c r="F30">
        <v>33.68</v>
      </c>
    </row>
    <row r="31" spans="1:22">
      <c r="A31" t="s">
        <v>192</v>
      </c>
      <c r="B31" t="s">
        <v>29</v>
      </c>
      <c r="C31">
        <v>57.24</v>
      </c>
      <c r="D31">
        <v>27.5</v>
      </c>
      <c r="E31">
        <v>37.31</v>
      </c>
      <c r="F31">
        <v>32.89</v>
      </c>
    </row>
    <row r="32" spans="1:22">
      <c r="A32" t="s">
        <v>111</v>
      </c>
      <c r="B32" t="s">
        <v>29</v>
      </c>
      <c r="C32">
        <v>54.17</v>
      </c>
      <c r="D32">
        <v>26.92</v>
      </c>
      <c r="E32">
        <v>36.14</v>
      </c>
      <c r="F32">
        <v>32.11</v>
      </c>
    </row>
    <row r="33" spans="1:6">
      <c r="A33" t="s">
        <v>162</v>
      </c>
      <c r="B33" t="s">
        <v>34</v>
      </c>
      <c r="C33">
        <v>56.76</v>
      </c>
      <c r="D33">
        <v>27.41</v>
      </c>
      <c r="E33">
        <v>37.65</v>
      </c>
      <c r="F33">
        <v>31.14</v>
      </c>
    </row>
    <row r="34" spans="1:6">
      <c r="A34" t="s">
        <v>548</v>
      </c>
      <c r="B34" t="s">
        <v>29</v>
      </c>
      <c r="C34">
        <v>55.23</v>
      </c>
      <c r="D34">
        <v>28.01</v>
      </c>
      <c r="E34">
        <v>36.01</v>
      </c>
      <c r="F34">
        <v>32.96</v>
      </c>
    </row>
    <row r="35" spans="1:6">
      <c r="A35" t="s">
        <v>565</v>
      </c>
      <c r="B35" t="s">
        <v>29</v>
      </c>
      <c r="C35">
        <v>52.02</v>
      </c>
      <c r="D35">
        <v>25.95</v>
      </c>
      <c r="E35">
        <v>34.840000000000003</v>
      </c>
      <c r="F35">
        <v>32.46</v>
      </c>
    </row>
    <row r="36" spans="1:6">
      <c r="A36" t="s">
        <v>586</v>
      </c>
      <c r="B36" t="s">
        <v>29</v>
      </c>
      <c r="C36">
        <v>52.18</v>
      </c>
      <c r="D36">
        <v>25.98</v>
      </c>
      <c r="E36">
        <v>34.590000000000003</v>
      </c>
      <c r="F36">
        <v>31.29</v>
      </c>
    </row>
    <row r="37" spans="1:6">
      <c r="A37" t="s">
        <v>570</v>
      </c>
      <c r="B37" t="s">
        <v>29</v>
      </c>
      <c r="C37">
        <v>50.96</v>
      </c>
      <c r="D37">
        <v>26.29</v>
      </c>
      <c r="E37">
        <v>34.78</v>
      </c>
      <c r="F37">
        <v>32.67</v>
      </c>
    </row>
    <row r="38" spans="1:6">
      <c r="A38" t="s">
        <v>582</v>
      </c>
      <c r="B38" t="s">
        <v>34</v>
      </c>
      <c r="C38">
        <v>51.88</v>
      </c>
      <c r="D38">
        <v>25.36</v>
      </c>
      <c r="E38">
        <v>33.74</v>
      </c>
      <c r="F38">
        <v>31.42</v>
      </c>
    </row>
    <row r="39" spans="1:6">
      <c r="A39" t="s">
        <v>164</v>
      </c>
      <c r="B39" t="s">
        <v>34</v>
      </c>
      <c r="C39">
        <v>54.63</v>
      </c>
      <c r="D39">
        <v>27.7</v>
      </c>
      <c r="E39">
        <v>36.29</v>
      </c>
      <c r="F39">
        <v>33.130000000000003</v>
      </c>
    </row>
    <row r="40" spans="1:6">
      <c r="A40" t="s">
        <v>156</v>
      </c>
      <c r="B40" t="s">
        <v>34</v>
      </c>
      <c r="C40">
        <v>51.79</v>
      </c>
      <c r="D40">
        <v>26.37</v>
      </c>
      <c r="E40">
        <v>34.56</v>
      </c>
      <c r="F40">
        <v>32.799999999999997</v>
      </c>
    </row>
    <row r="41" spans="1:6">
      <c r="A41" t="s">
        <v>166</v>
      </c>
      <c r="B41" t="s">
        <v>34</v>
      </c>
      <c r="C41">
        <v>52.98</v>
      </c>
      <c r="D41">
        <v>26.67</v>
      </c>
      <c r="E41">
        <v>35.01</v>
      </c>
      <c r="F41">
        <v>32.07</v>
      </c>
    </row>
    <row r="42" spans="1:6">
      <c r="A42" t="s">
        <v>165</v>
      </c>
      <c r="B42" t="s">
        <v>34</v>
      </c>
      <c r="C42">
        <v>50.63</v>
      </c>
      <c r="D42">
        <v>25.73</v>
      </c>
      <c r="E42">
        <v>33.35</v>
      </c>
      <c r="F42">
        <v>30.61</v>
      </c>
    </row>
    <row r="43" spans="1:6">
      <c r="A43" t="s">
        <v>188</v>
      </c>
      <c r="B43" t="s">
        <v>34</v>
      </c>
      <c r="C43">
        <v>45.57</v>
      </c>
      <c r="D43">
        <v>22.34</v>
      </c>
      <c r="E43">
        <v>29.69</v>
      </c>
      <c r="F43">
        <v>26.18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2021-08-23T15:40:38Z</dcterms:created>
  <dcterms:modified xsi:type="dcterms:W3CDTF">2022-02-11T16:50:41Z</dcterms:modified>
  <cp:category/>
  <cp:contentStatus/>
</cp:coreProperties>
</file>