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Physics\KW\med-phys-spreadshee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L2" i="1"/>
  <c r="L3" i="1"/>
  <c r="K2" i="1"/>
  <c r="K3" i="1"/>
  <c r="J2" i="1"/>
  <c r="J3" i="1"/>
  <c r="O3" i="1" l="1"/>
  <c r="O2" i="1"/>
  <c r="N2" i="1"/>
  <c r="N3" i="1"/>
</calcChain>
</file>

<file path=xl/sharedStrings.xml><?xml version="1.0" encoding="utf-8"?>
<sst xmlns="http://schemas.openxmlformats.org/spreadsheetml/2006/main" count="14" uniqueCount="8">
  <si>
    <t>PTV vol [cc]</t>
  </si>
  <si>
    <t>D2cm [%] None</t>
  </si>
  <si>
    <t>D2cm [%] Minor</t>
  </si>
  <si>
    <t>GI (R50%) None</t>
  </si>
  <si>
    <t>GI (R50%) Minor</t>
  </si>
  <si>
    <t>V20Gy [%] None</t>
  </si>
  <si>
    <t>V20Gy [%] Minor</t>
  </si>
  <si>
    <t>Actual PTV volume [cc]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</si>
</sst>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5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64" fontId="1" fillId="3" borderId="2" xfId="0" applyNumberFormat="1" applyFont="1" applyFill="1" applyBorder="1" applyAlignment="1">
      <alignment horizontal="left"/>
    </xf>
    <xf numFmtId="164" fontId="1" fillId="3" borderId="3" xfId="0" applyNumberFormat="1" applyFont="1" applyFill="1" applyBorder="1"/>
    <xf numFmtId="1" fontId="1" fillId="3" borderId="3" xfId="0" applyNumberFormat="1" applyFont="1" applyFill="1" applyBorder="1"/>
    <xf numFmtId="1" fontId="1" fillId="3" borderId="4" xfId="0" applyNumberFormat="1" applyFont="1" applyFill="1" applyBorder="1"/>
    <xf numFmtId="1" fontId="1" fillId="2" borderId="3" xfId="0" applyNumberFormat="1" applyFont="1" applyFill="1" applyBorder="1"/>
    <xf numFmtId="1" fontId="1" fillId="2" borderId="4" xfId="0" applyNumberFormat="1" applyFont="1" applyFill="1" applyBorder="1"/>
    <xf numFmtId="2" fontId="1" fillId="2" borderId="3" xfId="0" applyNumberFormat="1" applyFont="1" applyFill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0" xfId="0" applyNumberFormat="1"/>
    <xf numFmtId="2" fontId="1" fillId="2" borderId="2" xfId="0" applyNumberFormat="1" applyFont="1" applyFill="1" applyBorder="1"/>
    <xf numFmtId="2" fontId="0" fillId="0" borderId="5" xfId="0" applyNumberFormat="1" applyBorder="1"/>
    <xf numFmtId="2" fontId="0" fillId="0" borderId="7" xfId="0" applyNumberFormat="1" applyBorder="1"/>
  </cellXfs>
  <cellStyles count="1">
    <cellStyle name="Normal" xfId="0" builtinId="0"/>
  </cellStyles>
  <dxfs count="22">
    <dxf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0.0"/>
      <fill>
        <patternFill patternType="solid">
          <fgColor theme="1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heoretical" displayName="Theoretical" ref="A1:G12" totalsRowShown="0" headerRowDxfId="21" headerRowBorderDxfId="20" tableBorderDxfId="19" totalsRowBorderDxfId="18">
  <autoFilter ref="A1:G12"/>
  <tableColumns count="7">
    <tableColumn id="1" name="PTV vol [cc]" dataDxfId="17"/>
    <tableColumn id="2" name="GI (R50%) None" dataDxfId="16"/>
    <tableColumn id="3" name="GI (R50%) Minor" dataDxfId="15"/>
    <tableColumn id="4" name="D2cm [%] None" dataDxfId="14"/>
    <tableColumn id="5" name="D2cm [%] Minor" dataDxfId="13"/>
    <tableColumn id="6" name="V20Gy [%] None" dataDxfId="12"/>
    <tableColumn id="7" name="V20Gy [%] Minor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Actual" displayName="Actual" ref="I1:O3" totalsRowShown="0" headerRowDxfId="10" headerRowBorderDxfId="9" tableBorderDxfId="8" totalsRowBorderDxfId="7">
  <autoFilter ref="I1:O3"/>
  <tableColumns count="7">
    <tableColumn id="1" name="Actual PTV volume [cc]" dataDxfId="0"/>
    <tableColumn id="2" name="GI (R50%) None" dataDxfId="6">
      <calculatedColumnFormula>IF(OR(Actual[[Actual PTV volume '[cc']]:[Actual PTV volume '[cc']]]&lt;MIN(Theoretical[[PTV vol '[cc']]:[PTV vol '[cc']]]),Actual[[Actual PTV volume '[cc']]:[Actual PTV volume '[cc']]]&gt;MAX(Theoretical[[PTV vol '[cc']]:[PTV vol '[cc']]])),#N/A,INDEX(Theoretical[GI (R50%) None],MATCH(Actual[[Actual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((INDEX(Theoretical[GI (R50%) None],MATCH(Actual[[Actual PTV volume '[cc']]:[Actual PTV volume '[cc']]],Theoretical[[PTV vol '[cc']]:[PTV vol '[cc']]],1)+1) - INDEX(Theoretical[GI (R50%) None],MATCH(Actual[[Actual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calculatedColumnFormula>
    </tableColumn>
    <tableColumn id="3" name="GI (R50%) Minor" dataDxfId="5">
      <calculatedColumnFormula>IF(OR(Actual[[Actual PTV volume '[cc']]:[Actual PTV volume '[cc']]]&lt;MIN(Theoretical[[PTV vol '[cc']]:[PTV vol '[cc']]]),Actual[[Actual PTV volume '[cc']]:[Actual PTV volume '[cc']]]&gt;MAX(Theoretical[[PTV vol '[cc']]:[PTV vol '[cc']]])),#N/A,INDEX(Theoretical[GI (R50%) Minor],MATCH(Actual[[Actual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((INDEX(Theoretical[GI (R50%) Minor],MATCH(Actual[[Actual PTV volume '[cc']]:[Actual PTV volume '[cc']]],Theoretical[[PTV vol '[cc']]:[PTV vol '[cc']]],1)+1) - INDEX(Theoretical[GI (R50%) Minor],MATCH(Actual[[Actual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calculatedColumnFormula>
    </tableColumn>
    <tableColumn id="4" name="D2cm [%] None" dataDxfId="4">
      <calculatedColumnFormula>IF(OR(Actual[[Actual PTV volume '[cc']]:[Actual PTV volume '[cc']]]&lt;MIN(Theoretical[[PTV vol '[cc']]:[PTV vol '[cc']]]),Actual[[Actual PTV volume '[cc']]:[Actual PTV volume '[cc']]]&gt;MAX(Theoretical[[PTV vol '[cc']]:[PTV vol '[cc']]])),#N/A,INDEX(Theoretical[D2cm '[%'] None],MATCH(Actual[[Actual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((INDEX(Theoretical[D2cm '[%'] None],MATCH(Actual[[Actual PTV volume '[cc']]:[Actual PTV volume '[cc']]],Theoretical[[PTV vol '[cc']]:[PTV vol '[cc']]],1)+1) - INDEX(Theoretical[D2cm '[%'] None],MATCH(Actual[[Actual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calculatedColumnFormula>
    </tableColumn>
    <tableColumn id="5" name="D2cm [%] Minor" dataDxfId="3">
      <calculatedColumnFormula>IF(OR(Actual[[Actual PTV volume '[cc']]:[Actual PTV volume '[cc']]]&lt;MIN(Theoretical[[PTV vol '[cc']]:[PTV vol '[cc']]]),Actual[[Actual PTV volume '[cc']]:[Actual PTV volume '[cc']]]&gt;MAX(Theoretical[[PTV vol '[cc']]:[PTV vol '[cc']]])),#N/A,INDEX(Theoretical[D2cm '[%'] Minor],MATCH(Actual[[Actual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((INDEX(Theoretical[D2cm '[%'] Minor],MATCH(Actual[[Actual PTV volume '[cc']]:[Actual PTV volume '[cc']]],Theoretical[[PTV vol '[cc']]:[PTV vol '[cc']]],1)+1) - INDEX(Theoretical[D2cm '[%'] Minor],MATCH(Actual[[Actual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calculatedColumnFormula>
    </tableColumn>
    <tableColumn id="6" name="V20Gy [%] None" dataDxfId="2">
      <calculatedColumnFormula>Theoretical[[#This Row],[V20Gy '[%'] None]]</calculatedColumnFormula>
    </tableColumn>
    <tableColumn id="7" name="V20Gy [%] Minor" dataDxfId="1">
      <calculatedColumnFormula>Theoretical[[#This Row],[V20Gy '[%'] Minor]]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K10" sqref="K10"/>
    </sheetView>
  </sheetViews>
  <sheetFormatPr defaultRowHeight="15" x14ac:dyDescent="0.25"/>
  <cols>
    <col min="1" max="1" width="23.28515625" style="2" customWidth="1"/>
    <col min="2" max="2" width="17" style="2" customWidth="1"/>
    <col min="3" max="3" width="17.5703125" style="2" customWidth="1"/>
    <col min="4" max="4" width="16.7109375" style="2" customWidth="1"/>
    <col min="5" max="5" width="17.28515625" style="2" customWidth="1"/>
    <col min="6" max="6" width="17.5703125" style="1" customWidth="1"/>
    <col min="7" max="7" width="18.140625" style="1" customWidth="1"/>
    <col min="9" max="9" width="23.85546875" style="20" bestFit="1" customWidth="1"/>
    <col min="10" max="10" width="17.28515625" style="20" bestFit="1" customWidth="1"/>
    <col min="11" max="11" width="17.85546875" style="20" bestFit="1" customWidth="1"/>
    <col min="12" max="12" width="17" style="20" bestFit="1" customWidth="1"/>
    <col min="13" max="13" width="17.5703125" style="20" bestFit="1" customWidth="1"/>
    <col min="14" max="14" width="17.85546875" style="1" bestFit="1" customWidth="1"/>
    <col min="15" max="15" width="18.42578125" style="1" bestFit="1" customWidth="1"/>
  </cols>
  <sheetData>
    <row r="1" spans="1:15" x14ac:dyDescent="0.25">
      <c r="A1" s="11" t="s">
        <v>0</v>
      </c>
      <c r="B1" s="12" t="s">
        <v>3</v>
      </c>
      <c r="C1" s="12" t="s">
        <v>4</v>
      </c>
      <c r="D1" s="12" t="s">
        <v>1</v>
      </c>
      <c r="E1" s="12" t="s">
        <v>2</v>
      </c>
      <c r="F1" s="13" t="s">
        <v>5</v>
      </c>
      <c r="G1" s="14" t="s">
        <v>6</v>
      </c>
      <c r="I1" s="21" t="s">
        <v>7</v>
      </c>
      <c r="J1" s="17" t="s">
        <v>3</v>
      </c>
      <c r="K1" s="17" t="s">
        <v>4</v>
      </c>
      <c r="L1" s="17" t="s">
        <v>1</v>
      </c>
      <c r="M1" s="17" t="s">
        <v>2</v>
      </c>
      <c r="N1" s="15" t="s">
        <v>5</v>
      </c>
      <c r="O1" s="16" t="s">
        <v>6</v>
      </c>
    </row>
    <row r="2" spans="1:15" x14ac:dyDescent="0.25">
      <c r="A2" s="3">
        <v>1.8</v>
      </c>
      <c r="B2" s="4">
        <v>5.9</v>
      </c>
      <c r="C2" s="4">
        <v>7.5</v>
      </c>
      <c r="D2" s="4">
        <v>50</v>
      </c>
      <c r="E2" s="4">
        <v>57</v>
      </c>
      <c r="F2" s="5">
        <v>10</v>
      </c>
      <c r="G2" s="6">
        <v>15</v>
      </c>
      <c r="I2" s="22">
        <v>80</v>
      </c>
      <c r="J2" s="18">
        <f>IF(OR(Actual[[Actual PTV volume '[cc']]:[Actual PTV volume '[cc']]]&lt;MIN(Theoretical[[PTV vol '[cc']]:[PTV vol '[cc']]]),Actual[[Actual PTV volume '[cc']]:[Actual PTV volume '[cc']]]&gt;MAX(Theoretical[[PTV vol '[cc']]:[PTV vol '[cc']]])),#N/A,INDEX(Theoretical[GI (R50%) None],MATCH(Actual[[Actual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((INDEX(Theoretical[GI (R50%) None],MATCH(Actual[[Actual PTV volume '[cc']]:[Actual PTV volume '[cc']]],Theoretical[[PTV vol '[cc']]:[PTV vol '[cc']]],1)+1) - INDEX(Theoretical[GI (R50%) None],MATCH(Actual[[Actual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f>
        <v>3.42</v>
      </c>
      <c r="K2" s="18">
        <f>IF(OR(Actual[[Actual PTV volume '[cc']]:[Actual PTV volume '[cc']]]&lt;MIN(Theoretical[[PTV vol '[cc']]:[PTV vol '[cc']]]),Actual[[Actual PTV volume '[cc']]:[Actual PTV volume '[cc']]]&gt;MAX(Theoretical[[PTV vol '[cc']]:[PTV vol '[cc']]])),#N/A,INDEX(Theoretical[GI (R50%) Minor],MATCH(Actual[[Actual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((INDEX(Theoretical[GI (R50%) Minor],MATCH(Actual[[Actual PTV volume '[cc']]:[Actual PTV volume '[cc']]],Theoretical[[PTV vol '[cc']]:[PTV vol '[cc']]],1)+1) - INDEX(Theoretical[GI (R50%) Minor],MATCH(Actual[[Actual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f>
        <v>4.6399999999999997</v>
      </c>
      <c r="L2" s="18">
        <f>IF(OR(Actual[[Actual PTV volume '[cc']]:[Actual PTV volume '[cc']]]&lt;MIN(Theoretical[[PTV vol '[cc']]:[PTV vol '[cc']]]),Actual[[Actual PTV volume '[cc']]:[Actual PTV volume '[cc']]]&gt;MAX(Theoretical[[PTV vol '[cc']]:[PTV vol '[cc']]])),#N/A,INDEX(Theoretical[D2cm '[%'] None],MATCH(Actual[[Actual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((INDEX(Theoretical[D2cm '[%'] None],MATCH(Actual[[Actual PTV volume '[cc']]:[Actual PTV volume '[cc']]],Theoretical[[PTV vol '[cc']]:[PTV vol '[cc']]],1)+1) - INDEX(Theoretical[D2cm '[%'] None],MATCH(Actual[[Actual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f>
        <v>67.599999999999994</v>
      </c>
      <c r="M2" s="18">
        <f>IF(OR(Actual[[Actual PTV volume '[cc']]:[Actual PTV volume '[cc']]]&lt;MIN(Theoretical[[PTV vol '[cc']]:[PTV vol '[cc']]]),Actual[[Actual PTV volume '[cc']]:[Actual PTV volume '[cc']]]&gt;MAX(Theoretical[[PTV vol '[cc']]:[PTV vol '[cc']]])),#N/A,INDEX(Theoretical[D2cm '[%'] Minor],MATCH(Actual[[Actual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((INDEX(Theoretical[D2cm '[%'] Minor],MATCH(Actual[[Actual PTV volume '[cc']]:[Actual PTV volume '[cc']]],Theoretical[[PTV vol '[cc']]:[PTV vol '[cc']]],1)+1) - INDEX(Theoretical[D2cm '[%'] Minor],MATCH(Actual[[Actual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f>
        <v>87.2</v>
      </c>
      <c r="N2" s="5">
        <f>Theoretical[[#This Row],[V20Gy '[%'] None]]</f>
        <v>10</v>
      </c>
      <c r="O2" s="6">
        <f>Theoretical[[#This Row],[V20Gy '[%'] Minor]]</f>
        <v>15</v>
      </c>
    </row>
    <row r="3" spans="1:15" x14ac:dyDescent="0.25">
      <c r="A3" s="3">
        <v>3.8</v>
      </c>
      <c r="B3" s="4">
        <v>5.5</v>
      </c>
      <c r="C3" s="4">
        <v>6.5</v>
      </c>
      <c r="D3" s="4">
        <v>50</v>
      </c>
      <c r="E3" s="4">
        <v>57</v>
      </c>
      <c r="F3" s="5">
        <v>10</v>
      </c>
      <c r="G3" s="6">
        <v>15</v>
      </c>
      <c r="I3" s="23">
        <v>89</v>
      </c>
      <c r="J3" s="19">
        <f>IF(OR(Actual[[Actual PTV volume '[cc']]:[Actual PTV volume '[cc']]]&lt;MIN(Theoretical[[PTV vol '[cc']]:[PTV vol '[cc']]]),Actual[[Actual PTV volume '[cc']]:[Actual PTV volume '[cc']]]&gt;MAX(Theoretical[[PTV vol '[cc']]:[PTV vol '[cc']]])),#N/A,INDEX(Theoretical[GI (R50%) None],MATCH(Actual[[Actual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((INDEX(Theoretical[GI (R50%) None],MATCH(Actual[[Actual PTV volume '[cc']]:[Actual PTV volume '[cc']]],Theoretical[[PTV vol '[cc']]:[PTV vol '[cc']]],1)+1) - INDEX(Theoretical[GI (R50%) None],MATCH(Actual[[Actual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f>
        <v>3.3479999999999999</v>
      </c>
      <c r="K3" s="19">
        <f>IF(OR(Actual[[Actual PTV volume '[cc']]:[Actual PTV volume '[cc']]]&lt;MIN(Theoretical[[PTV vol '[cc']]:[PTV vol '[cc']]]),Actual[[Actual PTV volume '[cc']]:[Actual PTV volume '[cc']]]&gt;MAX(Theoretical[[PTV vol '[cc']]:[PTV vol '[cc']]])),#N/A,INDEX(Theoretical[GI (R50%) Minor],MATCH(Actual[[Actual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((INDEX(Theoretical[GI (R50%) Minor],MATCH(Actual[[Actual PTV volume '[cc']]:[Actual PTV volume '[cc']]],Theoretical[[PTV vol '[cc']]:[PTV vol '[cc']]],1)+1) - INDEX(Theoretical[GI (R50%) Minor],MATCH(Actual[[Actual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f>
        <v>4.4960000000000004</v>
      </c>
      <c r="L3" s="19">
        <f>IF(OR(Actual[[Actual PTV volume '[cc']]:[Actual PTV volume '[cc']]]&lt;MIN(Theoretical[[PTV vol '[cc']]:[PTV vol '[cc']]]),Actual[[Actual PTV volume '[cc']]:[Actual PTV volume '[cc']]]&gt;MAX(Theoretical[[PTV vol '[cc']]:[PTV vol '[cc']]])),#N/A,INDEX(Theoretical[D2cm '[%'] None],MATCH(Actual[[Actual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((INDEX(Theoretical[D2cm '[%'] None],MATCH(Actual[[Actual PTV volume '[cc']]:[Actual PTV volume '[cc']]],Theoretical[[PTV vol '[cc']]:[PTV vol '[cc']]],1)+1) - INDEX(Theoretical[D2cm '[%'] None],MATCH(Actual[[Actual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f>
        <v>69.040000000000006</v>
      </c>
      <c r="M3" s="19">
        <f>IF(OR(Actual[[Actual PTV volume '[cc']]:[Actual PTV volume '[cc']]]&lt;MIN(Theoretical[[PTV vol '[cc']]:[PTV vol '[cc']]]),Actual[[Actual PTV volume '[cc']]:[Actual PTV volume '[cc']]]&gt;MAX(Theoretical[[PTV vol '[cc']]:[PTV vol '[cc']]])),#N/A,INDEX(Theoretical[D2cm '[%'] Minor],MATCH(Actual[[Actual PTV volume '[cc']]:[Actual PTV volume '[cc']]],Theoretical[[PTV vol '[cc']]:[PTV vol '[cc']]],1)) + (Actual[[Actual PTV volume '[cc']]:[Actual PTV volume '[cc']]] - INDEX(Theoretical[[PTV vol '[cc']]:[PTV vol '[cc']]],MATCH(Actual[[Actual PTV volume '[cc']]:[Actual PTV volume '[cc']]],Theoretical[[PTV vol '[cc']]:[PTV vol '[cc']]],1))) * ((INDEX(Theoretical[D2cm '[%'] Minor],MATCH(Actual[[Actual PTV volume '[cc']]:[Actual PTV volume '[cc']]],Theoretical[[PTV vol '[cc']]:[PTV vol '[cc']]],1)+1) - INDEX(Theoretical[D2cm '[%'] Minor],MATCH(Actual[[Actual PTV volume '[cc']]:[Actual PTV volume '[cc']]],Theoretical[[PTV vol '[cc']]:[PTV vol '[cc']]],1))) / (INDEX(Theoretical[[PTV vol '[cc']]:[PTV vol '[cc']]],MATCH(Actual[[Actual PTV volume '[cc']]:[Actual PTV volume '[cc']]],Theoretical[[PTV vol '[cc']]:[PTV vol '[cc']]],1)+1) - INDEX(Theoretical[[PTV vol '[cc']]:[PTV vol '[cc']]],MATCH(Actual[[Actual PTV volume '[cc']]:[Actual PTV volume '[cc']]],Theoretical[[PTV vol '[cc']]:[PTV vol '[cc']]],1)))))</f>
        <v>88.28</v>
      </c>
      <c r="N3" s="9">
        <f>Theoretical[[#This Row],[V20Gy '[%'] None]]</f>
        <v>10</v>
      </c>
      <c r="O3" s="10">
        <f>Theoretical[[#This Row],[V20Gy '[%'] Minor]]</f>
        <v>15</v>
      </c>
    </row>
    <row r="4" spans="1:15" x14ac:dyDescent="0.25">
      <c r="A4" s="3">
        <v>7.4</v>
      </c>
      <c r="B4" s="4">
        <v>5.0999999999999996</v>
      </c>
      <c r="C4" s="4">
        <v>6</v>
      </c>
      <c r="D4" s="4">
        <v>50</v>
      </c>
      <c r="E4" s="4">
        <v>58</v>
      </c>
      <c r="F4" s="5">
        <v>10</v>
      </c>
      <c r="G4" s="6">
        <v>15</v>
      </c>
    </row>
    <row r="5" spans="1:15" x14ac:dyDescent="0.25">
      <c r="A5" s="3">
        <v>13.2</v>
      </c>
      <c r="B5" s="4">
        <v>4.7</v>
      </c>
      <c r="C5" s="4">
        <v>5.8</v>
      </c>
      <c r="D5" s="4">
        <v>50</v>
      </c>
      <c r="E5" s="4">
        <v>58</v>
      </c>
      <c r="F5" s="5">
        <v>10</v>
      </c>
      <c r="G5" s="6">
        <v>15</v>
      </c>
    </row>
    <row r="6" spans="1:15" x14ac:dyDescent="0.25">
      <c r="A6" s="3">
        <v>22</v>
      </c>
      <c r="B6" s="4">
        <v>4.5</v>
      </c>
      <c r="C6" s="4">
        <v>5.5</v>
      </c>
      <c r="D6" s="4">
        <v>54</v>
      </c>
      <c r="E6" s="4">
        <v>63</v>
      </c>
      <c r="F6" s="5">
        <v>10</v>
      </c>
      <c r="G6" s="6">
        <v>15</v>
      </c>
    </row>
    <row r="7" spans="1:15" x14ac:dyDescent="0.25">
      <c r="A7" s="3">
        <v>34</v>
      </c>
      <c r="B7" s="4">
        <v>4.3</v>
      </c>
      <c r="C7" s="4">
        <v>5.3</v>
      </c>
      <c r="D7" s="4">
        <v>58</v>
      </c>
      <c r="E7" s="4">
        <v>68</v>
      </c>
      <c r="F7" s="5">
        <v>10</v>
      </c>
      <c r="G7" s="6">
        <v>15</v>
      </c>
    </row>
    <row r="8" spans="1:15" x14ac:dyDescent="0.25">
      <c r="A8" s="3">
        <v>50</v>
      </c>
      <c r="B8" s="4">
        <v>4</v>
      </c>
      <c r="C8" s="4">
        <v>5</v>
      </c>
      <c r="D8" s="4">
        <v>62</v>
      </c>
      <c r="E8" s="4">
        <v>77</v>
      </c>
      <c r="F8" s="5">
        <v>10</v>
      </c>
      <c r="G8" s="6">
        <v>15</v>
      </c>
    </row>
    <row r="9" spans="1:15" x14ac:dyDescent="0.25">
      <c r="A9" s="3">
        <v>70</v>
      </c>
      <c r="B9" s="4">
        <v>3.5</v>
      </c>
      <c r="C9" s="4">
        <v>4.8</v>
      </c>
      <c r="D9" s="4">
        <v>66</v>
      </c>
      <c r="E9" s="4">
        <v>86</v>
      </c>
      <c r="F9" s="5">
        <v>10</v>
      </c>
      <c r="G9" s="6">
        <v>15</v>
      </c>
    </row>
    <row r="10" spans="1:15" x14ac:dyDescent="0.25">
      <c r="A10" s="3">
        <v>95</v>
      </c>
      <c r="B10" s="4">
        <v>3.3</v>
      </c>
      <c r="C10" s="4">
        <v>4.4000000000000004</v>
      </c>
      <c r="D10" s="4">
        <v>70</v>
      </c>
      <c r="E10" s="4">
        <v>89</v>
      </c>
      <c r="F10" s="5">
        <v>10</v>
      </c>
      <c r="G10" s="6">
        <v>15</v>
      </c>
    </row>
    <row r="11" spans="1:15" x14ac:dyDescent="0.25">
      <c r="A11" s="3">
        <v>126</v>
      </c>
      <c r="B11" s="4">
        <v>3.1</v>
      </c>
      <c r="C11" s="4">
        <v>4</v>
      </c>
      <c r="D11" s="4">
        <v>73</v>
      </c>
      <c r="E11" s="4">
        <v>91</v>
      </c>
      <c r="F11" s="5">
        <v>10</v>
      </c>
      <c r="G11" s="6">
        <v>15</v>
      </c>
    </row>
    <row r="12" spans="1:15" x14ac:dyDescent="0.25">
      <c r="A12" s="7">
        <v>163</v>
      </c>
      <c r="B12" s="8">
        <v>2.9</v>
      </c>
      <c r="C12" s="8">
        <v>3</v>
      </c>
      <c r="D12" s="8">
        <v>77</v>
      </c>
      <c r="E12" s="8">
        <v>94</v>
      </c>
      <c r="F12" s="9">
        <v>10</v>
      </c>
      <c r="G12" s="10">
        <v>15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Cookeville Regional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E. White</dc:creator>
  <cp:lastModifiedBy>Kaley E. White</cp:lastModifiedBy>
  <dcterms:created xsi:type="dcterms:W3CDTF">2020-10-09T15:19:42Z</dcterms:created>
  <dcterms:modified xsi:type="dcterms:W3CDTF">2022-05-26T13:44:39Z</dcterms:modified>
</cp:coreProperties>
</file>