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<sst xmlns="http://schemas.openxmlformats.org/spreadsheetml/2006/main" count="26" uniqueCount="26">
  <si>
    <t xml:space="preserve">i_sk [mA]</t>
  </si>
  <si>
    <t xml:space="preserve">w_x [V/dz]</t>
  </si>
  <si>
    <t xml:space="preserve">w_y [V/dz]</t>
  </si>
  <si>
    <t xml:space="preserve">X [dzialki]</t>
  </si>
  <si>
    <t xml:space="preserve">Y [dzialki]</t>
  </si>
  <si>
    <t xml:space="preserve">Xc [dzialki]</t>
  </si>
  <si>
    <t xml:space="preserve">Yr [dzialki]</t>
  </si>
  <si>
    <t xml:space="preserve">N1</t>
  </si>
  <si>
    <t xml:space="preserve">N2</t>
  </si>
  <si>
    <t xml:space="preserve">S [m^2]</t>
  </si>
  <si>
    <t xml:space="preserve">l [m]</t>
  </si>
  <si>
    <t xml:space="preserve">R1 [Ω]</t>
  </si>
  <si>
    <t xml:space="preserve">R2 [Ω]</t>
  </si>
  <si>
    <t xml:space="preserve">C [F]</t>
  </si>
  <si>
    <t xml:space="preserve">μ_0 [N/A^2]</t>
  </si>
  <si>
    <t xml:space="preserve">i1[A]</t>
  </si>
  <si>
    <t xml:space="preserve">U1 [V]</t>
  </si>
  <si>
    <t xml:space="preserve">Uk_max [V] ?</t>
  </si>
  <si>
    <t xml:space="preserve">Uc [V]</t>
  </si>
  <si>
    <t xml:space="preserve">Ur [V]</t>
  </si>
  <si>
    <t xml:space="preserve">H_max</t>
  </si>
  <si>
    <t xml:space="preserve">B_max</t>
  </si>
  <si>
    <t xml:space="preserve">μ_r</t>
  </si>
  <si>
    <t xml:space="preserve">B_r</t>
  </si>
  <si>
    <t xml:space="preserve">H_c</t>
  </si>
  <si>
    <t xml:space="preserve">Szacunek strat energii ( 75% powierzchnii prostokątu z wpisaną histerezą)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</si>
</sst>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20212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4" t="n">
        <v>1.595</v>
      </c>
      <c r="B2" s="4" t="n">
        <f aca="false">200/1000</f>
        <v>0.2</v>
      </c>
      <c r="C2" s="4" t="n">
        <f aca="false">200/1000</f>
        <v>0.2</v>
      </c>
      <c r="D2" s="4" t="n">
        <v>11</v>
      </c>
      <c r="E2" s="4" t="n">
        <v>17</v>
      </c>
      <c r="F2" s="4" t="n">
        <v>5</v>
      </c>
      <c r="G2" s="4" t="n">
        <v>10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false" outlineLevel="0" collapsed="false">
      <c r="A3" s="4" t="n">
        <v>1.48</v>
      </c>
      <c r="B3" s="4" t="n">
        <f aca="false">200/1000</f>
        <v>0.2</v>
      </c>
      <c r="C3" s="4" t="n">
        <f aca="false">200/1000</f>
        <v>0.2</v>
      </c>
      <c r="D3" s="4" t="n">
        <v>10</v>
      </c>
      <c r="E3" s="4" t="n">
        <v>16</v>
      </c>
      <c r="F3" s="4" t="n">
        <v>5</v>
      </c>
      <c r="G3" s="4" t="n">
        <v>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false" outlineLevel="0" collapsed="false">
      <c r="A4" s="4" t="n">
        <v>1.334</v>
      </c>
      <c r="B4" s="4" t="n">
        <f aca="false">200/1000</f>
        <v>0.2</v>
      </c>
      <c r="C4" s="4" t="n">
        <f aca="false">200/1000</f>
        <v>0.2</v>
      </c>
      <c r="D4" s="4" t="n">
        <v>9</v>
      </c>
      <c r="E4" s="4" t="n">
        <v>14</v>
      </c>
      <c r="F4" s="4" t="n">
        <v>4</v>
      </c>
      <c r="G4" s="4" t="n">
        <v>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false" outlineLevel="0" collapsed="false">
      <c r="A5" s="4" t="n">
        <v>1.239</v>
      </c>
      <c r="B5" s="4" t="n">
        <f aca="false">200/1000</f>
        <v>0.2</v>
      </c>
      <c r="C5" s="4" t="n">
        <f aca="false">200/1000</f>
        <v>0.2</v>
      </c>
      <c r="D5" s="4" t="n">
        <v>8</v>
      </c>
      <c r="E5" s="4" t="n">
        <v>13</v>
      </c>
      <c r="F5" s="4" t="n">
        <v>4</v>
      </c>
      <c r="G5" s="4" t="n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false" outlineLevel="0" collapsed="false">
      <c r="A6" s="4" t="n">
        <v>1.12</v>
      </c>
      <c r="B6" s="4" t="n">
        <f aca="false">200/1000</f>
        <v>0.2</v>
      </c>
      <c r="C6" s="4" t="n">
        <f aca="false">200/1000</f>
        <v>0.2</v>
      </c>
      <c r="D6" s="4" t="n">
        <v>7</v>
      </c>
      <c r="E6" s="4" t="n">
        <v>11</v>
      </c>
      <c r="F6" s="4" t="n">
        <v>4</v>
      </c>
      <c r="G6" s="4" t="n">
        <v>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false" outlineLevel="0" collapsed="false">
      <c r="A7" s="4" t="n">
        <v>1.027</v>
      </c>
      <c r="B7" s="4" t="n">
        <f aca="false">200/1000</f>
        <v>0.2</v>
      </c>
      <c r="C7" s="4" t="n">
        <f aca="false">200/1000</f>
        <v>0.2</v>
      </c>
      <c r="D7" s="4" t="n">
        <v>7</v>
      </c>
      <c r="E7" s="4" t="n">
        <v>10</v>
      </c>
      <c r="F7" s="4" t="n">
        <v>3</v>
      </c>
      <c r="G7" s="4" t="n">
        <v>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false" outlineLevel="0" collapsed="false">
      <c r="A8" s="4" t="n">
        <v>0.914</v>
      </c>
      <c r="B8" s="4" t="n">
        <f aca="false">200/1000</f>
        <v>0.2</v>
      </c>
      <c r="C8" s="4" t="n">
        <f aca="false">200/1000</f>
        <v>0.2</v>
      </c>
      <c r="D8" s="4" t="n">
        <v>6</v>
      </c>
      <c r="E8" s="4" t="n">
        <v>8</v>
      </c>
      <c r="F8" s="4" t="n">
        <v>3</v>
      </c>
      <c r="G8" s="4" t="n">
        <v>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false" outlineLevel="0" collapsed="false">
      <c r="A9" s="4" t="n">
        <v>0.815</v>
      </c>
      <c r="B9" s="4" t="n">
        <f aca="false">200/1000</f>
        <v>0.2</v>
      </c>
      <c r="C9" s="4" t="n">
        <f aca="false">200/1000</f>
        <v>0.2</v>
      </c>
      <c r="D9" s="4" t="n">
        <v>5</v>
      </c>
      <c r="E9" s="4" t="n">
        <v>6</v>
      </c>
      <c r="F9" s="4" t="n">
        <v>3</v>
      </c>
      <c r="G9" s="4" t="n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.75" hidden="false" customHeight="false" outlineLevel="0" collapsed="false">
      <c r="A10" s="4" t="n">
        <v>0.726</v>
      </c>
      <c r="B10" s="4" t="n">
        <f aca="false">200/1000</f>
        <v>0.2</v>
      </c>
      <c r="C10" s="4" t="n">
        <f aca="false">200/1000</f>
        <v>0.2</v>
      </c>
      <c r="D10" s="4" t="n">
        <v>5</v>
      </c>
      <c r="E10" s="4" t="n">
        <v>5</v>
      </c>
      <c r="F10" s="4" t="n">
        <v>2</v>
      </c>
      <c r="G10" s="4" t="n"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false" outlineLevel="0" collapsed="false">
      <c r="A11" s="4" t="n">
        <v>0.609</v>
      </c>
      <c r="B11" s="4" t="n">
        <f aca="false">200/1000</f>
        <v>0.2</v>
      </c>
      <c r="C11" s="4" t="n">
        <f aca="false">200/1000</f>
        <v>0.2</v>
      </c>
      <c r="D11" s="4" t="n">
        <v>4</v>
      </c>
      <c r="E11" s="4" t="n">
        <v>4</v>
      </c>
      <c r="F11" s="4" t="n">
        <v>2</v>
      </c>
      <c r="G11" s="4" t="n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.75" hidden="false" customHeight="false" outlineLevel="0" collapsed="false">
      <c r="A13" s="2" t="s">
        <v>7</v>
      </c>
      <c r="B13" s="2" t="s">
        <v>8</v>
      </c>
      <c r="C13" s="2" t="s">
        <v>9</v>
      </c>
      <c r="D13" s="2" t="s">
        <v>10</v>
      </c>
      <c r="E13" s="2" t="s">
        <v>11</v>
      </c>
      <c r="F13" s="2" t="s">
        <v>12</v>
      </c>
      <c r="G13" s="2" t="s">
        <v>13</v>
      </c>
      <c r="H13" s="5" t="s">
        <v>14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false" outlineLevel="0" collapsed="false">
      <c r="A14" s="4" t="n">
        <v>9500</v>
      </c>
      <c r="B14" s="4" t="n">
        <v>1400</v>
      </c>
      <c r="C14" s="4" t="n">
        <f aca="false">CONVERT(81,"mm^2","m^2")</f>
        <v>8.1E-005</v>
      </c>
      <c r="D14" s="4" t="n">
        <f aca="false">4.7/100</f>
        <v>0.047</v>
      </c>
      <c r="E14" s="4" t="n">
        <v>203</v>
      </c>
      <c r="F14" s="4" t="n">
        <f aca="false">786*1000</f>
        <v>786000</v>
      </c>
      <c r="G14" s="4" t="n">
        <f aca="false">10^(-7)</f>
        <v>1E-007</v>
      </c>
      <c r="H14" s="4" t="n">
        <f aca="false">4 * PI() * 10^(-7)</f>
        <v>1.25663706143592E-006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false" outlineLevel="0" collapsed="false">
      <c r="A18" s="2" t="s">
        <v>15</v>
      </c>
      <c r="B18" s="2" t="s">
        <v>16</v>
      </c>
      <c r="C18" s="2" t="s">
        <v>17</v>
      </c>
      <c r="D18" s="2" t="s">
        <v>18</v>
      </c>
      <c r="E18" s="2" t="s">
        <v>19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false" outlineLevel="0" collapsed="false">
      <c r="A19" s="4" t="n">
        <f aca="false">(A2*2^(1/2))/1000</f>
        <v>0.00225567063198509</v>
      </c>
      <c r="B19" s="4" t="n">
        <f aca="false">C2*E2</f>
        <v>3.4</v>
      </c>
      <c r="C19" s="4" t="n">
        <f aca="false">B2*D2</f>
        <v>2.2</v>
      </c>
      <c r="D19" s="6" t="n">
        <f aca="false">F2*B2</f>
        <v>1</v>
      </c>
      <c r="E19" s="6" t="n">
        <f aca="false">G2*C2</f>
        <v>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false" outlineLevel="0" collapsed="false">
      <c r="A20" s="4" t="n">
        <f aca="false">(A3*2^(1/2))/1000</f>
        <v>0.00209303607231218</v>
      </c>
      <c r="B20" s="4" t="n">
        <f aca="false">C3*E3</f>
        <v>3.2</v>
      </c>
      <c r="C20" s="4" t="n">
        <f aca="false">B3*D3</f>
        <v>2</v>
      </c>
      <c r="D20" s="6" t="n">
        <f aca="false">F3*B3</f>
        <v>1</v>
      </c>
      <c r="E20" s="6" t="n">
        <f aca="false">G3*C3</f>
        <v>1.8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false" outlineLevel="0" collapsed="false">
      <c r="A21" s="4" t="n">
        <f aca="false">(A4*2^(1/2))/1000</f>
        <v>0.00188656089220571</v>
      </c>
      <c r="B21" s="4" t="n">
        <f aca="false">C4*E4</f>
        <v>2.8</v>
      </c>
      <c r="C21" s="4" t="n">
        <f aca="false">B4*D4</f>
        <v>1.8</v>
      </c>
      <c r="D21" s="6" t="n">
        <f aca="false">F4*B4</f>
        <v>0.8</v>
      </c>
      <c r="E21" s="6" t="n">
        <f aca="false">G4*C4</f>
        <v>1.6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false" outlineLevel="0" collapsed="false">
      <c r="A22" s="4" t="n">
        <f aca="false">(A5*2^(1/2))/1000</f>
        <v>0.00175221060378026</v>
      </c>
      <c r="B22" s="4" t="n">
        <f aca="false">C5*E5</f>
        <v>2.6</v>
      </c>
      <c r="C22" s="4" t="n">
        <f aca="false">B5*D5</f>
        <v>1.6</v>
      </c>
      <c r="D22" s="6" t="n">
        <f aca="false">F5*B5</f>
        <v>0.8</v>
      </c>
      <c r="E22" s="6" t="n">
        <f aca="false">G5*C5</f>
        <v>1.4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false" outlineLevel="0" collapsed="false">
      <c r="A23" s="4" t="n">
        <f aca="false">(A6*2^(1/2))/1000</f>
        <v>0.00158391918985787</v>
      </c>
      <c r="B23" s="4" t="n">
        <f aca="false">C6*E6</f>
        <v>2.2</v>
      </c>
      <c r="C23" s="4" t="n">
        <f aca="false">B6*D6</f>
        <v>1.4</v>
      </c>
      <c r="D23" s="6" t="n">
        <f aca="false">F6*B6</f>
        <v>0.8</v>
      </c>
      <c r="E23" s="6" t="n">
        <f aca="false">G6*C6</f>
        <v>1.2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false" outlineLevel="0" collapsed="false">
      <c r="A24" s="4" t="n">
        <f aca="false">(A7*2^(1/2))/1000</f>
        <v>0.00145239732855717</v>
      </c>
      <c r="B24" s="4" t="n">
        <f aca="false">C7*E7</f>
        <v>2</v>
      </c>
      <c r="C24" s="4" t="n">
        <f aca="false">B7*D7</f>
        <v>1.4</v>
      </c>
      <c r="D24" s="6" t="n">
        <f aca="false">F7*B7</f>
        <v>0.6</v>
      </c>
      <c r="E24" s="6" t="n">
        <f aca="false">G7*C7</f>
        <v>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false" outlineLevel="0" collapsed="false">
      <c r="A25" s="4" t="n">
        <f aca="false">(A8*2^(1/2))/1000</f>
        <v>0.00129259119600901</v>
      </c>
      <c r="B25" s="4" t="n">
        <f aca="false">C8*E8</f>
        <v>1.6</v>
      </c>
      <c r="C25" s="4" t="n">
        <f aca="false">B8*D8</f>
        <v>1.2</v>
      </c>
      <c r="D25" s="6" t="n">
        <f aca="false">F8*B8</f>
        <v>0.6</v>
      </c>
      <c r="E25" s="6" t="n">
        <f aca="false">G8*C8</f>
        <v>0.8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false" outlineLevel="0" collapsed="false">
      <c r="A26" s="4" t="n">
        <f aca="false">(A9*2^(1/2))/1000</f>
        <v>0.00115258405333407</v>
      </c>
      <c r="B26" s="4" t="n">
        <f aca="false">C9*E9</f>
        <v>1.2</v>
      </c>
      <c r="C26" s="4" t="n">
        <f aca="false">B9*D9</f>
        <v>1</v>
      </c>
      <c r="D26" s="6" t="n">
        <f aca="false">F9*B9</f>
        <v>0.6</v>
      </c>
      <c r="E26" s="6" t="n">
        <f aca="false">G9*C9</f>
        <v>0.6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false" outlineLevel="0" collapsed="false">
      <c r="A27" s="4" t="n">
        <f aca="false">(A10*2^(1/2))/1000</f>
        <v>0.00102671904628287</v>
      </c>
      <c r="B27" s="4" t="n">
        <f aca="false">C10*E10</f>
        <v>1</v>
      </c>
      <c r="C27" s="4" t="n">
        <f aca="false">B10*D10</f>
        <v>1</v>
      </c>
      <c r="D27" s="6" t="n">
        <f aca="false">F10*B10</f>
        <v>0.4</v>
      </c>
      <c r="E27" s="6" t="n">
        <f aca="false">G10*C10</f>
        <v>0.4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false" outlineLevel="0" collapsed="false">
      <c r="A28" s="4" t="n">
        <f aca="false">(A11*2^(1/2))/1000</f>
        <v>0.000861256059485215</v>
      </c>
      <c r="B28" s="4" t="n">
        <f aca="false">C11*E11</f>
        <v>0.8</v>
      </c>
      <c r="C28" s="4" t="n">
        <f aca="false">B11*D11</f>
        <v>0.8</v>
      </c>
      <c r="D28" s="6" t="n">
        <f aca="false">F11*B11</f>
        <v>0.4</v>
      </c>
      <c r="E28" s="6" t="n">
        <f aca="false">G11*C11</f>
        <v>0.4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false" outlineLevel="0" collapsed="false">
      <c r="A31" s="2" t="s">
        <v>20</v>
      </c>
      <c r="B31" s="2" t="s">
        <v>21</v>
      </c>
      <c r="C31" s="2" t="s">
        <v>22</v>
      </c>
      <c r="D31" s="2" t="s">
        <v>23</v>
      </c>
      <c r="E31" s="2" t="s">
        <v>24</v>
      </c>
      <c r="F31" s="2" t="s">
        <v>25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false" outlineLevel="0" collapsed="false">
      <c r="A32" s="4" t="n">
        <f aca="false">(A19*A$14)/D$14</f>
        <v>455.933425614007</v>
      </c>
      <c r="B32" s="4" t="n">
        <f aca="false">(($F$14*$G$14)/($B$14*$C$14))*$C19</f>
        <v>1.52486772486773</v>
      </c>
      <c r="C32" s="4" t="n">
        <f aca="false">B32/(A32*H$14)</f>
        <v>2661.46571341155</v>
      </c>
      <c r="D32" s="4" t="n">
        <f aca="false">((G$14*F$14)/(B$14*C$14))*E19</f>
        <v>1.38624338624339</v>
      </c>
      <c r="E32" s="4" t="n">
        <f aca="false">(D19*A32)/B19</f>
        <v>134.098066357061</v>
      </c>
      <c r="F32" s="4" t="n">
        <f aca="false">0.75*A32*B32</f>
        <v>521.428624055384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false" outlineLevel="0" collapsed="false">
      <c r="A33" s="4" t="n">
        <f aca="false">(A20*A$14)/D$14</f>
        <v>423.060482701398</v>
      </c>
      <c r="B33" s="4" t="n">
        <f aca="false">(($F$14*$G$14)/($B$14*$C$14))*$C20</f>
        <v>1.38624338624339</v>
      </c>
      <c r="C33" s="4" t="n">
        <f aca="false">B33/(A33*H$14)</f>
        <v>2607.51708408564</v>
      </c>
      <c r="D33" s="4" t="n">
        <f aca="false">((G$14*F$14)/(B$14*C$14))*E20</f>
        <v>1.24761904761905</v>
      </c>
      <c r="E33" s="4" t="n">
        <f aca="false">(D20*A33)/B20</f>
        <v>132.206400844187</v>
      </c>
      <c r="F33" s="4" t="n">
        <f aca="false">0.75*A33*B33</f>
        <v>439.848597094311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false" outlineLevel="0" collapsed="false">
      <c r="A34" s="4" t="n">
        <f aca="false">(A21*A$14)/D$14</f>
        <v>381.32613778626</v>
      </c>
      <c r="B34" s="4" t="n">
        <f aca="false">(($F$14*$G$14)/($B$14*$C$14))*$C21</f>
        <v>1.24761904761905</v>
      </c>
      <c r="C34" s="4" t="n">
        <f aca="false">B34/(A34*H$14)</f>
        <v>2603.60776311999</v>
      </c>
      <c r="D34" s="4" t="n">
        <f aca="false">((G$14*F$14)/(B$14*C$14))*E21</f>
        <v>1.10899470899471</v>
      </c>
      <c r="E34" s="4" t="n">
        <f aca="false">(D21*A34)/B21</f>
        <v>108.950325081789</v>
      </c>
      <c r="F34" s="4" t="n">
        <f aca="false">0.75*A34*B34</f>
        <v>356.812314642858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false" outlineLevel="0" collapsed="false">
      <c r="A35" s="4" t="n">
        <f aca="false">(A22*A$14)/D$14</f>
        <v>354.170228423671</v>
      </c>
      <c r="B35" s="4" t="n">
        <f aca="false">(($F$14*$G$14)/($B$14*$C$14))*$C22</f>
        <v>1.10899470899471</v>
      </c>
      <c r="C35" s="4" t="n">
        <f aca="false">B35/(A35*H$14)</f>
        <v>2491.76773814156</v>
      </c>
      <c r="D35" s="4" t="n">
        <f aca="false">((G$14*F$14)/(B$14*C$14))*E22</f>
        <v>0.970370370370371</v>
      </c>
      <c r="E35" s="4" t="n">
        <f aca="false">(D22*A35)/B22</f>
        <v>108.975454899591</v>
      </c>
      <c r="F35" s="4" t="n">
        <f aca="false">0.75*A35*B35</f>
        <v>294.579682053974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false" outlineLevel="0" collapsed="false">
      <c r="A36" s="4" t="n">
        <f aca="false">(A23*A$14)/D$14</f>
        <v>320.153878801058</v>
      </c>
      <c r="B36" s="4" t="n">
        <f aca="false">(($F$14*$G$14)/($B$14*$C$14))*$C23</f>
        <v>0.970370370370371</v>
      </c>
      <c r="C36" s="4" t="n">
        <f aca="false">B36/(A36*H$14)</f>
        <v>2411.95330277921</v>
      </c>
      <c r="D36" s="4" t="n">
        <f aca="false">((G$14*F$14)/(B$14*C$14))*E23</f>
        <v>0.831746031746032</v>
      </c>
      <c r="E36" s="4" t="n">
        <f aca="false">(D23*A36)/B23</f>
        <v>116.419592291294</v>
      </c>
      <c r="F36" s="4" t="n">
        <f aca="false">0.75*A36*B36</f>
        <v>233.00087846077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false" outlineLevel="0" collapsed="false">
      <c r="A37" s="4" t="n">
        <f aca="false">(A24*A$14)/D$14</f>
        <v>293.56967279347</v>
      </c>
      <c r="B37" s="4" t="n">
        <f aca="false">(($F$14*$G$14)/($B$14*$C$14))*$C24</f>
        <v>0.970370370370371</v>
      </c>
      <c r="C37" s="4" t="n">
        <f aca="false">B37/(A37*H$14)</f>
        <v>2630.36776934053</v>
      </c>
      <c r="D37" s="4" t="n">
        <f aca="false">((G$14*F$14)/(B$14*C$14))*E24</f>
        <v>0.693121693121693</v>
      </c>
      <c r="E37" s="4" t="n">
        <f aca="false">(D24*A37)/B24</f>
        <v>88.0709018380411</v>
      </c>
      <c r="F37" s="4" t="n">
        <f aca="false">0.75*A37*B37</f>
        <v>213.653484088581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.75" hidden="false" customHeight="false" outlineLevel="0" collapsed="false">
      <c r="A38" s="4" t="n">
        <f aca="false">(A25*A$14)/D$14</f>
        <v>261.268433235864</v>
      </c>
      <c r="B38" s="4" t="n">
        <f aca="false">(($F$14*$G$14)/($B$14*$C$14))*$C25</f>
        <v>0.831746031746032</v>
      </c>
      <c r="C38" s="4" t="n">
        <f aca="false">B38/(A38*H$14)</f>
        <v>2533.34263749239</v>
      </c>
      <c r="D38" s="4" t="n">
        <f aca="false">((G$14*F$14)/(B$14*C$14))*E25</f>
        <v>0.554497354497355</v>
      </c>
      <c r="E38" s="4" t="n">
        <f aca="false">(D25*A38)/B25</f>
        <v>97.9756624634488</v>
      </c>
      <c r="F38" s="4" t="n">
        <f aca="false">0.75*A38*B38</f>
        <v>162.981736923324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false" outlineLevel="0" collapsed="false">
      <c r="A39" s="4" t="n">
        <f aca="false">(A26*A$14)/D$14</f>
        <v>232.96911716327</v>
      </c>
      <c r="B39" s="4" t="n">
        <f aca="false">(($F$14*$G$14)/($B$14*$C$14))*$C26</f>
        <v>0.693121693121693</v>
      </c>
      <c r="C39" s="4" t="n">
        <f aca="false">B39/(A39*H$14)</f>
        <v>2367.56152420046</v>
      </c>
      <c r="D39" s="4" t="n">
        <f aca="false">((G$14*F$14)/(B$14*C$14))*E26</f>
        <v>0.415873015873016</v>
      </c>
      <c r="E39" s="4" t="n">
        <f aca="false">(D26*A39)/B26</f>
        <v>116.484558581635</v>
      </c>
      <c r="F39" s="4" t="n">
        <f aca="false">0.75*A39*B39</f>
        <v>121.106961699954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false" outlineLevel="0" collapsed="false">
      <c r="A40" s="4" t="n">
        <f aca="false">(A27*A$14)/D$14</f>
        <v>207.528317865686</v>
      </c>
      <c r="B40" s="4" t="n">
        <f aca="false">(($F$14*$G$14)/($B$14*$C$14))*$C27</f>
        <v>0.693121693121693</v>
      </c>
      <c r="C40" s="4" t="n">
        <f aca="false">B40/(A40*H$14)</f>
        <v>2657.79978267682</v>
      </c>
      <c r="D40" s="4" t="n">
        <f aca="false">((G$14*F$14)/(B$14*C$14))*E27</f>
        <v>0.277248677248677</v>
      </c>
      <c r="E40" s="4" t="n">
        <f aca="false">(D27*A40)/B27</f>
        <v>83.0113271462744</v>
      </c>
      <c r="F40" s="4" t="n">
        <f aca="false">0.75*A40*B40</f>
        <v>107.881784287321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false" outlineLevel="0" collapsed="false">
      <c r="A41" s="4" t="n">
        <f aca="false">(A28*A$14)/D$14</f>
        <v>174.083671598075</v>
      </c>
      <c r="B41" s="4" t="n">
        <f aca="false">(($F$14*$G$14)/($B$14*$C$14))*$C28</f>
        <v>0.554497354497355</v>
      </c>
      <c r="C41" s="4" t="n">
        <f aca="false">B41/(A41*H$14)</f>
        <v>2534.72925086814</v>
      </c>
      <c r="D41" s="4" t="n">
        <f aca="false">((G$14*F$14)/(B$14*C$14))*E28</f>
        <v>0.277248677248677</v>
      </c>
      <c r="E41" s="4" t="n">
        <f aca="false">(D28*A41)/B28</f>
        <v>87.0418357990377</v>
      </c>
      <c r="F41" s="4" t="n">
        <f aca="false">0.75*A41*B41</f>
        <v>72.3967015217393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5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5.75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5.75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5.75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5.75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5.75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5.75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5.75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5.75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5.75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5.75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5.75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5.75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5.75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5.75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5.75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5.75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5.75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5.75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5.75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5.75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5.75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5.75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5.75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5.75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5.75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5.75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5.75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5.75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5.75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5.75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5.75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5.75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5.75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5.75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5.75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5.75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5.75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5.75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5.75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5.75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5.75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5.75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5.75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5.75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5.75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5.75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5.75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5.75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5.75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5.75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5.75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5.75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5.75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5.75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5.75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5.75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5.75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5.75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5.75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5.75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5.75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5.75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5.75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5.75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5.75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5.75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5.75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5.75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5.75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5.75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5.75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5.75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5.75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5.75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5.75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5.75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5.75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5.75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5.75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5.75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5.75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5.75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5.75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5.75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5.75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5.75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5.75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5.75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5.75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5.75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5.75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5.75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5.75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5.75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5.75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5.75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5.75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5.75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5.75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5.75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5.75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5.75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5.75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5.75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5.75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5.75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5.75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5.75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5.75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5.75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5.75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5.75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5.75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5.75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5.75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5.75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5.75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5.75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5.75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5.75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5.75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5.75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5.75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5.75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5.75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5.75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5.75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5.75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5.75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5.75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5.75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5.75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5.75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5.75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5.75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5.75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5.75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5.75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5.75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5.75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5.75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5.75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5.75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5.75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5.75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5.75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5.75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5.75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5.75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5.75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5.75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5.75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5.75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5.75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5.75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5.75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5.75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5.75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5.75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5.75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5.75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5.75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5.75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5.75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5.75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5.75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5.75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5.75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5.75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5.75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5.75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5.75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5.75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5.75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5.75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5.75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5.75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5.75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5.75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2020-06-07T21:03:06Z</dcterms:modified>
  <cp:revision>1</cp:revision>
  <dc:subject/>
  <dc:title/>
</cp:coreProperties>
</file>