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Projects\TownRaiser\"/>
    </mc:Choice>
  </mc:AlternateContent>
  <bookViews>
    <workbookView xWindow="0" yWindow="0" windowWidth="28770" windowHeight="13815" activeTab="1"/>
  </bookViews>
  <sheets>
    <sheet name="UnitData" sheetId="1" r:id="rId1"/>
    <sheet name="EncounterPointData" sheetId="3" r:id="rId2"/>
    <sheet name="Encounter Calculator" sheetId="2" r:id="rId3"/>
  </sheets>
  <calcPr calcId="0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2" i="2"/>
  <c r="D12" i="2" s="1"/>
  <c r="C12" i="2"/>
  <c r="B13" i="2"/>
  <c r="D13" i="2" s="1"/>
  <c r="C13" i="2"/>
  <c r="B14" i="2"/>
  <c r="D14" i="2" s="1"/>
  <c r="C14" i="2"/>
  <c r="B15" i="2"/>
  <c r="C15" i="2"/>
  <c r="D15" i="2"/>
  <c r="B6" i="2"/>
  <c r="C6" i="2"/>
  <c r="D6" i="2"/>
  <c r="B7" i="2"/>
  <c r="D7" i="2" s="1"/>
  <c r="C7" i="2"/>
  <c r="B8" i="2"/>
  <c r="D8" i="2" s="1"/>
  <c r="C8" i="2"/>
  <c r="B9" i="2"/>
  <c r="C9" i="2"/>
  <c r="D9" i="2"/>
  <c r="B2" i="2"/>
  <c r="D2" i="2" s="1"/>
  <c r="C2" i="2"/>
  <c r="B3" i="2"/>
  <c r="D3" i="2" s="1"/>
  <c r="C3" i="2"/>
  <c r="B4" i="2"/>
  <c r="D4" i="2" s="1"/>
  <c r="C4" i="2"/>
  <c r="B5" i="2"/>
  <c r="D5" i="2" s="1"/>
  <c r="C5" i="2"/>
  <c r="B28" i="2"/>
  <c r="C28" i="2"/>
  <c r="B25" i="2"/>
  <c r="C25" i="2"/>
  <c r="B27" i="2"/>
  <c r="C27" i="2"/>
  <c r="B29" i="2"/>
  <c r="C29" i="2"/>
  <c r="B30" i="2"/>
  <c r="C30" i="2"/>
  <c r="B31" i="2"/>
  <c r="C31" i="2"/>
  <c r="C26" i="2"/>
  <c r="B26" i="2"/>
  <c r="C21" i="2" l="1"/>
  <c r="B20" i="2"/>
  <c r="C20" i="2"/>
  <c r="C22" i="2" s="1"/>
  <c r="D20" i="2"/>
  <c r="D28" i="2" s="1"/>
  <c r="E28" i="2" l="1"/>
  <c r="F28" i="2" s="1"/>
  <c r="D26" i="2"/>
  <c r="E26" i="2" s="1"/>
  <c r="F26" i="2" s="1"/>
  <c r="D25" i="2"/>
  <c r="E25" i="2" s="1"/>
  <c r="F25" i="2" s="1"/>
  <c r="D31" i="2"/>
  <c r="E31" i="2" s="1"/>
  <c r="F31" i="2" s="1"/>
  <c r="D27" i="2"/>
  <c r="E27" i="2" s="1"/>
  <c r="F27" i="2" s="1"/>
  <c r="D29" i="2"/>
  <c r="E29" i="2" s="1"/>
  <c r="F29" i="2" s="1"/>
  <c r="D30" i="2"/>
  <c r="E30" i="2" s="1"/>
  <c r="F30" i="2" s="1"/>
</calcChain>
</file>

<file path=xl/sharedStrings.xml><?xml version="1.0" encoding="utf-8"?>
<sst xmlns="http://schemas.openxmlformats.org/spreadsheetml/2006/main" count="195" uniqueCount="77">
  <si>
    <t>Name (string, required)</t>
  </si>
  <si>
    <t>NameDisplay (string)</t>
  </si>
  <si>
    <t>SoundEffectName (string)</t>
  </si>
  <si>
    <t>WeaponSoundEffectName (string)</t>
  </si>
  <si>
    <t>Health (int)</t>
  </si>
  <si>
    <t>TrainTime (double)</t>
  </si>
  <si>
    <t>ResourceHarvestAmount (int)</t>
  </si>
  <si>
    <t>AttackDamage (int)</t>
  </si>
  <si>
    <t>AttackRange (float)</t>
  </si>
  <si>
    <t>MovementSpeed (float)</t>
  </si>
  <si>
    <t>BounceAdditionalMagnitude (int)</t>
  </si>
  <si>
    <t>AttackBounceAdditionalMagnitude (int)</t>
  </si>
  <si>
    <t>AttackWobbleAdditionalMagnitude (int)</t>
  </si>
  <si>
    <t>GoldCost (int)</t>
  </si>
  <si>
    <t>Capacity (int)</t>
  </si>
  <si>
    <t>Size (string)</t>
  </si>
  <si>
    <t>IsEnemy (bool)</t>
  </si>
  <si>
    <t>InitiatesBattle (bool)</t>
  </si>
  <si>
    <t>HotkeyFieldButUseProperty (Microsoft.Xna.Framework.Input.Keys)</t>
  </si>
  <si>
    <t>Worker</t>
  </si>
  <si>
    <t>worker</t>
  </si>
  <si>
    <t>Small</t>
  </si>
  <si>
    <t>W</t>
  </si>
  <si>
    <t>Fighter</t>
  </si>
  <si>
    <t>fighter</t>
  </si>
  <si>
    <t>sword</t>
  </si>
  <si>
    <t>F</t>
  </si>
  <si>
    <t>Slime</t>
  </si>
  <si>
    <t>slime</t>
  </si>
  <si>
    <t>Bat</t>
  </si>
  <si>
    <t>bat</t>
  </si>
  <si>
    <t>B</t>
  </si>
  <si>
    <t>Goblin</t>
  </si>
  <si>
    <t>goblin</t>
  </si>
  <si>
    <t>club</t>
  </si>
  <si>
    <t>G</t>
  </si>
  <si>
    <t>Skeleton</t>
  </si>
  <si>
    <t>skeleton</t>
  </si>
  <si>
    <t>Snake</t>
  </si>
  <si>
    <t>snake</t>
  </si>
  <si>
    <t>Medium</t>
  </si>
  <si>
    <t>KingSkeleton</t>
  </si>
  <si>
    <t>King Skeleton</t>
  </si>
  <si>
    <t>kingskeleton</t>
  </si>
  <si>
    <t>Cyclops</t>
  </si>
  <si>
    <t>cyclops</t>
  </si>
  <si>
    <t>Octopus</t>
  </si>
  <si>
    <t>Tako Tako</t>
  </si>
  <si>
    <t>octopus</t>
  </si>
  <si>
    <t>Large</t>
  </si>
  <si>
    <t>Dragon</t>
  </si>
  <si>
    <t>dragon</t>
  </si>
  <si>
    <t>Difficulty (int, required)</t>
  </si>
  <si>
    <t>Enemies (List&lt;string&gt;)</t>
  </si>
  <si>
    <t>Health</t>
  </si>
  <si>
    <t>Attacks To Kill</t>
  </si>
  <si>
    <t>Peons Killed Per Group Attack</t>
  </si>
  <si>
    <t>Group Totals</t>
  </si>
  <si>
    <t>Group 1</t>
  </si>
  <si>
    <t>Group Attacks to Kill Fighter</t>
  </si>
  <si>
    <t>Damage</t>
  </si>
  <si>
    <t>Rounds to win</t>
  </si>
  <si>
    <t>Losses</t>
  </si>
  <si>
    <t>Fighter Group Size</t>
  </si>
  <si>
    <t>Party Loss</t>
  </si>
  <si>
    <t>Goblin Patrol</t>
  </si>
  <si>
    <t>Snake Patrol</t>
  </si>
  <si>
    <t>Slime Patrol</t>
  </si>
  <si>
    <t>Skeleton Patrol</t>
  </si>
  <si>
    <t>Goblin Army</t>
  </si>
  <si>
    <t>Slime Army</t>
  </si>
  <si>
    <t>Skeleton Army</t>
  </si>
  <si>
    <t>Difficulty</t>
  </si>
  <si>
    <t>Unit Goal</t>
  </si>
  <si>
    <t>Concept</t>
  </si>
  <si>
    <t>Bat Patrol</t>
  </si>
  <si>
    <t>Serpent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</si>
</sst>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/>
    <xf numFmtId="2" fontId="0" fillId="0" borderId="0" xfId="0" applyNumberFormat="1"/>
    <xf numFmtId="171" fontId="16" fillId="0" borderId="0" xfId="0" applyNumberFormat="1" applyFont="1"/>
    <xf numFmtId="2" fontId="16" fillId="0" borderId="0" xfId="0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8" sqref="E8"/>
    </sheetView>
  </sheetViews>
  <sheetFormatPr defaultRowHeight="15" x14ac:dyDescent="0.25"/>
  <cols>
    <col min="1" max="1" width="22.28515625" bestFit="1" customWidth="1"/>
    <col min="2" max="2" width="19.85546875" bestFit="1" customWidth="1"/>
    <col min="3" max="3" width="24.28515625" bestFit="1" customWidth="1"/>
    <col min="4" max="4" width="11.140625" bestFit="1" customWidth="1"/>
    <col min="5" max="5" width="18.28515625" customWidth="1"/>
    <col min="6" max="6" width="32" customWidth="1"/>
    <col min="7" max="7" width="18.28515625" bestFit="1" customWidth="1"/>
    <col min="8" max="8" width="27.85546875" bestFit="1" customWidth="1"/>
    <col min="9" max="9" width="18.28515625" bestFit="1" customWidth="1"/>
    <col min="10" max="10" width="22.7109375" bestFit="1" customWidth="1"/>
    <col min="11" max="11" width="31.42578125" bestFit="1" customWidth="1"/>
    <col min="12" max="12" width="37.140625" bestFit="1" customWidth="1"/>
    <col min="13" max="13" width="37.5703125" bestFit="1" customWidth="1"/>
    <col min="14" max="14" width="13.42578125" bestFit="1" customWidth="1"/>
    <col min="15" max="15" width="12.7109375" bestFit="1" customWidth="1"/>
    <col min="16" max="16" width="11.42578125" bestFit="1" customWidth="1"/>
    <col min="17" max="17" width="14.42578125" bestFit="1" customWidth="1"/>
    <col min="18" max="18" width="19.7109375" bestFit="1" customWidth="1"/>
    <col min="19" max="19" width="62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 t="s">
        <v>20</v>
      </c>
      <c r="D2">
        <v>75</v>
      </c>
      <c r="E2">
        <v>10</v>
      </c>
      <c r="G2">
        <v>5</v>
      </c>
      <c r="H2">
        <v>20</v>
      </c>
      <c r="I2">
        <v>10</v>
      </c>
      <c r="J2">
        <v>50</v>
      </c>
      <c r="N2">
        <v>50</v>
      </c>
      <c r="O2">
        <v>1</v>
      </c>
      <c r="P2" t="s">
        <v>21</v>
      </c>
      <c r="Q2" t="b">
        <v>0</v>
      </c>
      <c r="R2" t="b">
        <v>0</v>
      </c>
      <c r="S2" t="s">
        <v>22</v>
      </c>
    </row>
    <row r="3" spans="1:19" x14ac:dyDescent="0.25">
      <c r="A3" t="s">
        <v>23</v>
      </c>
      <c r="B3" t="s">
        <v>23</v>
      </c>
      <c r="C3" t="s">
        <v>24</v>
      </c>
      <c r="D3">
        <v>150</v>
      </c>
      <c r="E3">
        <v>18</v>
      </c>
      <c r="F3" t="s">
        <v>25</v>
      </c>
      <c r="G3">
        <v>10</v>
      </c>
      <c r="I3">
        <v>12</v>
      </c>
      <c r="J3">
        <v>40</v>
      </c>
      <c r="L3">
        <v>5</v>
      </c>
      <c r="M3">
        <v>10</v>
      </c>
      <c r="N3">
        <v>100</v>
      </c>
      <c r="O3">
        <v>1</v>
      </c>
      <c r="P3" t="s">
        <v>21</v>
      </c>
      <c r="Q3" t="b">
        <v>0</v>
      </c>
      <c r="R3" t="b">
        <v>1</v>
      </c>
      <c r="S3" t="s">
        <v>26</v>
      </c>
    </row>
    <row r="4" spans="1:19" x14ac:dyDescent="0.25">
      <c r="A4" t="s">
        <v>27</v>
      </c>
      <c r="B4" t="s">
        <v>27</v>
      </c>
      <c r="C4" t="s">
        <v>28</v>
      </c>
      <c r="D4">
        <v>20</v>
      </c>
      <c r="E4">
        <v>3</v>
      </c>
      <c r="I4">
        <v>9</v>
      </c>
      <c r="J4">
        <v>40</v>
      </c>
      <c r="P4" t="s">
        <v>21</v>
      </c>
      <c r="Q4" t="b">
        <v>1</v>
      </c>
      <c r="R4" t="b">
        <v>1</v>
      </c>
    </row>
    <row r="5" spans="1:19" x14ac:dyDescent="0.25">
      <c r="A5" t="s">
        <v>29</v>
      </c>
      <c r="B5" t="s">
        <v>29</v>
      </c>
      <c r="C5" t="s">
        <v>30</v>
      </c>
      <c r="D5">
        <v>40</v>
      </c>
      <c r="E5">
        <v>5</v>
      </c>
      <c r="I5">
        <v>9</v>
      </c>
      <c r="J5">
        <v>70</v>
      </c>
      <c r="P5" t="s">
        <v>21</v>
      </c>
      <c r="Q5" t="b">
        <v>1</v>
      </c>
      <c r="R5" t="b">
        <v>1</v>
      </c>
      <c r="S5" t="s">
        <v>31</v>
      </c>
    </row>
    <row r="6" spans="1:19" x14ac:dyDescent="0.25">
      <c r="A6" t="s">
        <v>32</v>
      </c>
      <c r="B6" t="s">
        <v>32</v>
      </c>
      <c r="C6" t="s">
        <v>33</v>
      </c>
      <c r="D6">
        <v>60</v>
      </c>
      <c r="E6">
        <v>10</v>
      </c>
      <c r="F6" t="s">
        <v>34</v>
      </c>
      <c r="I6">
        <v>10</v>
      </c>
      <c r="J6">
        <v>50</v>
      </c>
      <c r="P6" t="s">
        <v>21</v>
      </c>
      <c r="Q6" t="b">
        <v>1</v>
      </c>
      <c r="R6" t="b">
        <v>1</v>
      </c>
      <c r="S6" t="s">
        <v>35</v>
      </c>
    </row>
    <row r="7" spans="1:19" x14ac:dyDescent="0.25">
      <c r="A7" t="s">
        <v>36</v>
      </c>
      <c r="B7" t="s">
        <v>36</v>
      </c>
      <c r="C7" t="s">
        <v>37</v>
      </c>
      <c r="D7">
        <v>100</v>
      </c>
      <c r="E7">
        <v>15</v>
      </c>
      <c r="I7">
        <v>9</v>
      </c>
      <c r="J7">
        <v>20</v>
      </c>
      <c r="P7" t="s">
        <v>21</v>
      </c>
      <c r="Q7" t="b">
        <v>1</v>
      </c>
      <c r="R7" t="b">
        <v>1</v>
      </c>
    </row>
    <row r="8" spans="1:19" x14ac:dyDescent="0.25">
      <c r="A8" t="s">
        <v>38</v>
      </c>
      <c r="B8" t="s">
        <v>38</v>
      </c>
      <c r="C8" t="s">
        <v>39</v>
      </c>
      <c r="D8">
        <v>120</v>
      </c>
      <c r="E8">
        <v>15</v>
      </c>
      <c r="I8">
        <v>9</v>
      </c>
      <c r="J8">
        <v>65</v>
      </c>
      <c r="P8" t="s">
        <v>40</v>
      </c>
      <c r="Q8" t="b">
        <v>1</v>
      </c>
      <c r="R8" t="b">
        <v>1</v>
      </c>
    </row>
    <row r="9" spans="1:19" x14ac:dyDescent="0.25">
      <c r="A9" t="s">
        <v>41</v>
      </c>
      <c r="B9" t="s">
        <v>42</v>
      </c>
      <c r="C9" t="s">
        <v>43</v>
      </c>
      <c r="D9">
        <v>300</v>
      </c>
      <c r="E9">
        <v>30</v>
      </c>
      <c r="I9">
        <v>12</v>
      </c>
      <c r="J9">
        <v>30</v>
      </c>
      <c r="P9" t="s">
        <v>21</v>
      </c>
      <c r="Q9" t="b">
        <v>1</v>
      </c>
      <c r="R9" t="b">
        <v>1</v>
      </c>
    </row>
    <row r="10" spans="1:19" x14ac:dyDescent="0.25">
      <c r="A10" t="s">
        <v>44</v>
      </c>
      <c r="B10" t="s">
        <v>44</v>
      </c>
      <c r="C10" t="s">
        <v>45</v>
      </c>
      <c r="D10">
        <v>500</v>
      </c>
      <c r="E10">
        <v>40</v>
      </c>
      <c r="I10">
        <v>12</v>
      </c>
      <c r="J10">
        <v>40</v>
      </c>
      <c r="P10" t="s">
        <v>21</v>
      </c>
      <c r="Q10" t="b">
        <v>1</v>
      </c>
      <c r="R10" t="b">
        <v>1</v>
      </c>
    </row>
    <row r="11" spans="1:19" x14ac:dyDescent="0.25">
      <c r="A11" t="s">
        <v>46</v>
      </c>
      <c r="B11" t="s">
        <v>47</v>
      </c>
      <c r="C11" t="s">
        <v>48</v>
      </c>
      <c r="D11">
        <v>750</v>
      </c>
      <c r="E11">
        <v>50</v>
      </c>
      <c r="I11">
        <v>20</v>
      </c>
      <c r="J11">
        <v>25</v>
      </c>
      <c r="P11" t="s">
        <v>49</v>
      </c>
      <c r="Q11" t="b">
        <v>1</v>
      </c>
      <c r="R11" t="b">
        <v>1</v>
      </c>
    </row>
    <row r="12" spans="1:19" x14ac:dyDescent="0.25">
      <c r="A12" t="s">
        <v>50</v>
      </c>
      <c r="B12" t="s">
        <v>50</v>
      </c>
      <c r="C12" t="s">
        <v>51</v>
      </c>
      <c r="D12">
        <v>1200</v>
      </c>
      <c r="E12">
        <v>75</v>
      </c>
      <c r="I12">
        <v>16</v>
      </c>
      <c r="J12">
        <v>50</v>
      </c>
      <c r="P12" t="s">
        <v>49</v>
      </c>
      <c r="Q12" t="b">
        <v>1</v>
      </c>
      <c r="R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E9" sqref="E9"/>
    </sheetView>
  </sheetViews>
  <sheetFormatPr defaultRowHeight="15" x14ac:dyDescent="0.25"/>
  <cols>
    <col min="1" max="1" width="23" customWidth="1"/>
    <col min="2" max="2" width="24.85546875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1</v>
      </c>
      <c r="B2" t="s">
        <v>27</v>
      </c>
    </row>
    <row r="3" spans="1:2" x14ac:dyDescent="0.25">
      <c r="B3" t="s">
        <v>27</v>
      </c>
    </row>
    <row r="4" spans="1:2" x14ac:dyDescent="0.25">
      <c r="B4" t="s">
        <v>27</v>
      </c>
    </row>
    <row r="5" spans="1:2" x14ac:dyDescent="0.25">
      <c r="B5" t="s">
        <v>27</v>
      </c>
    </row>
    <row r="6" spans="1:2" x14ac:dyDescent="0.25">
      <c r="A6">
        <v>2</v>
      </c>
      <c r="B6" t="s">
        <v>29</v>
      </c>
    </row>
    <row r="7" spans="1:2" x14ac:dyDescent="0.25">
      <c r="B7" t="s">
        <v>29</v>
      </c>
    </row>
    <row r="8" spans="1:2" x14ac:dyDescent="0.25">
      <c r="B8" t="s">
        <v>29</v>
      </c>
    </row>
    <row r="9" spans="1:2" x14ac:dyDescent="0.25">
      <c r="B9" t="s">
        <v>29</v>
      </c>
    </row>
    <row r="10" spans="1:2" x14ac:dyDescent="0.25">
      <c r="B10" t="s">
        <v>29</v>
      </c>
    </row>
    <row r="11" spans="1:2" x14ac:dyDescent="0.25">
      <c r="B11" t="s">
        <v>29</v>
      </c>
    </row>
    <row r="12" spans="1:2" x14ac:dyDescent="0.25">
      <c r="A12">
        <v>3</v>
      </c>
      <c r="B12" t="s">
        <v>32</v>
      </c>
    </row>
    <row r="13" spans="1:2" x14ac:dyDescent="0.25">
      <c r="B13" t="s">
        <v>32</v>
      </c>
    </row>
    <row r="14" spans="1:2" x14ac:dyDescent="0.25">
      <c r="B14" t="s">
        <v>32</v>
      </c>
    </row>
    <row r="15" spans="1:2" x14ac:dyDescent="0.25">
      <c r="B15" t="s">
        <v>32</v>
      </c>
    </row>
    <row r="16" spans="1:2" x14ac:dyDescent="0.25">
      <c r="B16" t="s">
        <v>32</v>
      </c>
    </row>
    <row r="17" spans="1:2" x14ac:dyDescent="0.25">
      <c r="B17" t="s">
        <v>32</v>
      </c>
    </row>
    <row r="18" spans="1:2" x14ac:dyDescent="0.25">
      <c r="B18" t="s">
        <v>29</v>
      </c>
    </row>
    <row r="19" spans="1:2" x14ac:dyDescent="0.25">
      <c r="B19" t="s">
        <v>29</v>
      </c>
    </row>
    <row r="20" spans="1:2" x14ac:dyDescent="0.25">
      <c r="B20" t="s">
        <v>29</v>
      </c>
    </row>
    <row r="21" spans="1:2" x14ac:dyDescent="0.25">
      <c r="A21">
        <v>4</v>
      </c>
      <c r="B21" t="s">
        <v>36</v>
      </c>
    </row>
    <row r="22" spans="1:2" x14ac:dyDescent="0.25">
      <c r="B22" t="s">
        <v>36</v>
      </c>
    </row>
    <row r="23" spans="1:2" x14ac:dyDescent="0.25">
      <c r="B23" t="s">
        <v>36</v>
      </c>
    </row>
    <row r="24" spans="1:2" x14ac:dyDescent="0.25">
      <c r="B24" t="s">
        <v>36</v>
      </c>
    </row>
    <row r="25" spans="1:2" x14ac:dyDescent="0.25">
      <c r="B25" t="s">
        <v>36</v>
      </c>
    </row>
    <row r="26" spans="1:2" x14ac:dyDescent="0.25">
      <c r="B26" t="s">
        <v>36</v>
      </c>
    </row>
    <row r="27" spans="1:2" x14ac:dyDescent="0.25">
      <c r="B27" t="s">
        <v>29</v>
      </c>
    </row>
    <row r="28" spans="1:2" x14ac:dyDescent="0.25">
      <c r="B28" t="s">
        <v>29</v>
      </c>
    </row>
    <row r="29" spans="1:2" x14ac:dyDescent="0.25">
      <c r="B29" t="s">
        <v>29</v>
      </c>
    </row>
    <row r="30" spans="1:2" x14ac:dyDescent="0.25">
      <c r="A30">
        <v>5</v>
      </c>
      <c r="B30" t="s">
        <v>32</v>
      </c>
    </row>
    <row r="31" spans="1:2" x14ac:dyDescent="0.25">
      <c r="B31" t="s">
        <v>32</v>
      </c>
    </row>
    <row r="32" spans="1:2" x14ac:dyDescent="0.25">
      <c r="B32" t="s">
        <v>32</v>
      </c>
    </row>
    <row r="33" spans="1:2" x14ac:dyDescent="0.25">
      <c r="B33" t="s">
        <v>32</v>
      </c>
    </row>
    <row r="34" spans="1:2" x14ac:dyDescent="0.25">
      <c r="B34" t="s">
        <v>32</v>
      </c>
    </row>
    <row r="35" spans="1:2" x14ac:dyDescent="0.25">
      <c r="B35" t="s">
        <v>32</v>
      </c>
    </row>
    <row r="36" spans="1:2" x14ac:dyDescent="0.25">
      <c r="B36" t="s">
        <v>32</v>
      </c>
    </row>
    <row r="37" spans="1:2" x14ac:dyDescent="0.25">
      <c r="B37" t="s">
        <v>32</v>
      </c>
    </row>
    <row r="38" spans="1:2" x14ac:dyDescent="0.25">
      <c r="B38" t="s">
        <v>32</v>
      </c>
    </row>
    <row r="39" spans="1:2" x14ac:dyDescent="0.25">
      <c r="B39" t="s">
        <v>44</v>
      </c>
    </row>
    <row r="40" spans="1:2" x14ac:dyDescent="0.25">
      <c r="A40">
        <v>6</v>
      </c>
      <c r="B40" t="s">
        <v>36</v>
      </c>
    </row>
    <row r="41" spans="1:2" x14ac:dyDescent="0.25">
      <c r="B41" t="s">
        <v>36</v>
      </c>
    </row>
    <row r="42" spans="1:2" x14ac:dyDescent="0.25">
      <c r="B42" t="s">
        <v>36</v>
      </c>
    </row>
    <row r="43" spans="1:2" x14ac:dyDescent="0.25">
      <c r="B43" t="s">
        <v>36</v>
      </c>
    </row>
    <row r="44" spans="1:2" x14ac:dyDescent="0.25">
      <c r="B44" t="s">
        <v>36</v>
      </c>
    </row>
    <row r="45" spans="1:2" x14ac:dyDescent="0.25">
      <c r="B45" t="s">
        <v>36</v>
      </c>
    </row>
    <row r="46" spans="1:2" x14ac:dyDescent="0.25">
      <c r="B46" t="s">
        <v>36</v>
      </c>
    </row>
    <row r="47" spans="1:2" x14ac:dyDescent="0.25">
      <c r="B47" t="s">
        <v>36</v>
      </c>
    </row>
    <row r="48" spans="1:2" x14ac:dyDescent="0.25">
      <c r="B48" t="s">
        <v>41</v>
      </c>
    </row>
    <row r="49" spans="1:2" x14ac:dyDescent="0.25">
      <c r="B49" t="s">
        <v>41</v>
      </c>
    </row>
    <row r="50" spans="1:2" x14ac:dyDescent="0.25">
      <c r="A50">
        <v>7</v>
      </c>
      <c r="B50" t="s">
        <v>27</v>
      </c>
    </row>
    <row r="51" spans="1:2" x14ac:dyDescent="0.25">
      <c r="B51" t="s">
        <v>27</v>
      </c>
    </row>
    <row r="52" spans="1:2" x14ac:dyDescent="0.25">
      <c r="B52" t="s">
        <v>27</v>
      </c>
    </row>
    <row r="53" spans="1:2" x14ac:dyDescent="0.25">
      <c r="B53" t="s">
        <v>27</v>
      </c>
    </row>
    <row r="54" spans="1:2" x14ac:dyDescent="0.25">
      <c r="B54" t="s">
        <v>27</v>
      </c>
    </row>
    <row r="55" spans="1:2" x14ac:dyDescent="0.25">
      <c r="B55" t="s">
        <v>27</v>
      </c>
    </row>
    <row r="56" spans="1:2" x14ac:dyDescent="0.25">
      <c r="B56" t="s">
        <v>27</v>
      </c>
    </row>
    <row r="57" spans="1:2" x14ac:dyDescent="0.25">
      <c r="B57" t="s">
        <v>27</v>
      </c>
    </row>
    <row r="58" spans="1:2" x14ac:dyDescent="0.25">
      <c r="B58" t="s">
        <v>46</v>
      </c>
    </row>
    <row r="59" spans="1:2" x14ac:dyDescent="0.25">
      <c r="B59" t="s">
        <v>46</v>
      </c>
    </row>
    <row r="60" spans="1:2" x14ac:dyDescent="0.25">
      <c r="B60" t="s">
        <v>46</v>
      </c>
    </row>
    <row r="61" spans="1:2" x14ac:dyDescent="0.25">
      <c r="A61">
        <v>8</v>
      </c>
      <c r="B61" t="s">
        <v>38</v>
      </c>
    </row>
    <row r="62" spans="1:2" x14ac:dyDescent="0.25">
      <c r="B62" t="s">
        <v>38</v>
      </c>
    </row>
    <row r="63" spans="1:2" x14ac:dyDescent="0.25">
      <c r="B63" t="s">
        <v>38</v>
      </c>
    </row>
    <row r="64" spans="1:2" x14ac:dyDescent="0.25">
      <c r="B64" t="s">
        <v>38</v>
      </c>
    </row>
    <row r="65" spans="1:2" x14ac:dyDescent="0.25">
      <c r="B65" t="s">
        <v>38</v>
      </c>
    </row>
    <row r="66" spans="1:2" x14ac:dyDescent="0.25">
      <c r="B66" t="s">
        <v>38</v>
      </c>
    </row>
    <row r="67" spans="1:2" x14ac:dyDescent="0.25">
      <c r="B67" t="s">
        <v>38</v>
      </c>
    </row>
    <row r="68" spans="1:2" x14ac:dyDescent="0.25">
      <c r="B68" t="s">
        <v>38</v>
      </c>
    </row>
    <row r="69" spans="1:2" x14ac:dyDescent="0.25">
      <c r="B69" t="s">
        <v>38</v>
      </c>
    </row>
    <row r="70" spans="1:2" x14ac:dyDescent="0.25">
      <c r="B70" t="s">
        <v>38</v>
      </c>
    </row>
    <row r="71" spans="1:2" x14ac:dyDescent="0.25">
      <c r="B71" t="s">
        <v>38</v>
      </c>
    </row>
    <row r="72" spans="1:2" x14ac:dyDescent="0.25">
      <c r="B72" t="s">
        <v>38</v>
      </c>
    </row>
    <row r="73" spans="1:2" x14ac:dyDescent="0.25">
      <c r="B73" t="s">
        <v>38</v>
      </c>
    </row>
    <row r="74" spans="1:2" x14ac:dyDescent="0.25">
      <c r="B74" t="s">
        <v>38</v>
      </c>
    </row>
    <row r="75" spans="1:2" x14ac:dyDescent="0.25">
      <c r="A75">
        <v>9</v>
      </c>
      <c r="B75" t="s">
        <v>38</v>
      </c>
    </row>
    <row r="76" spans="1:2" x14ac:dyDescent="0.25">
      <c r="B76" t="s">
        <v>38</v>
      </c>
    </row>
    <row r="77" spans="1:2" x14ac:dyDescent="0.25">
      <c r="B77" t="s">
        <v>38</v>
      </c>
    </row>
    <row r="78" spans="1:2" x14ac:dyDescent="0.25">
      <c r="B78" t="s">
        <v>38</v>
      </c>
    </row>
    <row r="79" spans="1:2" x14ac:dyDescent="0.25">
      <c r="B79" t="s">
        <v>38</v>
      </c>
    </row>
    <row r="80" spans="1:2" x14ac:dyDescent="0.25">
      <c r="B80" t="s">
        <v>38</v>
      </c>
    </row>
    <row r="81" spans="2:2" x14ac:dyDescent="0.25">
      <c r="B81" t="s">
        <v>38</v>
      </c>
    </row>
    <row r="82" spans="2:2" x14ac:dyDescent="0.25">
      <c r="B82" t="s">
        <v>38</v>
      </c>
    </row>
    <row r="83" spans="2:2" x14ac:dyDescent="0.25">
      <c r="B83" t="s">
        <v>38</v>
      </c>
    </row>
    <row r="84" spans="2:2" x14ac:dyDescent="0.25">
      <c r="B84" t="s">
        <v>38</v>
      </c>
    </row>
    <row r="85" spans="2:2" x14ac:dyDescent="0.25">
      <c r="B85" t="s">
        <v>50</v>
      </c>
    </row>
    <row r="86" spans="2:2" x14ac:dyDescent="0.25">
      <c r="B86" t="s">
        <v>50</v>
      </c>
    </row>
    <row r="87" spans="2:2" x14ac:dyDescent="0.25">
      <c r="B87" t="s">
        <v>50</v>
      </c>
    </row>
    <row r="88" spans="2:2" x14ac:dyDescent="0.25">
      <c r="B8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23" sqref="B23"/>
    </sheetView>
  </sheetViews>
  <sheetFormatPr defaultRowHeight="15" x14ac:dyDescent="0.25"/>
  <cols>
    <col min="1" max="1" width="30.7109375" customWidth="1"/>
    <col min="2" max="2" width="15.140625" customWidth="1"/>
    <col min="3" max="3" width="9" customWidth="1"/>
    <col min="4" max="4" width="14.140625" customWidth="1"/>
    <col min="10" max="10" width="10.42578125" customWidth="1"/>
    <col min="11" max="11" width="17.42578125" customWidth="1"/>
    <col min="12" max="12" width="15" customWidth="1"/>
  </cols>
  <sheetData>
    <row r="1" spans="1:4" s="2" customFormat="1" x14ac:dyDescent="0.25">
      <c r="A1" s="2" t="s">
        <v>58</v>
      </c>
      <c r="B1" s="2" t="s">
        <v>54</v>
      </c>
      <c r="C1" s="2" t="s">
        <v>60</v>
      </c>
      <c r="D1" s="2" t="s">
        <v>55</v>
      </c>
    </row>
    <row r="2" spans="1:4" x14ac:dyDescent="0.25">
      <c r="A2" t="s">
        <v>38</v>
      </c>
      <c r="B2">
        <f>VLOOKUP(A2,UnitData!$A$2:$E$12,4, FALSE)</f>
        <v>120</v>
      </c>
      <c r="C2">
        <f>VLOOKUP(A2,UnitData!$A$2:$E$12,5, FALSE)</f>
        <v>15</v>
      </c>
      <c r="D2">
        <f>CEILING(B2/UnitData!$E$3,1)</f>
        <v>7</v>
      </c>
    </row>
    <row r="3" spans="1:4" x14ac:dyDescent="0.25">
      <c r="A3" t="s">
        <v>38</v>
      </c>
      <c r="B3">
        <f>VLOOKUP(A3,UnitData!$A$2:$E$12,4, FALSE)</f>
        <v>120</v>
      </c>
      <c r="C3">
        <f>VLOOKUP(A3,UnitData!$A$2:$E$12,5, FALSE)</f>
        <v>15</v>
      </c>
      <c r="D3">
        <f>CEILING(B3/UnitData!$E$3,1)</f>
        <v>7</v>
      </c>
    </row>
    <row r="4" spans="1:4" x14ac:dyDescent="0.25">
      <c r="A4" t="s">
        <v>38</v>
      </c>
      <c r="B4">
        <f>VLOOKUP(A4,UnitData!$A$2:$E$12,4, FALSE)</f>
        <v>120</v>
      </c>
      <c r="C4">
        <f>VLOOKUP(A4,UnitData!$A$2:$E$12,5, FALSE)</f>
        <v>15</v>
      </c>
      <c r="D4">
        <f>CEILING(B4/UnitData!$E$3,1)</f>
        <v>7</v>
      </c>
    </row>
    <row r="5" spans="1:4" x14ac:dyDescent="0.25">
      <c r="A5" t="s">
        <v>38</v>
      </c>
      <c r="B5">
        <f>VLOOKUP(A5,UnitData!$A$2:$E$12,4, FALSE)</f>
        <v>120</v>
      </c>
      <c r="C5">
        <f>VLOOKUP(A5,UnitData!$A$2:$E$12,5, FALSE)</f>
        <v>15</v>
      </c>
      <c r="D5">
        <f>CEILING(B5/UnitData!$E$3,1)</f>
        <v>7</v>
      </c>
    </row>
    <row r="6" spans="1:4" x14ac:dyDescent="0.25">
      <c r="A6" t="s">
        <v>38</v>
      </c>
      <c r="B6">
        <f>VLOOKUP(A6,UnitData!$A$2:$E$12,4, FALSE)</f>
        <v>120</v>
      </c>
      <c r="C6">
        <f>VLOOKUP(A6,UnitData!$A$2:$E$12,5, FALSE)</f>
        <v>15</v>
      </c>
      <c r="D6">
        <f>CEILING(B6/UnitData!$E$3,1)</f>
        <v>7</v>
      </c>
    </row>
    <row r="7" spans="1:4" x14ac:dyDescent="0.25">
      <c r="A7" t="s">
        <v>38</v>
      </c>
      <c r="B7">
        <f>VLOOKUP(A7,UnitData!$A$2:$E$12,4, FALSE)</f>
        <v>120</v>
      </c>
      <c r="C7">
        <f>VLOOKUP(A7,UnitData!$A$2:$E$12,5, FALSE)</f>
        <v>15</v>
      </c>
      <c r="D7">
        <f>CEILING(B7/UnitData!$E$3,1)</f>
        <v>7</v>
      </c>
    </row>
    <row r="8" spans="1:4" x14ac:dyDescent="0.25">
      <c r="A8" t="s">
        <v>38</v>
      </c>
      <c r="B8">
        <f>VLOOKUP(A8,UnitData!$A$2:$E$12,4, FALSE)</f>
        <v>120</v>
      </c>
      <c r="C8">
        <f>VLOOKUP(A8,UnitData!$A$2:$E$12,5, FALSE)</f>
        <v>15</v>
      </c>
      <c r="D8">
        <f>CEILING(B8/UnitData!$E$3,1)</f>
        <v>7</v>
      </c>
    </row>
    <row r="9" spans="1:4" x14ac:dyDescent="0.25">
      <c r="A9" t="s">
        <v>38</v>
      </c>
      <c r="B9">
        <f>VLOOKUP(A9,UnitData!$A$2:$E$12,4, FALSE)</f>
        <v>120</v>
      </c>
      <c r="C9">
        <f>VLOOKUP(A9,UnitData!$A$2:$E$12,5, FALSE)</f>
        <v>15</v>
      </c>
      <c r="D9">
        <f>CEILING(B9/UnitData!$E$3,1)</f>
        <v>7</v>
      </c>
    </row>
    <row r="10" spans="1:4" x14ac:dyDescent="0.25">
      <c r="A10" t="s">
        <v>38</v>
      </c>
      <c r="B10">
        <f>VLOOKUP(A10,UnitData!$A$2:$E$12,4, FALSE)</f>
        <v>120</v>
      </c>
      <c r="C10">
        <f>VLOOKUP(A10,UnitData!$A$2:$E$12,5, FALSE)</f>
        <v>15</v>
      </c>
      <c r="D10">
        <f>CEILING(B10/UnitData!$E$3,1)</f>
        <v>7</v>
      </c>
    </row>
    <row r="11" spans="1:4" x14ac:dyDescent="0.25">
      <c r="A11" t="s">
        <v>38</v>
      </c>
      <c r="B11">
        <f>VLOOKUP(A11,UnitData!$A$2:$E$12,4, FALSE)</f>
        <v>120</v>
      </c>
      <c r="C11">
        <f>VLOOKUP(A11,UnitData!$A$2:$E$12,5, FALSE)</f>
        <v>15</v>
      </c>
      <c r="D11">
        <f>CEILING(B11/UnitData!$E$3,1)</f>
        <v>7</v>
      </c>
    </row>
    <row r="12" spans="1:4" x14ac:dyDescent="0.25">
      <c r="A12" t="s">
        <v>50</v>
      </c>
      <c r="B12">
        <f>VLOOKUP(A12,UnitData!$A$2:$E$12,4, FALSE)</f>
        <v>1200</v>
      </c>
      <c r="C12">
        <f>VLOOKUP(A12,UnitData!$A$2:$E$12,5, FALSE)</f>
        <v>75</v>
      </c>
      <c r="D12">
        <f>CEILING(B12/UnitData!$E$3,1)</f>
        <v>67</v>
      </c>
    </row>
    <row r="13" spans="1:4" x14ac:dyDescent="0.25">
      <c r="A13" t="s">
        <v>50</v>
      </c>
      <c r="B13">
        <f>VLOOKUP(A13,UnitData!$A$2:$E$12,4, FALSE)</f>
        <v>1200</v>
      </c>
      <c r="C13">
        <f>VLOOKUP(A13,UnitData!$A$2:$E$12,5, FALSE)</f>
        <v>75</v>
      </c>
      <c r="D13">
        <f>CEILING(B13/UnitData!$E$3,1)</f>
        <v>67</v>
      </c>
    </row>
    <row r="14" spans="1:4" x14ac:dyDescent="0.25">
      <c r="A14" t="s">
        <v>50</v>
      </c>
      <c r="B14">
        <f>VLOOKUP(A14,UnitData!$A$2:$E$12,4, FALSE)</f>
        <v>1200</v>
      </c>
      <c r="C14">
        <f>VLOOKUP(A14,UnitData!$A$2:$E$12,5, FALSE)</f>
        <v>75</v>
      </c>
      <c r="D14">
        <f>CEILING(B14/UnitData!$E$3,1)</f>
        <v>67</v>
      </c>
    </row>
    <row r="15" spans="1:4" x14ac:dyDescent="0.25">
      <c r="A15" t="s">
        <v>50</v>
      </c>
      <c r="B15">
        <f>VLOOKUP(A15,UnitData!$A$2:$E$12,4, FALSE)</f>
        <v>1200</v>
      </c>
      <c r="C15">
        <f>VLOOKUP(A15,UnitData!$A$2:$E$12,5, FALSE)</f>
        <v>75</v>
      </c>
      <c r="D15">
        <f>CEILING(B15/UnitData!$E$3,1)</f>
        <v>67</v>
      </c>
    </row>
    <row r="20" spans="1:6" x14ac:dyDescent="0.25">
      <c r="A20" s="1" t="s">
        <v>57</v>
      </c>
      <c r="B20" s="1">
        <f>SUM(B2:B19)</f>
        <v>6000</v>
      </c>
      <c r="C20" s="1">
        <f>SUM(C2:C19)</f>
        <v>450</v>
      </c>
      <c r="D20" s="1">
        <f>SUM(D2:D19)</f>
        <v>338</v>
      </c>
    </row>
    <row r="21" spans="1:6" x14ac:dyDescent="0.25">
      <c r="A21" s="1" t="s">
        <v>59</v>
      </c>
      <c r="B21" s="1"/>
      <c r="C21" s="4">
        <f>UnitData!$D$3 / SUM(C2:C19)</f>
        <v>0.33333333333333331</v>
      </c>
    </row>
    <row r="22" spans="1:6" x14ac:dyDescent="0.25">
      <c r="A22" s="1" t="s">
        <v>56</v>
      </c>
      <c r="B22" s="1"/>
      <c r="C22" s="5">
        <f>C20/UnitData!D2</f>
        <v>6</v>
      </c>
    </row>
    <row r="23" spans="1:6" x14ac:dyDescent="0.25">
      <c r="A23" s="1"/>
    </row>
    <row r="24" spans="1:6" x14ac:dyDescent="0.25">
      <c r="A24" s="1" t="s">
        <v>63</v>
      </c>
      <c r="D24" s="1" t="s">
        <v>61</v>
      </c>
      <c r="E24" s="1" t="s">
        <v>62</v>
      </c>
      <c r="F24" s="1" t="s">
        <v>64</v>
      </c>
    </row>
    <row r="25" spans="1:6" x14ac:dyDescent="0.25">
      <c r="A25" s="1">
        <v>1</v>
      </c>
      <c r="B25">
        <f>A25*UnitData!$D$3</f>
        <v>150</v>
      </c>
      <c r="C25">
        <f>A25 * UnitData!$E$3</f>
        <v>18</v>
      </c>
      <c r="D25" s="3">
        <f>$D$20/A25</f>
        <v>338</v>
      </c>
      <c r="E25" s="3">
        <f>D25/$C$21</f>
        <v>1014</v>
      </c>
      <c r="F25" s="6">
        <f>E25/A25</f>
        <v>1014</v>
      </c>
    </row>
    <row r="26" spans="1:6" x14ac:dyDescent="0.25">
      <c r="A26" s="1">
        <v>5</v>
      </c>
      <c r="B26">
        <f>A26*UnitData!$D$3</f>
        <v>750</v>
      </c>
      <c r="C26">
        <f>A26 * UnitData!$E$3</f>
        <v>90</v>
      </c>
      <c r="D26" s="3">
        <f>$D$20/A26</f>
        <v>67.599999999999994</v>
      </c>
      <c r="E26" s="3">
        <f>D26/$C$21</f>
        <v>202.79999999999998</v>
      </c>
      <c r="F26" s="6">
        <f>E26/A26</f>
        <v>40.559999999999995</v>
      </c>
    </row>
    <row r="27" spans="1:6" x14ac:dyDescent="0.25">
      <c r="A27" s="1">
        <v>10</v>
      </c>
      <c r="B27">
        <f>A27*UnitData!$D$3</f>
        <v>1500</v>
      </c>
      <c r="C27">
        <f>A27 * UnitData!$E$3</f>
        <v>180</v>
      </c>
      <c r="D27" s="3">
        <f t="shared" ref="D27:D31" si="0">$D$20/A27</f>
        <v>33.799999999999997</v>
      </c>
      <c r="E27" s="3">
        <f t="shared" ref="E27:E31" si="1">D27/$C$21</f>
        <v>101.39999999999999</v>
      </c>
      <c r="F27" s="6">
        <f t="shared" ref="F27:F31" si="2">E27/A27</f>
        <v>10.139999999999999</v>
      </c>
    </row>
    <row r="28" spans="1:6" x14ac:dyDescent="0.25">
      <c r="A28" s="1">
        <v>15</v>
      </c>
      <c r="B28">
        <f>A28*UnitData!$D$3</f>
        <v>2250</v>
      </c>
      <c r="C28">
        <f>A28 * UnitData!$E$3</f>
        <v>270</v>
      </c>
      <c r="D28" s="3">
        <f t="shared" ref="D28" si="3">$D$20/A28</f>
        <v>22.533333333333335</v>
      </c>
      <c r="E28" s="3">
        <f t="shared" si="1"/>
        <v>67.600000000000009</v>
      </c>
      <c r="F28" s="6">
        <f t="shared" ref="F28" si="4">E28/A28</f>
        <v>4.5066666666666668</v>
      </c>
    </row>
    <row r="29" spans="1:6" x14ac:dyDescent="0.25">
      <c r="A29" s="1">
        <v>25</v>
      </c>
      <c r="B29">
        <f>A29*UnitData!$D$3</f>
        <v>3750</v>
      </c>
      <c r="C29">
        <f>A29 * UnitData!$E$3</f>
        <v>450</v>
      </c>
      <c r="D29" s="3">
        <f t="shared" si="0"/>
        <v>13.52</v>
      </c>
      <c r="E29" s="3">
        <f t="shared" si="1"/>
        <v>40.56</v>
      </c>
      <c r="F29" s="6">
        <f t="shared" si="2"/>
        <v>1.6224000000000001</v>
      </c>
    </row>
    <row r="30" spans="1:6" x14ac:dyDescent="0.25">
      <c r="A30" s="1">
        <v>50</v>
      </c>
      <c r="B30">
        <f>A30*UnitData!$D$3</f>
        <v>7500</v>
      </c>
      <c r="C30">
        <f>A30 * UnitData!$E$3</f>
        <v>900</v>
      </c>
      <c r="D30" s="3">
        <f t="shared" si="0"/>
        <v>6.76</v>
      </c>
      <c r="E30" s="3">
        <f t="shared" si="1"/>
        <v>20.28</v>
      </c>
      <c r="F30" s="6">
        <f t="shared" si="2"/>
        <v>0.40560000000000002</v>
      </c>
    </row>
    <row r="31" spans="1:6" x14ac:dyDescent="0.25">
      <c r="A31" s="1">
        <v>100</v>
      </c>
      <c r="B31">
        <f>A31*UnitData!$D$3</f>
        <v>15000</v>
      </c>
      <c r="C31">
        <f>A31 * UnitData!$E$3</f>
        <v>1800</v>
      </c>
      <c r="D31" s="3">
        <f t="shared" si="0"/>
        <v>3.38</v>
      </c>
      <c r="E31" s="3">
        <f t="shared" si="1"/>
        <v>10.14</v>
      </c>
      <c r="F31" s="6">
        <f t="shared" si="2"/>
        <v>0.1014</v>
      </c>
    </row>
    <row r="38" spans="1:3" x14ac:dyDescent="0.25">
      <c r="A38" s="2" t="s">
        <v>72</v>
      </c>
      <c r="B38" s="2" t="s">
        <v>74</v>
      </c>
      <c r="C38" s="2" t="s">
        <v>73</v>
      </c>
    </row>
    <row r="39" spans="1:3" x14ac:dyDescent="0.25">
      <c r="A39">
        <v>1</v>
      </c>
      <c r="B39" t="s">
        <v>67</v>
      </c>
      <c r="C39">
        <v>1</v>
      </c>
    </row>
    <row r="40" spans="1:3" x14ac:dyDescent="0.25">
      <c r="A40">
        <v>2</v>
      </c>
      <c r="B40" t="s">
        <v>75</v>
      </c>
      <c r="C40">
        <v>3</v>
      </c>
    </row>
    <row r="41" spans="1:3" x14ac:dyDescent="0.25">
      <c r="A41">
        <v>3</v>
      </c>
      <c r="B41" t="s">
        <v>65</v>
      </c>
      <c r="C41">
        <v>5</v>
      </c>
    </row>
    <row r="42" spans="1:3" x14ac:dyDescent="0.25">
      <c r="A42">
        <v>4</v>
      </c>
      <c r="B42" t="s">
        <v>68</v>
      </c>
      <c r="C42">
        <v>10</v>
      </c>
    </row>
    <row r="43" spans="1:3" x14ac:dyDescent="0.25">
      <c r="A43">
        <v>5</v>
      </c>
      <c r="B43" t="s">
        <v>69</v>
      </c>
      <c r="C43">
        <v>15</v>
      </c>
    </row>
    <row r="44" spans="1:3" x14ac:dyDescent="0.25">
      <c r="A44">
        <v>6</v>
      </c>
      <c r="B44" t="s">
        <v>71</v>
      </c>
      <c r="C44">
        <v>25</v>
      </c>
    </row>
    <row r="45" spans="1:3" x14ac:dyDescent="0.25">
      <c r="A45">
        <v>7</v>
      </c>
      <c r="B45" t="s">
        <v>70</v>
      </c>
      <c r="C45">
        <v>25</v>
      </c>
    </row>
    <row r="46" spans="1:3" x14ac:dyDescent="0.25">
      <c r="A46">
        <v>8</v>
      </c>
      <c r="B46" t="s">
        <v>66</v>
      </c>
      <c r="C46">
        <v>25</v>
      </c>
    </row>
    <row r="47" spans="1:3" x14ac:dyDescent="0.25">
      <c r="A47">
        <v>9</v>
      </c>
      <c r="B47" t="s">
        <v>76</v>
      </c>
      <c r="C47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UnitData</vt:lpstr>
      <vt:lpstr>EncounterPointData</vt:lpstr>
      <vt:lpstr>Encounter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Johnson</dc:creator>
  <cp:lastModifiedBy>Justin Johnson</cp:lastModifiedBy>
  <dcterms:created xsi:type="dcterms:W3CDTF">2017-03-09T01:50:02Z</dcterms:created>
  <dcterms:modified xsi:type="dcterms:W3CDTF">2017-03-09T03:35:41Z</dcterms:modified>
</cp:coreProperties>
</file>