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uc2\Desktop\Btec\BI\Data\csv_processing\Data_ASM2\"/>
    </mc:Choice>
  </mc:AlternateContent>
  <xr:revisionPtr revIDLastSave="0" documentId="13_ncr:1_{5943178E-A7C3-45E7-BB57-BB941AF42C4A}" xr6:coauthVersionLast="47" xr6:coauthVersionMax="47" xr10:uidLastSave="{00000000-0000-0000-0000-000000000000}"/>
  <bookViews>
    <workbookView xWindow="-120" yWindow="-120" windowWidth="29040" windowHeight="15720" activeTab="6" xr2:uid="{9E2A4F17-AE08-48D1-9EEE-5224D8B39CDB}"/>
  </bookViews>
  <sheets>
    <sheet name="Country" sheetId="2" r:id="rId1"/>
    <sheet name="Company" sheetId="1" r:id="rId2"/>
    <sheet name="Profit" sheetId="3" r:id="rId3"/>
    <sheet name="2019" sheetId="7" r:id="rId4"/>
    <sheet name="2020" sheetId="4" r:id="rId5"/>
    <sheet name="2021" sheetId="5" r:id="rId6"/>
    <sheet name="202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6" l="1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9" i="5"/>
  <c r="E8" i="5"/>
  <c r="E6" i="5"/>
  <c r="E5" i="5"/>
  <c r="E4" i="5"/>
  <c r="E3" i="5"/>
  <c r="E2" i="5"/>
  <c r="E7" i="5"/>
  <c r="E2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3" i="3"/>
</calcChain>
</file>

<file path=xl/sharedStrings.xml><?xml version="1.0" encoding="utf-8"?>
<sst xmlns="http://schemas.openxmlformats.org/spreadsheetml/2006/main" count="83" uniqueCount="66">
  <si>
    <t>companyid</t>
  </si>
  <si>
    <t>CompanyName</t>
  </si>
  <si>
    <t>Amazon Web Services (AWS)</t>
  </si>
  <si>
    <t>Microsoft Azure</t>
  </si>
  <si>
    <t>Google Cloud (GCP—formerly Google Cloud Platform)</t>
  </si>
  <si>
    <t>IBM Cloud (formerly SoftLayer)</t>
  </si>
  <si>
    <t>Oracle Cloud</t>
  </si>
  <si>
    <t>Alibaba Cloud</t>
  </si>
  <si>
    <t>RedHat</t>
  </si>
  <si>
    <t>Heroku</t>
  </si>
  <si>
    <t>Digital Ocean</t>
  </si>
  <si>
    <t>CloudFlare</t>
  </si>
  <si>
    <t>Linode</t>
  </si>
  <si>
    <t>Cloudways</t>
  </si>
  <si>
    <t>FPT Telecom</t>
  </si>
  <si>
    <t>Country</t>
  </si>
  <si>
    <t>United States</t>
  </si>
  <si>
    <t>China</t>
  </si>
  <si>
    <t>Japan</t>
  </si>
  <si>
    <t>Germany</t>
  </si>
  <si>
    <t>United Kingdom</t>
  </si>
  <si>
    <t>India</t>
  </si>
  <si>
    <t>France</t>
  </si>
  <si>
    <t>Italy</t>
  </si>
  <si>
    <t>Canada</t>
  </si>
  <si>
    <t>South Korea</t>
  </si>
  <si>
    <t>Brazil</t>
  </si>
  <si>
    <t>Russia</t>
  </si>
  <si>
    <t>Australia</t>
  </si>
  <si>
    <t>Spain</t>
  </si>
  <si>
    <t>Mexico</t>
  </si>
  <si>
    <t>Indonesia</t>
  </si>
  <si>
    <t>Iran</t>
  </si>
  <si>
    <t>Netherlands</t>
  </si>
  <si>
    <t>Saudi Arabia</t>
  </si>
  <si>
    <t>Switzerland</t>
  </si>
  <si>
    <t>Taiwan</t>
  </si>
  <si>
    <t>Turkey</t>
  </si>
  <si>
    <t>Poland</t>
  </si>
  <si>
    <t>Sweden</t>
  </si>
  <si>
    <t>Belgium</t>
  </si>
  <si>
    <t>Thailand</t>
  </si>
  <si>
    <t>Nigeria</t>
  </si>
  <si>
    <t>Ireland</t>
  </si>
  <si>
    <t>Austria</t>
  </si>
  <si>
    <t>Israel</t>
  </si>
  <si>
    <t>Argentina</t>
  </si>
  <si>
    <t>Norway</t>
  </si>
  <si>
    <t>Egypt</t>
  </si>
  <si>
    <t>South Africa</t>
  </si>
  <si>
    <t>United Arab Emirates</t>
  </si>
  <si>
    <t>Vietnam</t>
  </si>
  <si>
    <t>Malaysia</t>
  </si>
  <si>
    <t>Denmark</t>
  </si>
  <si>
    <t>Philippines</t>
  </si>
  <si>
    <t>Singapore</t>
  </si>
  <si>
    <t xml:space="preserve"> </t>
  </si>
  <si>
    <t>ProfitID</t>
  </si>
  <si>
    <t>Countryid</t>
  </si>
  <si>
    <t>countryid</t>
  </si>
  <si>
    <t>RackSpace</t>
  </si>
  <si>
    <t>OuTrinhCompany</t>
  </si>
  <si>
    <t>100gb cost/Month</t>
  </si>
  <si>
    <t>1 tb cost/Month</t>
  </si>
  <si>
    <t>storage existed ($)</t>
  </si>
  <si>
    <t>Lost/Hacked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</si>
</sst>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>
    <font>
      <sz val="11"/>
      <color theme="1"/>
      <name val="Calibri"/>
      <family val="2"/>
      <scheme val="minor"/>
    </font>
    <font>
      <sz val="11"/>
      <color rgb="FF04284A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F2F2F2"/>
      </left>
      <right/>
      <top/>
      <bottom/>
      <diagonal/>
    </border>
    <border>
      <left style="medium">
        <color rgb="FFF2F2F2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FB93-78FC-4345-9700-423FB2B76725}">
  <dimension ref="A1:F65"/>
  <sheetViews>
    <sheetView workbookViewId="0">
      <selection activeCell="C1" sqref="C1"/>
    </sheetView>
  </sheetViews>
  <sheetFormatPr defaultRowHeight="15"/>
  <cols>
    <col min="1" max="1" width="9.85546875" bestFit="1" customWidth="1"/>
  </cols>
  <sheetData>
    <row r="1" spans="1:6">
      <c r="A1" t="s">
        <v>59</v>
      </c>
      <c r="B1" t="s">
        <v>15</v>
      </c>
      <c r="C1">
        <v>2019</v>
      </c>
      <c r="D1">
        <v>2020</v>
      </c>
      <c r="E1">
        <v>2021</v>
      </c>
      <c r="F1">
        <v>2022</v>
      </c>
    </row>
    <row r="2" spans="1:6" ht="29.25" thickBot="1">
      <c r="A2" s="4">
        <v>1</v>
      </c>
      <c r="B2" s="1" t="s">
        <v>16</v>
      </c>
      <c r="C2" s="1">
        <v>21372.6</v>
      </c>
      <c r="D2" s="1">
        <v>20893.75</v>
      </c>
      <c r="E2" s="1">
        <v>22939.58</v>
      </c>
      <c r="F2" s="1">
        <v>24796.076000000001</v>
      </c>
    </row>
    <row r="3" spans="1:6" ht="15.75" thickBot="1">
      <c r="A3" s="5">
        <v>2</v>
      </c>
      <c r="B3" s="2" t="s">
        <v>17</v>
      </c>
      <c r="C3" s="2">
        <v>14340.6</v>
      </c>
      <c r="D3" s="2">
        <v>14866.741</v>
      </c>
      <c r="E3" s="2">
        <v>16862.978999999999</v>
      </c>
      <c r="F3" s="2">
        <v>18463.13</v>
      </c>
    </row>
    <row r="4" spans="1:6" ht="15.75" thickBot="1">
      <c r="A4" s="6">
        <v>3</v>
      </c>
      <c r="B4" s="3" t="s">
        <v>18</v>
      </c>
      <c r="C4" s="3">
        <v>5135.8959999999997</v>
      </c>
      <c r="D4" s="3">
        <v>5045.1009999999997</v>
      </c>
      <c r="E4" s="3">
        <v>5103.1099999999997</v>
      </c>
      <c r="F4" s="3">
        <v>5383.6819999999998</v>
      </c>
    </row>
    <row r="5" spans="1:6" ht="29.25" thickBot="1">
      <c r="A5" s="5">
        <v>4</v>
      </c>
      <c r="B5" s="2" t="s">
        <v>19</v>
      </c>
      <c r="C5" s="2">
        <v>3888.7559999999999</v>
      </c>
      <c r="D5" s="2">
        <v>3843.335</v>
      </c>
      <c r="E5" s="2">
        <v>4230.1719999999996</v>
      </c>
      <c r="F5" s="2">
        <v>4557.3500000000004</v>
      </c>
    </row>
    <row r="6" spans="1:6" ht="43.5" thickBot="1">
      <c r="A6" s="6">
        <v>5</v>
      </c>
      <c r="B6" s="3" t="s">
        <v>20</v>
      </c>
      <c r="C6" s="3">
        <v>2833.3009999999999</v>
      </c>
      <c r="D6" s="3">
        <v>2709.6779999999999</v>
      </c>
      <c r="E6" s="3">
        <v>3108.4160000000002</v>
      </c>
      <c r="F6" s="3">
        <v>3442.2049999999999</v>
      </c>
    </row>
    <row r="7" spans="1:6" ht="15.75" thickBot="1">
      <c r="A7" s="5">
        <v>6</v>
      </c>
      <c r="B7" s="2" t="s">
        <v>21</v>
      </c>
      <c r="C7" s="2">
        <v>2870.5039999999999</v>
      </c>
      <c r="D7" s="2">
        <v>2660.2440000000001</v>
      </c>
      <c r="E7" s="2">
        <v>2946.0610000000001</v>
      </c>
      <c r="F7" s="2">
        <v>3250.078</v>
      </c>
    </row>
    <row r="8" spans="1:6" ht="15.75" thickBot="1">
      <c r="A8" s="6">
        <v>7</v>
      </c>
      <c r="B8" s="3" t="s">
        <v>22</v>
      </c>
      <c r="C8" s="3">
        <v>2728.8339999999998</v>
      </c>
      <c r="D8" s="3">
        <v>2624.4160000000002</v>
      </c>
      <c r="E8" s="3">
        <v>2940.4279999999999</v>
      </c>
      <c r="F8" s="3">
        <v>3140.0309999999999</v>
      </c>
    </row>
    <row r="9" spans="1:6" ht="15.75" thickBot="1">
      <c r="A9" s="5">
        <v>8</v>
      </c>
      <c r="B9" s="2" t="s">
        <v>23</v>
      </c>
      <c r="C9" s="2">
        <v>2005.135</v>
      </c>
      <c r="D9" s="2">
        <v>1884.9349999999999</v>
      </c>
      <c r="E9" s="2">
        <v>2120.232</v>
      </c>
      <c r="F9" s="2">
        <v>2272.2689999999998</v>
      </c>
    </row>
    <row r="10" spans="1:6" ht="15.75" thickBot="1">
      <c r="A10" s="6">
        <v>9</v>
      </c>
      <c r="B10" s="3" t="s">
        <v>24</v>
      </c>
      <c r="C10" s="3">
        <v>1741.576</v>
      </c>
      <c r="D10" s="3">
        <v>1644.037</v>
      </c>
      <c r="E10" s="3">
        <v>2015.9829999999999</v>
      </c>
      <c r="F10" s="3">
        <v>2189.7860000000001</v>
      </c>
    </row>
    <row r="11" spans="1:6" ht="29.25" thickBot="1">
      <c r="A11" s="5">
        <v>10</v>
      </c>
      <c r="B11" s="2" t="s">
        <v>25</v>
      </c>
      <c r="C11" s="2">
        <v>1651.423</v>
      </c>
      <c r="D11" s="2">
        <v>1638.258</v>
      </c>
      <c r="E11" s="2">
        <v>1823.8520000000001</v>
      </c>
      <c r="F11" s="2">
        <v>1907.6610000000001</v>
      </c>
    </row>
    <row r="12" spans="1:6" ht="15.75" thickBot="1">
      <c r="A12" s="6">
        <v>11</v>
      </c>
      <c r="B12" s="3" t="s">
        <v>26</v>
      </c>
      <c r="C12" s="3">
        <v>1877.8219999999999</v>
      </c>
      <c r="D12" s="3">
        <v>1444.7180000000001</v>
      </c>
      <c r="E12" s="3">
        <v>1645.837</v>
      </c>
      <c r="F12" s="3">
        <v>1810.6120000000001</v>
      </c>
    </row>
    <row r="13" spans="1:6" ht="15.75" thickBot="1">
      <c r="A13" s="5">
        <v>12</v>
      </c>
      <c r="B13" s="2" t="s">
        <v>27</v>
      </c>
      <c r="C13" s="2">
        <v>1690.05</v>
      </c>
      <c r="D13" s="2">
        <v>1478.5709999999999</v>
      </c>
      <c r="E13" s="2">
        <v>1647.568</v>
      </c>
      <c r="F13" s="2">
        <v>1703.527</v>
      </c>
    </row>
    <row r="14" spans="1:6" ht="15.75" thickBot="1">
      <c r="A14" s="6">
        <v>13</v>
      </c>
      <c r="B14" s="3" t="s">
        <v>28</v>
      </c>
      <c r="C14" s="3">
        <v>1392.328</v>
      </c>
      <c r="D14" s="3">
        <v>1359.3720000000001</v>
      </c>
      <c r="E14" s="3">
        <v>1610.556</v>
      </c>
      <c r="F14" s="3">
        <v>1677.451</v>
      </c>
    </row>
    <row r="15" spans="1:6" ht="15.75" thickBot="1">
      <c r="A15" s="5">
        <v>14</v>
      </c>
      <c r="B15" s="2" t="s">
        <v>29</v>
      </c>
      <c r="C15" s="2">
        <v>1393.2</v>
      </c>
      <c r="D15" s="2">
        <v>1280.4590000000001</v>
      </c>
      <c r="E15" s="2">
        <v>1439.9580000000001</v>
      </c>
      <c r="F15" s="2">
        <v>1570.91</v>
      </c>
    </row>
    <row r="16" spans="1:6" ht="15.75" thickBot="1">
      <c r="A16" s="6">
        <v>15</v>
      </c>
      <c r="B16" s="3" t="s">
        <v>30</v>
      </c>
      <c r="C16" s="3">
        <v>1269.432</v>
      </c>
      <c r="D16" s="3">
        <v>1073.915</v>
      </c>
      <c r="E16" s="3">
        <v>1285.518</v>
      </c>
      <c r="F16" s="3">
        <v>1371.635</v>
      </c>
    </row>
    <row r="17" spans="1:6" ht="29.25" thickBot="1">
      <c r="A17" s="5">
        <v>16</v>
      </c>
      <c r="B17" s="2" t="s">
        <v>31</v>
      </c>
      <c r="C17" s="2">
        <v>1120.0419999999999</v>
      </c>
      <c r="D17" s="2">
        <v>1059.6379999999999</v>
      </c>
      <c r="E17" s="2">
        <v>1150.2449999999999</v>
      </c>
      <c r="F17" s="2">
        <v>1247.3520000000001</v>
      </c>
    </row>
    <row r="18" spans="1:6" ht="15.75" thickBot="1">
      <c r="A18" s="6">
        <v>17</v>
      </c>
      <c r="B18" s="3" t="s">
        <v>32</v>
      </c>
      <c r="C18" s="3">
        <v>581.25199999999995</v>
      </c>
      <c r="D18" s="3">
        <v>835.351</v>
      </c>
      <c r="E18" s="3">
        <v>1081.383</v>
      </c>
      <c r="F18" s="3">
        <v>1136.683</v>
      </c>
    </row>
    <row r="19" spans="1:6" ht="29.25" thickBot="1">
      <c r="A19" s="5">
        <v>18</v>
      </c>
      <c r="B19" s="2" t="s">
        <v>33</v>
      </c>
      <c r="C19" s="2">
        <v>910.29499999999996</v>
      </c>
      <c r="D19" s="2">
        <v>913.13400000000001</v>
      </c>
      <c r="E19" s="2">
        <v>1007.562</v>
      </c>
      <c r="F19" s="2">
        <v>1070.7539999999999</v>
      </c>
    </row>
    <row r="20" spans="1:6" ht="29.25" thickBot="1">
      <c r="A20" s="6">
        <v>19</v>
      </c>
      <c r="B20" s="3" t="s">
        <v>34</v>
      </c>
      <c r="C20" s="3">
        <v>792.96600000000001</v>
      </c>
      <c r="D20" s="3">
        <v>700.11800000000005</v>
      </c>
      <c r="E20" s="3">
        <v>842.58799999999997</v>
      </c>
      <c r="F20" s="3">
        <v>876.14800000000002</v>
      </c>
    </row>
    <row r="21" spans="1:6" ht="29.25" thickBot="1">
      <c r="A21" s="5">
        <v>20</v>
      </c>
      <c r="B21" s="2" t="s">
        <v>35</v>
      </c>
      <c r="C21" s="2">
        <v>732.49199999999996</v>
      </c>
      <c r="D21" s="2">
        <v>751.87699999999995</v>
      </c>
      <c r="E21" s="2">
        <v>810.83</v>
      </c>
      <c r="F21" s="2">
        <v>862.81899999999996</v>
      </c>
    </row>
    <row r="22" spans="1:6" ht="15.75" thickBot="1">
      <c r="A22" s="6">
        <v>21</v>
      </c>
      <c r="B22" s="3" t="s">
        <v>36</v>
      </c>
      <c r="C22" s="3">
        <v>612.16800000000001</v>
      </c>
      <c r="D22" s="3">
        <v>668.15599999999995</v>
      </c>
      <c r="E22" s="3">
        <v>785.58900000000006</v>
      </c>
      <c r="F22" s="3">
        <v>850.52800000000002</v>
      </c>
    </row>
    <row r="23" spans="1:6" ht="15.75" thickBot="1">
      <c r="A23" s="5">
        <v>22</v>
      </c>
      <c r="B23" s="2" t="s">
        <v>37</v>
      </c>
      <c r="C23" s="2">
        <v>760.51599999999996</v>
      </c>
      <c r="D23" s="2">
        <v>719.91899999999998</v>
      </c>
      <c r="E23" s="2">
        <v>795.952</v>
      </c>
      <c r="F23" s="2">
        <v>844.53399999999999</v>
      </c>
    </row>
    <row r="24" spans="1:6" ht="15.75" thickBot="1">
      <c r="A24" s="6">
        <v>23</v>
      </c>
      <c r="B24" s="3" t="s">
        <v>38</v>
      </c>
      <c r="C24" s="3">
        <v>597.19399999999996</v>
      </c>
      <c r="D24" s="3">
        <v>595.91600000000005</v>
      </c>
      <c r="E24" s="3">
        <v>655.33199999999999</v>
      </c>
      <c r="F24" s="3">
        <v>720.35</v>
      </c>
    </row>
    <row r="25" spans="1:6" ht="15.75" thickBot="1">
      <c r="A25" s="5">
        <v>24</v>
      </c>
      <c r="B25" s="2" t="s">
        <v>39</v>
      </c>
      <c r="C25" s="2">
        <v>533.88</v>
      </c>
      <c r="D25" s="2">
        <v>541.06399999999996</v>
      </c>
      <c r="E25" s="2">
        <v>622.36500000000001</v>
      </c>
      <c r="F25" s="2">
        <v>660.91800000000001</v>
      </c>
    </row>
    <row r="26" spans="1:6" ht="15.75" thickBot="1">
      <c r="A26" s="6">
        <v>25</v>
      </c>
      <c r="B26" s="3" t="s">
        <v>40</v>
      </c>
      <c r="C26" s="3">
        <v>533.31299999999999</v>
      </c>
      <c r="D26" s="3">
        <v>514.91999999999996</v>
      </c>
      <c r="E26" s="3">
        <v>581.84799999999996</v>
      </c>
      <c r="F26" s="3">
        <v>619.16</v>
      </c>
    </row>
    <row r="27" spans="1:6" ht="15.75" thickBot="1">
      <c r="A27" s="5">
        <v>26</v>
      </c>
      <c r="B27" s="2" t="s">
        <v>41</v>
      </c>
      <c r="C27" s="2">
        <v>544.21</v>
      </c>
      <c r="D27" s="2">
        <v>501.71199999999999</v>
      </c>
      <c r="E27" s="2">
        <v>546.22299999999996</v>
      </c>
      <c r="F27" s="2">
        <v>585.58600000000001</v>
      </c>
    </row>
    <row r="28" spans="1:6" ht="15.75" thickBot="1">
      <c r="A28" s="6">
        <v>27</v>
      </c>
      <c r="B28" s="3" t="s">
        <v>42</v>
      </c>
      <c r="C28" s="3">
        <v>448.12</v>
      </c>
      <c r="D28" s="3">
        <v>429.423</v>
      </c>
      <c r="E28" s="3">
        <v>480.48200000000003</v>
      </c>
      <c r="F28" s="3">
        <v>555.346</v>
      </c>
    </row>
    <row r="29" spans="1:6" ht="15.75" thickBot="1">
      <c r="A29" s="5">
        <v>28</v>
      </c>
      <c r="B29" s="2" t="s">
        <v>43</v>
      </c>
      <c r="C29" s="2">
        <v>399.16500000000002</v>
      </c>
      <c r="D29" s="2">
        <v>425.54899999999998</v>
      </c>
      <c r="E29" s="2">
        <v>516.25300000000004</v>
      </c>
      <c r="F29" s="2">
        <v>550.51800000000003</v>
      </c>
    </row>
    <row r="30" spans="1:6" ht="15.75" thickBot="1">
      <c r="A30" s="6">
        <v>29</v>
      </c>
      <c r="B30" s="3" t="s">
        <v>44</v>
      </c>
      <c r="C30" s="3">
        <v>445.125</v>
      </c>
      <c r="D30" s="3">
        <v>432.524</v>
      </c>
      <c r="E30" s="3">
        <v>481.209</v>
      </c>
      <c r="F30" s="3">
        <v>520.34299999999996</v>
      </c>
    </row>
    <row r="31" spans="1:6" ht="15.75" thickBot="1">
      <c r="A31" s="5">
        <v>30</v>
      </c>
      <c r="B31" s="2" t="s">
        <v>45</v>
      </c>
      <c r="C31" s="2">
        <v>397.935</v>
      </c>
      <c r="D31" s="2">
        <v>407.101</v>
      </c>
      <c r="E31" s="2">
        <v>467.53199999999998</v>
      </c>
      <c r="F31" s="2">
        <v>501.40899999999999</v>
      </c>
    </row>
    <row r="32" spans="1:6" ht="29.25" thickBot="1">
      <c r="A32" s="6">
        <v>31</v>
      </c>
      <c r="B32" s="3" t="s">
        <v>46</v>
      </c>
      <c r="C32" s="3">
        <v>451.815</v>
      </c>
      <c r="D32" s="3">
        <v>389.06400000000002</v>
      </c>
      <c r="E32" s="3">
        <v>455.17200000000003</v>
      </c>
      <c r="F32" s="3">
        <v>483.76499999999999</v>
      </c>
    </row>
    <row r="33" spans="1:6" ht="15.75" thickBot="1">
      <c r="A33" s="5">
        <v>32</v>
      </c>
      <c r="B33" s="2" t="s">
        <v>47</v>
      </c>
      <c r="C33" s="2">
        <v>405.51</v>
      </c>
      <c r="D33" s="2">
        <v>362.52199999999999</v>
      </c>
      <c r="E33" s="2">
        <v>445.50700000000001</v>
      </c>
      <c r="F33" s="2">
        <v>458.39800000000002</v>
      </c>
    </row>
    <row r="34" spans="1:6" ht="15.75" thickBot="1">
      <c r="A34" s="6">
        <v>33</v>
      </c>
      <c r="B34" s="3" t="s">
        <v>48</v>
      </c>
      <c r="C34" s="3">
        <v>302.33499999999998</v>
      </c>
      <c r="D34" s="3">
        <v>363.245</v>
      </c>
      <c r="E34" s="3">
        <v>396.32799999999997</v>
      </c>
      <c r="F34" s="3">
        <v>438.34800000000001</v>
      </c>
    </row>
    <row r="35" spans="1:6" ht="29.25" thickBot="1">
      <c r="A35" s="5">
        <v>34</v>
      </c>
      <c r="B35" s="2" t="s">
        <v>49</v>
      </c>
      <c r="C35" s="2">
        <v>387.84899999999999</v>
      </c>
      <c r="D35" s="2">
        <v>335.34399999999999</v>
      </c>
      <c r="E35" s="2">
        <v>415.315</v>
      </c>
      <c r="F35" s="2">
        <v>435.21199999999999</v>
      </c>
    </row>
    <row r="36" spans="1:6" ht="57.75" thickBot="1">
      <c r="A36" s="6">
        <v>35</v>
      </c>
      <c r="B36" s="3" t="s">
        <v>50</v>
      </c>
      <c r="C36" s="3">
        <v>417.21600000000001</v>
      </c>
      <c r="D36" s="3">
        <v>358.86900000000003</v>
      </c>
      <c r="E36" s="3">
        <v>410.15800000000002</v>
      </c>
      <c r="F36" s="3">
        <v>427.93</v>
      </c>
    </row>
    <row r="37" spans="1:6" ht="15.75" thickBot="1">
      <c r="A37" s="5">
        <v>36</v>
      </c>
      <c r="B37" s="2" t="s">
        <v>51</v>
      </c>
      <c r="C37" s="2">
        <v>327.87299999999999</v>
      </c>
      <c r="D37" s="2">
        <v>343.11399999999998</v>
      </c>
      <c r="E37" s="2">
        <v>368.00200000000001</v>
      </c>
      <c r="F37" s="2">
        <v>415.49299999999999</v>
      </c>
    </row>
    <row r="38" spans="1:6" ht="15.75" thickBot="1">
      <c r="A38" s="6">
        <v>37</v>
      </c>
      <c r="B38" s="3" t="s">
        <v>52</v>
      </c>
      <c r="C38" s="3">
        <v>365.279</v>
      </c>
      <c r="D38" s="3">
        <v>337.00799999999998</v>
      </c>
      <c r="E38" s="3">
        <v>371.11399999999998</v>
      </c>
      <c r="F38" s="3">
        <v>415.375</v>
      </c>
    </row>
    <row r="39" spans="1:6" ht="29.25" thickBot="1">
      <c r="A39" s="5">
        <v>38</v>
      </c>
      <c r="B39" s="2" t="s">
        <v>53</v>
      </c>
      <c r="C39" s="2">
        <v>347.56099999999998</v>
      </c>
      <c r="D39" s="2">
        <v>356.08499999999998</v>
      </c>
      <c r="E39" s="2">
        <v>396.666</v>
      </c>
      <c r="F39" s="2">
        <v>414.55</v>
      </c>
    </row>
    <row r="40" spans="1:6" ht="29.25" thickBot="1">
      <c r="A40" s="6">
        <v>39</v>
      </c>
      <c r="B40" s="3" t="s">
        <v>54</v>
      </c>
      <c r="C40" s="3">
        <v>376.82299999999998</v>
      </c>
      <c r="D40" s="3">
        <v>361.48899999999998</v>
      </c>
      <c r="E40" s="3">
        <v>385.73700000000002</v>
      </c>
      <c r="F40" s="3">
        <v>406.10700000000003</v>
      </c>
    </row>
    <row r="41" spans="1:6" ht="28.5">
      <c r="A41" s="5">
        <v>40</v>
      </c>
      <c r="B41" s="2" t="s">
        <v>55</v>
      </c>
      <c r="C41" s="2">
        <v>374.39</v>
      </c>
      <c r="D41" s="2">
        <v>339.98099999999999</v>
      </c>
      <c r="E41" s="2">
        <v>378.64499999999998</v>
      </c>
      <c r="F41" s="2">
        <v>396.995</v>
      </c>
    </row>
    <row r="65" spans="1:1">
      <c r="A6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64B2-197E-4FF7-8307-A44CD6E8A29E}">
  <dimension ref="A1:B16"/>
  <sheetViews>
    <sheetView workbookViewId="0">
      <selection activeCell="E16" sqref="E16"/>
    </sheetView>
  </sheetViews>
  <sheetFormatPr defaultRowHeight="15"/>
  <cols>
    <col min="2" max="2" width="14.140625" bestFit="1" customWidth="1"/>
    <col min="4" max="4" width="17" bestFit="1" customWidth="1"/>
    <col min="5" max="5" width="15.1406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60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>
        <v>12</v>
      </c>
      <c r="B13" t="s">
        <v>13</v>
      </c>
    </row>
    <row r="14" spans="1:2">
      <c r="A14">
        <v>13</v>
      </c>
      <c r="B14" t="s">
        <v>4</v>
      </c>
    </row>
    <row r="15" spans="1:2">
      <c r="A15">
        <v>14</v>
      </c>
      <c r="B15" t="s">
        <v>14</v>
      </c>
    </row>
    <row r="16" spans="1:2">
      <c r="A16">
        <v>15</v>
      </c>
      <c r="B16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4569-194C-4724-B72C-A37BD8CDECB7}">
  <dimension ref="A1:G601"/>
  <sheetViews>
    <sheetView topLeftCell="A578" zoomScaleNormal="100" workbookViewId="0">
      <selection activeCell="F566" sqref="F566"/>
    </sheetView>
  </sheetViews>
  <sheetFormatPr defaultRowHeight="15"/>
  <cols>
    <col min="3" max="3" width="9.28515625" customWidth="1"/>
  </cols>
  <sheetData>
    <row r="1" spans="1:7">
      <c r="A1" t="s">
        <v>57</v>
      </c>
      <c r="B1" t="s">
        <v>58</v>
      </c>
      <c r="C1" t="s">
        <v>0</v>
      </c>
      <c r="D1">
        <v>2019</v>
      </c>
      <c r="E1">
        <v>2020</v>
      </c>
      <c r="F1">
        <v>2021</v>
      </c>
      <c r="G1">
        <v>2022</v>
      </c>
    </row>
    <row r="2" spans="1:7" ht="15.75" thickBot="1">
      <c r="A2">
        <v>1</v>
      </c>
      <c r="B2" s="4">
        <v>1</v>
      </c>
      <c r="C2">
        <v>1</v>
      </c>
      <c r="D2">
        <v>41.913600000000002</v>
      </c>
      <c r="E2">
        <v>33.569999999999986</v>
      </c>
      <c r="F2">
        <v>-386.3915999999997</v>
      </c>
      <c r="G2">
        <v>-24.188999999999993</v>
      </c>
    </row>
    <row r="3" spans="1:7" ht="15.75" thickBot="1">
      <c r="A3">
        <f>A2+1</f>
        <v>2</v>
      </c>
      <c r="B3" s="5">
        <v>2</v>
      </c>
      <c r="C3">
        <v>1</v>
      </c>
      <c r="D3">
        <v>219.58199999999997</v>
      </c>
      <c r="E3">
        <v>10.993899999999996</v>
      </c>
      <c r="F3">
        <v>44.954999999999977</v>
      </c>
      <c r="G3">
        <v>-225.55680000000007</v>
      </c>
    </row>
    <row r="4" spans="1:7" ht="15.75" thickBot="1">
      <c r="A4">
        <v>3</v>
      </c>
      <c r="B4" s="6">
        <v>3</v>
      </c>
      <c r="C4">
        <v>1</v>
      </c>
      <c r="D4">
        <v>6.8713999999999995</v>
      </c>
      <c r="E4">
        <v>27.286199999999994</v>
      </c>
      <c r="F4">
        <v>28.792799999999971</v>
      </c>
      <c r="G4">
        <v>1.8312000000000004</v>
      </c>
    </row>
    <row r="5" spans="1:7" ht="15.75" thickBot="1">
      <c r="A5">
        <v>4</v>
      </c>
      <c r="B5" s="5">
        <v>4</v>
      </c>
      <c r="C5">
        <v>1</v>
      </c>
      <c r="D5">
        <v>-383.03100000000006</v>
      </c>
      <c r="E5">
        <v>-14.773</v>
      </c>
      <c r="F5">
        <v>20.482199999999992</v>
      </c>
      <c r="G5">
        <v>-2.6981999999999999</v>
      </c>
    </row>
    <row r="6" spans="1:7" ht="15.75" thickBot="1">
      <c r="A6">
        <f t="shared" ref="A6:A69" si="0">A5+1</f>
        <v>5</v>
      </c>
      <c r="B6" s="6">
        <v>5</v>
      </c>
      <c r="C6">
        <v>1</v>
      </c>
      <c r="D6">
        <v>2.5163999999999991</v>
      </c>
      <c r="E6">
        <v>87.568399999999968</v>
      </c>
      <c r="F6">
        <v>34.38600000000001</v>
      </c>
      <c r="G6">
        <v>1.8144</v>
      </c>
    </row>
    <row r="7" spans="1:7" ht="15.75" thickBot="1">
      <c r="A7">
        <f t="shared" si="0"/>
        <v>6</v>
      </c>
      <c r="B7" s="5">
        <v>6</v>
      </c>
      <c r="C7">
        <v>1</v>
      </c>
      <c r="D7">
        <v>14.169399999999996</v>
      </c>
      <c r="E7">
        <v>178.90100000000001</v>
      </c>
      <c r="F7">
        <v>0.60479999999999989</v>
      </c>
      <c r="G7">
        <v>-25.05599999999999</v>
      </c>
    </row>
    <row r="8" spans="1:7" ht="15.75" thickBot="1">
      <c r="A8">
        <f t="shared" si="0"/>
        <v>7</v>
      </c>
      <c r="B8" s="6">
        <v>7</v>
      </c>
      <c r="C8">
        <v>1</v>
      </c>
      <c r="D8">
        <v>1.9656000000000002</v>
      </c>
      <c r="E8">
        <v>130.87</v>
      </c>
      <c r="F8">
        <v>19.874400000000001</v>
      </c>
      <c r="G8">
        <v>3.108000000000001</v>
      </c>
    </row>
    <row r="9" spans="1:7" ht="15.75" thickBot="1">
      <c r="A9">
        <f t="shared" si="0"/>
        <v>8</v>
      </c>
      <c r="B9" s="5">
        <v>8</v>
      </c>
      <c r="C9">
        <v>1</v>
      </c>
      <c r="D9">
        <v>90.715200000000038</v>
      </c>
      <c r="E9">
        <v>46.927799999999984</v>
      </c>
      <c r="F9">
        <v>3.6587999999999994</v>
      </c>
      <c r="G9">
        <v>4.8416000000000006</v>
      </c>
    </row>
    <row r="10" spans="1:7" ht="15.75" thickBot="1">
      <c r="A10">
        <f t="shared" si="0"/>
        <v>9</v>
      </c>
      <c r="B10" s="6">
        <v>9</v>
      </c>
      <c r="C10">
        <v>1</v>
      </c>
      <c r="D10">
        <v>5.7824999999999998</v>
      </c>
      <c r="E10">
        <v>12.090399999999999</v>
      </c>
      <c r="F10">
        <v>11.631599999999992</v>
      </c>
      <c r="G10">
        <v>126.8972999999998</v>
      </c>
    </row>
    <row r="11" spans="1:7" ht="15.75" thickBot="1">
      <c r="A11">
        <f t="shared" si="0"/>
        <v>10</v>
      </c>
      <c r="B11" s="5">
        <v>10</v>
      </c>
      <c r="C11">
        <v>1</v>
      </c>
      <c r="D11">
        <v>34.469999999999992</v>
      </c>
      <c r="E11">
        <v>28.176399999999987</v>
      </c>
      <c r="F11">
        <v>7.4871999999999996</v>
      </c>
      <c r="G11">
        <v>18.662400000000002</v>
      </c>
    </row>
    <row r="12" spans="1:7" ht="15.75" thickBot="1">
      <c r="A12">
        <f t="shared" si="0"/>
        <v>11</v>
      </c>
      <c r="B12" s="6">
        <v>11</v>
      </c>
      <c r="C12">
        <v>1</v>
      </c>
      <c r="D12">
        <v>85.309199999999805</v>
      </c>
      <c r="E12">
        <v>5.1434999999999977</v>
      </c>
      <c r="F12">
        <v>2.9681999999999995</v>
      </c>
      <c r="G12">
        <v>-168.95579999999995</v>
      </c>
    </row>
    <row r="13" spans="1:7" ht="15.75" thickBot="1">
      <c r="A13">
        <f t="shared" si="0"/>
        <v>12</v>
      </c>
      <c r="B13" s="5">
        <v>12</v>
      </c>
      <c r="C13">
        <v>1</v>
      </c>
      <c r="D13">
        <v>68.356800000000021</v>
      </c>
      <c r="E13">
        <v>6.0857999999999999</v>
      </c>
      <c r="F13">
        <v>1.7607999999999997</v>
      </c>
      <c r="G13">
        <v>374.37920000000008</v>
      </c>
    </row>
    <row r="14" spans="1:7" ht="15.75" thickBot="1">
      <c r="A14">
        <f t="shared" si="0"/>
        <v>13</v>
      </c>
      <c r="B14" s="6">
        <v>13</v>
      </c>
      <c r="C14">
        <v>1</v>
      </c>
      <c r="D14">
        <v>5.4432</v>
      </c>
      <c r="E14">
        <v>-51.719100000000012</v>
      </c>
      <c r="F14">
        <v>0.72279999999999989</v>
      </c>
      <c r="G14">
        <v>62.906399999999991</v>
      </c>
    </row>
    <row r="15" spans="1:7" ht="15.75" thickBot="1">
      <c r="A15">
        <f t="shared" si="0"/>
        <v>14</v>
      </c>
      <c r="B15" s="5">
        <v>14</v>
      </c>
      <c r="C15">
        <v>1</v>
      </c>
      <c r="D15">
        <v>132.59219999999993</v>
      </c>
      <c r="E15">
        <v>29.950000000000003</v>
      </c>
      <c r="F15">
        <v>35.981999999999992</v>
      </c>
      <c r="G15">
        <v>25.874999999999972</v>
      </c>
    </row>
    <row r="16" spans="1:7" ht="15.75" thickBot="1">
      <c r="A16">
        <f t="shared" si="0"/>
        <v>15</v>
      </c>
      <c r="B16" s="6">
        <v>15</v>
      </c>
      <c r="C16">
        <v>1</v>
      </c>
      <c r="D16">
        <v>-123.858</v>
      </c>
      <c r="E16">
        <v>30.076800000000006</v>
      </c>
      <c r="F16">
        <v>69.99899999999991</v>
      </c>
      <c r="G16">
        <v>-263.99670000000026</v>
      </c>
    </row>
    <row r="17" spans="1:7" ht="15.75" thickBot="1">
      <c r="A17">
        <f t="shared" si="0"/>
        <v>16</v>
      </c>
      <c r="B17" s="5">
        <v>16</v>
      </c>
      <c r="C17">
        <v>1</v>
      </c>
      <c r="D17">
        <v>-3.8160000000000016</v>
      </c>
      <c r="E17">
        <v>2.458499999999999</v>
      </c>
      <c r="F17">
        <v>13.786200000000006</v>
      </c>
      <c r="G17">
        <v>12.700800000000001</v>
      </c>
    </row>
    <row r="18" spans="1:7" ht="15.75" thickBot="1">
      <c r="A18">
        <f t="shared" si="0"/>
        <v>17</v>
      </c>
      <c r="B18" s="6">
        <v>17</v>
      </c>
      <c r="C18">
        <v>1</v>
      </c>
      <c r="D18">
        <v>13.317599999999999</v>
      </c>
      <c r="E18">
        <v>85.529700000000005</v>
      </c>
      <c r="F18">
        <v>-29.940000000000012</v>
      </c>
      <c r="G18">
        <v>6.2059999999999977</v>
      </c>
    </row>
    <row r="19" spans="1:7" ht="15.75" thickBot="1">
      <c r="A19">
        <f t="shared" si="0"/>
        <v>18</v>
      </c>
      <c r="B19" s="5">
        <v>18</v>
      </c>
      <c r="C19">
        <v>1</v>
      </c>
      <c r="D19">
        <v>9.9899999999999949</v>
      </c>
      <c r="E19">
        <v>43.223399999999984</v>
      </c>
      <c r="F19">
        <v>0</v>
      </c>
      <c r="G19">
        <v>361.29939999999988</v>
      </c>
    </row>
    <row r="20" spans="1:7" ht="15.75" thickBot="1">
      <c r="A20">
        <f t="shared" si="0"/>
        <v>19</v>
      </c>
      <c r="B20" s="6">
        <v>19</v>
      </c>
      <c r="C20">
        <v>1</v>
      </c>
      <c r="D20">
        <v>2.4823999999999993</v>
      </c>
      <c r="E20">
        <v>-13.846800000000002</v>
      </c>
      <c r="F20">
        <v>41.262</v>
      </c>
      <c r="G20">
        <v>5.9210999999999983</v>
      </c>
    </row>
    <row r="21" spans="1:7" ht="15.75" thickBot="1">
      <c r="A21">
        <f t="shared" si="0"/>
        <v>20</v>
      </c>
      <c r="B21" s="5">
        <v>20</v>
      </c>
      <c r="C21">
        <v>1</v>
      </c>
      <c r="D21">
        <v>16.010999999999981</v>
      </c>
      <c r="E21">
        <v>12.232799999999997</v>
      </c>
      <c r="F21">
        <v>5.4340000000000002</v>
      </c>
      <c r="G21">
        <v>12.135200000000001</v>
      </c>
    </row>
    <row r="22" spans="1:7" ht="15.75" thickBot="1">
      <c r="A22">
        <f t="shared" si="0"/>
        <v>21</v>
      </c>
      <c r="B22" s="6">
        <v>21</v>
      </c>
      <c r="C22">
        <v>1</v>
      </c>
      <c r="D22">
        <v>7.3839999999999986</v>
      </c>
      <c r="E22">
        <v>272.79200000000003</v>
      </c>
      <c r="F22">
        <v>10.652200000000001</v>
      </c>
      <c r="G22">
        <v>10.224499999999994</v>
      </c>
    </row>
    <row r="23" spans="1:7" ht="15.75" thickBot="1">
      <c r="A23">
        <f t="shared" si="0"/>
        <v>22</v>
      </c>
      <c r="B23" s="5">
        <v>22</v>
      </c>
      <c r="C23">
        <v>1</v>
      </c>
      <c r="D23">
        <v>5.0595999999999997</v>
      </c>
      <c r="E23">
        <v>5.0128000000000004</v>
      </c>
      <c r="F23">
        <v>10.7912</v>
      </c>
      <c r="G23">
        <v>29.363999999999997</v>
      </c>
    </row>
    <row r="24" spans="1:7" ht="15.75" thickBot="1">
      <c r="A24">
        <f t="shared" si="0"/>
        <v>23</v>
      </c>
      <c r="B24" s="6">
        <v>23</v>
      </c>
      <c r="C24">
        <v>1</v>
      </c>
      <c r="D24">
        <v>15.688400000000001</v>
      </c>
      <c r="E24">
        <v>6.0287999999999995</v>
      </c>
      <c r="F24">
        <v>5.5</v>
      </c>
      <c r="G24">
        <v>39.4268</v>
      </c>
    </row>
    <row r="25" spans="1:7" ht="15.75" thickBot="1">
      <c r="A25">
        <f t="shared" si="0"/>
        <v>24</v>
      </c>
      <c r="B25" s="5">
        <v>24</v>
      </c>
      <c r="C25">
        <v>1</v>
      </c>
      <c r="D25">
        <v>-1.0196000000000005</v>
      </c>
      <c r="E25">
        <v>85.903999999999996</v>
      </c>
      <c r="F25">
        <v>124.48499999999999</v>
      </c>
      <c r="G25">
        <v>13.532399999999996</v>
      </c>
    </row>
    <row r="26" spans="1:7" ht="15.75" thickBot="1">
      <c r="A26">
        <f t="shared" si="0"/>
        <v>25</v>
      </c>
      <c r="B26" s="6">
        <v>25</v>
      </c>
      <c r="C26">
        <v>1</v>
      </c>
      <c r="D26">
        <v>240.26490000000001</v>
      </c>
      <c r="E26">
        <v>12.599999999999998</v>
      </c>
      <c r="F26">
        <v>3.5752000000000006</v>
      </c>
      <c r="G26">
        <v>-30.588000000000001</v>
      </c>
    </row>
    <row r="27" spans="1:7" ht="15.75" thickBot="1">
      <c r="A27">
        <f t="shared" si="0"/>
        <v>26</v>
      </c>
      <c r="B27" s="5">
        <v>26</v>
      </c>
      <c r="C27">
        <v>1</v>
      </c>
      <c r="D27">
        <v>4.2224000000000004</v>
      </c>
      <c r="E27">
        <v>54.333200000000005</v>
      </c>
      <c r="F27">
        <v>23.8581</v>
      </c>
      <c r="G27">
        <v>11.774100000000004</v>
      </c>
    </row>
    <row r="28" spans="1:7" ht="15.75" thickBot="1">
      <c r="A28">
        <f t="shared" si="0"/>
        <v>27</v>
      </c>
      <c r="B28" s="6">
        <v>27</v>
      </c>
      <c r="C28">
        <v>1</v>
      </c>
      <c r="D28">
        <v>11.774100000000004</v>
      </c>
      <c r="E28">
        <v>3.1752000000000002</v>
      </c>
      <c r="F28">
        <v>95.585999999999899</v>
      </c>
      <c r="G28">
        <v>19.238399999999999</v>
      </c>
    </row>
    <row r="29" spans="1:7" ht="15.75" thickBot="1">
      <c r="A29">
        <f t="shared" si="0"/>
        <v>28</v>
      </c>
      <c r="B29" s="5">
        <v>28</v>
      </c>
      <c r="C29">
        <v>1</v>
      </c>
      <c r="D29">
        <v>-1665.0522000000001</v>
      </c>
      <c r="E29">
        <v>56.510999999999996</v>
      </c>
      <c r="F29">
        <v>135.4068000000002</v>
      </c>
      <c r="G29">
        <v>15.825600000000001</v>
      </c>
    </row>
    <row r="30" spans="1:7" ht="15.75" thickBot="1">
      <c r="A30">
        <f t="shared" si="0"/>
        <v>29</v>
      </c>
      <c r="B30" s="6">
        <v>29</v>
      </c>
      <c r="C30">
        <v>1</v>
      </c>
      <c r="D30">
        <v>-7.0532000000000004</v>
      </c>
      <c r="E30">
        <v>9.8624999999999972</v>
      </c>
      <c r="F30">
        <v>11.998799999999989</v>
      </c>
      <c r="G30">
        <v>27.176400000000015</v>
      </c>
    </row>
    <row r="31" spans="1:7" ht="15.75" thickBot="1">
      <c r="A31">
        <f t="shared" si="0"/>
        <v>30</v>
      </c>
      <c r="B31" s="5">
        <v>30</v>
      </c>
      <c r="C31">
        <v>1</v>
      </c>
      <c r="D31">
        <v>15.524999999999991</v>
      </c>
      <c r="E31">
        <v>3.0143999999999993</v>
      </c>
      <c r="F31">
        <v>17.468999999999998</v>
      </c>
      <c r="G31">
        <v>2.2449999999999992</v>
      </c>
    </row>
    <row r="32" spans="1:7" ht="15.75" thickBot="1">
      <c r="A32">
        <f t="shared" si="0"/>
        <v>31</v>
      </c>
      <c r="B32" s="6">
        <v>31</v>
      </c>
      <c r="C32">
        <v>1</v>
      </c>
      <c r="D32">
        <v>1.1015999999999997</v>
      </c>
      <c r="E32">
        <v>6.0680000000000014</v>
      </c>
      <c r="F32">
        <v>139.57019999999989</v>
      </c>
      <c r="G32">
        <v>9.732800000000001</v>
      </c>
    </row>
    <row r="33" spans="1:7" ht="15.75" thickBot="1">
      <c r="A33">
        <f t="shared" si="0"/>
        <v>32</v>
      </c>
      <c r="B33" s="5">
        <v>32</v>
      </c>
      <c r="C33">
        <v>1</v>
      </c>
      <c r="D33">
        <v>9.7091999999999885</v>
      </c>
      <c r="E33">
        <v>22.678200000000018</v>
      </c>
      <c r="F33">
        <v>511.36799999999999</v>
      </c>
      <c r="G33">
        <v>124.68000000000004</v>
      </c>
    </row>
    <row r="34" spans="1:7" ht="15.75" thickBot="1">
      <c r="A34">
        <f t="shared" si="0"/>
        <v>33</v>
      </c>
      <c r="B34" s="6">
        <v>33</v>
      </c>
      <c r="C34">
        <v>1</v>
      </c>
      <c r="D34">
        <v>-5.7149999999999999</v>
      </c>
      <c r="E34">
        <v>31.599999999999966</v>
      </c>
      <c r="F34">
        <v>1.3760000000000003</v>
      </c>
      <c r="G34">
        <v>11.879999999999999</v>
      </c>
    </row>
    <row r="35" spans="1:7" ht="15.75" thickBot="1">
      <c r="A35">
        <f t="shared" si="0"/>
        <v>34</v>
      </c>
      <c r="B35" s="5">
        <v>34</v>
      </c>
      <c r="C35">
        <v>1</v>
      </c>
      <c r="D35">
        <v>3.5460000000000007</v>
      </c>
      <c r="E35">
        <v>178.31799999999998</v>
      </c>
      <c r="F35">
        <v>285.9896</v>
      </c>
      <c r="G35">
        <v>49.10499999999999</v>
      </c>
    </row>
    <row r="36" spans="1:7" ht="15.75" thickBot="1">
      <c r="A36">
        <f t="shared" si="0"/>
        <v>35</v>
      </c>
      <c r="B36" s="6">
        <v>35</v>
      </c>
      <c r="C36">
        <v>1</v>
      </c>
      <c r="D36">
        <v>9.9467999999999979</v>
      </c>
      <c r="E36">
        <v>45.975399999999993</v>
      </c>
      <c r="F36">
        <v>0.59039999999999915</v>
      </c>
      <c r="G36">
        <v>45.975399999999993</v>
      </c>
    </row>
    <row r="37" spans="1:7" ht="15.75" thickBot="1">
      <c r="A37">
        <f t="shared" si="0"/>
        <v>36</v>
      </c>
      <c r="B37" s="5">
        <v>36</v>
      </c>
      <c r="C37">
        <v>1</v>
      </c>
      <c r="D37">
        <v>123.47369999999989</v>
      </c>
      <c r="E37">
        <v>10.311999999999998</v>
      </c>
      <c r="F37">
        <v>-8.3790000000000031</v>
      </c>
      <c r="G37">
        <v>38.177999999999997</v>
      </c>
    </row>
    <row r="38" spans="1:7" ht="15.75" thickBot="1">
      <c r="A38">
        <f t="shared" si="0"/>
        <v>37</v>
      </c>
      <c r="B38" s="6">
        <v>37</v>
      </c>
      <c r="C38">
        <v>1</v>
      </c>
      <c r="D38">
        <v>-147.96300000000002</v>
      </c>
      <c r="E38">
        <v>8.5163999999999938</v>
      </c>
      <c r="F38">
        <v>0.50219999999999976</v>
      </c>
      <c r="G38">
        <v>4.7915999999999999</v>
      </c>
    </row>
    <row r="39" spans="1:7" ht="15.75" thickBot="1">
      <c r="A39">
        <f t="shared" si="0"/>
        <v>38</v>
      </c>
      <c r="B39" s="5">
        <v>38</v>
      </c>
      <c r="C39">
        <v>1</v>
      </c>
      <c r="D39">
        <v>35.414999999999999</v>
      </c>
      <c r="E39">
        <v>-2.6543999999999999</v>
      </c>
      <c r="F39">
        <v>11.516399999999999</v>
      </c>
      <c r="G39">
        <v>-15.990000000000002</v>
      </c>
    </row>
    <row r="40" spans="1:7" ht="15.75" thickBot="1">
      <c r="A40">
        <f t="shared" si="0"/>
        <v>39</v>
      </c>
      <c r="B40" s="6">
        <v>39</v>
      </c>
      <c r="C40">
        <v>1</v>
      </c>
      <c r="D40">
        <v>-46.976400000000012</v>
      </c>
      <c r="E40">
        <v>45.322199999999995</v>
      </c>
      <c r="F40">
        <v>-20.446799999999996</v>
      </c>
      <c r="G40">
        <v>-53.072000000000017</v>
      </c>
    </row>
    <row r="41" spans="1:7">
      <c r="A41">
        <f t="shared" si="0"/>
        <v>40</v>
      </c>
      <c r="B41" s="5">
        <v>40</v>
      </c>
      <c r="C41">
        <v>1</v>
      </c>
      <c r="D41">
        <v>-15.146999999999991</v>
      </c>
      <c r="E41">
        <v>-50.098000000000013</v>
      </c>
      <c r="F41">
        <v>-47.254199999999997</v>
      </c>
      <c r="G41">
        <v>60.552800000000005</v>
      </c>
    </row>
    <row r="42" spans="1:7" ht="15.75" thickBot="1">
      <c r="A42">
        <f t="shared" si="0"/>
        <v>41</v>
      </c>
      <c r="B42" s="4">
        <v>1</v>
      </c>
      <c r="C42">
        <v>2</v>
      </c>
      <c r="D42">
        <v>41.756399999999957</v>
      </c>
      <c r="E42">
        <v>-3.4619999999999997</v>
      </c>
      <c r="F42">
        <v>76.704000000000008</v>
      </c>
      <c r="G42">
        <v>25.122500000000002</v>
      </c>
    </row>
    <row r="43" spans="1:7" ht="15.75" thickBot="1">
      <c r="A43">
        <f t="shared" si="0"/>
        <v>42</v>
      </c>
      <c r="B43" s="5">
        <v>2</v>
      </c>
      <c r="C43">
        <v>2</v>
      </c>
      <c r="D43">
        <v>16.556399999999996</v>
      </c>
      <c r="E43">
        <v>124.92899999999986</v>
      </c>
      <c r="F43">
        <v>107.98499999999996</v>
      </c>
      <c r="G43">
        <v>-28.976400000000012</v>
      </c>
    </row>
    <row r="44" spans="1:7" ht="15.75" thickBot="1">
      <c r="A44">
        <f t="shared" si="0"/>
        <v>43</v>
      </c>
      <c r="B44" s="6">
        <v>3</v>
      </c>
      <c r="C44">
        <v>2</v>
      </c>
      <c r="D44">
        <v>3.8939999999999912</v>
      </c>
      <c r="E44">
        <v>-135.7650000000001</v>
      </c>
      <c r="F44">
        <v>-14.0928</v>
      </c>
      <c r="G44">
        <v>33.588800000000006</v>
      </c>
    </row>
    <row r="45" spans="1:7" ht="15.75" thickBot="1">
      <c r="A45">
        <f t="shared" si="0"/>
        <v>44</v>
      </c>
      <c r="B45" s="5">
        <v>4</v>
      </c>
      <c r="C45">
        <v>2</v>
      </c>
      <c r="D45">
        <v>9.5616000000000092</v>
      </c>
      <c r="E45">
        <v>-118.12950000000006</v>
      </c>
      <c r="F45">
        <v>6.3336000000000006</v>
      </c>
      <c r="G45">
        <v>4.9632000000000005</v>
      </c>
    </row>
    <row r="46" spans="1:7" ht="15.75" thickBot="1">
      <c r="A46">
        <f t="shared" si="0"/>
        <v>45</v>
      </c>
      <c r="B46" s="6">
        <v>5</v>
      </c>
      <c r="C46">
        <v>2</v>
      </c>
      <c r="D46">
        <v>19.7714</v>
      </c>
      <c r="E46">
        <v>-4.2222000000000008</v>
      </c>
      <c r="F46">
        <v>18.873000000000005</v>
      </c>
      <c r="G46">
        <v>-465.5680000000001</v>
      </c>
    </row>
    <row r="47" spans="1:7" ht="15.75" thickBot="1">
      <c r="A47">
        <f t="shared" si="0"/>
        <v>46</v>
      </c>
      <c r="B47" s="5">
        <v>6</v>
      </c>
      <c r="C47">
        <v>2</v>
      </c>
      <c r="D47">
        <v>8.2061999999999991</v>
      </c>
      <c r="E47">
        <v>18.397999999999968</v>
      </c>
      <c r="F47">
        <v>10.880999999999998</v>
      </c>
      <c r="G47">
        <v>4.3679999999999986</v>
      </c>
    </row>
    <row r="48" spans="1:7" ht="15.75" thickBot="1">
      <c r="A48">
        <f t="shared" si="0"/>
        <v>47</v>
      </c>
      <c r="B48" s="6">
        <v>7</v>
      </c>
      <c r="C48">
        <v>2</v>
      </c>
      <c r="D48">
        <v>8.4783999999999935</v>
      </c>
      <c r="E48">
        <v>5.2625999999999999</v>
      </c>
      <c r="F48">
        <v>1.7738999999999998</v>
      </c>
      <c r="G48">
        <v>-92.695500000000038</v>
      </c>
    </row>
    <row r="49" spans="1:7" ht="15.75" thickBot="1">
      <c r="A49">
        <f t="shared" si="0"/>
        <v>48</v>
      </c>
      <c r="B49" s="5">
        <v>8</v>
      </c>
      <c r="C49">
        <v>2</v>
      </c>
      <c r="D49">
        <v>4.9500000000000011</v>
      </c>
      <c r="E49">
        <v>2.0789999999999997</v>
      </c>
      <c r="F49">
        <v>41.429399999999987</v>
      </c>
      <c r="G49">
        <v>70.72199999999998</v>
      </c>
    </row>
    <row r="50" spans="1:7" ht="15.75" thickBot="1">
      <c r="A50">
        <f t="shared" si="0"/>
        <v>49</v>
      </c>
      <c r="B50" s="6">
        <v>9</v>
      </c>
      <c r="C50">
        <v>2</v>
      </c>
      <c r="D50">
        <v>6.104000000000001</v>
      </c>
      <c r="E50">
        <v>28.706399999999991</v>
      </c>
      <c r="F50">
        <v>18.266999999999967</v>
      </c>
      <c r="G50">
        <v>10.8864</v>
      </c>
    </row>
    <row r="51" spans="1:7" ht="15.75" thickBot="1">
      <c r="A51">
        <f t="shared" si="0"/>
        <v>50</v>
      </c>
      <c r="B51" s="5">
        <v>10</v>
      </c>
      <c r="C51">
        <v>2</v>
      </c>
      <c r="D51">
        <v>17.9634</v>
      </c>
      <c r="E51">
        <v>28.618200000000002</v>
      </c>
      <c r="F51">
        <v>3.665999999999995</v>
      </c>
      <c r="G51">
        <v>-17.607599999999998</v>
      </c>
    </row>
    <row r="52" spans="1:7" ht="15.75" thickBot="1">
      <c r="A52">
        <f t="shared" si="0"/>
        <v>51</v>
      </c>
      <c r="B52" s="6">
        <v>11</v>
      </c>
      <c r="C52">
        <v>2</v>
      </c>
      <c r="D52">
        <v>35.334599999999995</v>
      </c>
      <c r="E52">
        <v>8.7285000000000004</v>
      </c>
      <c r="F52">
        <v>5.6159999999999997</v>
      </c>
      <c r="G52">
        <v>3.1104000000000003</v>
      </c>
    </row>
    <row r="53" spans="1:7" ht="15.75" thickBot="1">
      <c r="A53">
        <f t="shared" si="0"/>
        <v>52</v>
      </c>
      <c r="B53" s="5">
        <v>12</v>
      </c>
      <c r="C53">
        <v>2</v>
      </c>
      <c r="D53">
        <v>2.9567999999999999</v>
      </c>
      <c r="E53">
        <v>-14.385599999999997</v>
      </c>
      <c r="F53">
        <v>-12.792000000000002</v>
      </c>
      <c r="G53">
        <v>25.792000000000002</v>
      </c>
    </row>
    <row r="54" spans="1:7" ht="15.75" thickBot="1">
      <c r="A54">
        <f t="shared" si="0"/>
        <v>53</v>
      </c>
      <c r="B54" s="6">
        <v>13</v>
      </c>
      <c r="C54">
        <v>2</v>
      </c>
      <c r="D54">
        <v>17.098099999999988</v>
      </c>
      <c r="E54">
        <v>-71.890500000000017</v>
      </c>
      <c r="F54">
        <v>-126.85920000000002</v>
      </c>
      <c r="G54">
        <v>50.097999999999985</v>
      </c>
    </row>
    <row r="55" spans="1:7" ht="15.75" thickBot="1">
      <c r="A55">
        <f t="shared" si="0"/>
        <v>54</v>
      </c>
      <c r="B55" s="5">
        <v>14</v>
      </c>
      <c r="C55">
        <v>2</v>
      </c>
      <c r="D55">
        <v>6.2566000000000006</v>
      </c>
      <c r="E55">
        <v>11.359999999999998</v>
      </c>
      <c r="F55">
        <v>-67.27200000000002</v>
      </c>
      <c r="G55">
        <v>27.284800000000004</v>
      </c>
    </row>
    <row r="56" spans="1:7" ht="15.75" thickBot="1">
      <c r="A56">
        <f t="shared" si="0"/>
        <v>55</v>
      </c>
      <c r="B56" s="6">
        <v>15</v>
      </c>
      <c r="C56">
        <v>2</v>
      </c>
      <c r="D56">
        <v>298.68549999999999</v>
      </c>
      <c r="E56">
        <v>1.7115</v>
      </c>
      <c r="F56">
        <v>3.6288</v>
      </c>
      <c r="G56">
        <v>20.584199999999996</v>
      </c>
    </row>
    <row r="57" spans="1:7" ht="15.75" thickBot="1">
      <c r="A57">
        <f t="shared" si="0"/>
        <v>56</v>
      </c>
      <c r="B57" s="5">
        <v>16</v>
      </c>
      <c r="C57">
        <v>2</v>
      </c>
      <c r="D57">
        <v>52.139999999999986</v>
      </c>
      <c r="E57">
        <v>16.588799999999999</v>
      </c>
      <c r="F57">
        <v>-88.783999999999978</v>
      </c>
      <c r="G57">
        <v>5.8812000000000006</v>
      </c>
    </row>
    <row r="58" spans="1:7" ht="15.75" thickBot="1">
      <c r="A58">
        <f t="shared" si="0"/>
        <v>57</v>
      </c>
      <c r="B58" s="6">
        <v>17</v>
      </c>
      <c r="C58">
        <v>2</v>
      </c>
      <c r="D58">
        <v>15.552000000000001</v>
      </c>
      <c r="E58">
        <v>17.504999999999995</v>
      </c>
      <c r="F58">
        <v>5.2026000000000003</v>
      </c>
      <c r="G58">
        <v>-22.098000000000013</v>
      </c>
    </row>
    <row r="59" spans="1:7" ht="15.75" thickBot="1">
      <c r="A59">
        <f t="shared" si="0"/>
        <v>58</v>
      </c>
      <c r="B59" s="5">
        <v>18</v>
      </c>
      <c r="C59">
        <v>2</v>
      </c>
      <c r="D59">
        <v>7.0980000000000061</v>
      </c>
      <c r="E59">
        <v>40.749900000000004</v>
      </c>
      <c r="F59">
        <v>-7.1990999999999961</v>
      </c>
      <c r="G59">
        <v>47.037600000000026</v>
      </c>
    </row>
    <row r="60" spans="1:7" ht="15.75" thickBot="1">
      <c r="A60">
        <f t="shared" si="0"/>
        <v>59</v>
      </c>
      <c r="B60" s="6">
        <v>19</v>
      </c>
      <c r="C60">
        <v>2</v>
      </c>
      <c r="D60">
        <v>6.9888000000000003</v>
      </c>
      <c r="E60">
        <v>-7.3920000000000021</v>
      </c>
      <c r="F60">
        <v>5.3969999999999914</v>
      </c>
      <c r="G60">
        <v>-44.276400000000024</v>
      </c>
    </row>
    <row r="61" spans="1:7" ht="15.75" thickBot="1">
      <c r="A61">
        <f t="shared" si="0"/>
        <v>60</v>
      </c>
      <c r="B61" s="5">
        <v>20</v>
      </c>
      <c r="C61">
        <v>2</v>
      </c>
      <c r="D61">
        <v>3.3000000000000007</v>
      </c>
      <c r="E61">
        <v>4.5200999999999958</v>
      </c>
      <c r="F61">
        <v>12.8583</v>
      </c>
      <c r="G61">
        <v>22.678200000000018</v>
      </c>
    </row>
    <row r="62" spans="1:7" ht="15.75" thickBot="1">
      <c r="A62">
        <f t="shared" si="0"/>
        <v>61</v>
      </c>
      <c r="B62" s="6">
        <v>21</v>
      </c>
      <c r="C62">
        <v>2</v>
      </c>
      <c r="D62">
        <v>16.361999999999998</v>
      </c>
      <c r="E62">
        <v>-41.261999999999972</v>
      </c>
      <c r="F62">
        <v>30.196799999999996</v>
      </c>
      <c r="G62">
        <v>-48.119399999999985</v>
      </c>
    </row>
    <row r="63" spans="1:7" ht="15.75" thickBot="1">
      <c r="A63">
        <f t="shared" si="0"/>
        <v>62</v>
      </c>
      <c r="B63" s="5">
        <v>22</v>
      </c>
      <c r="C63">
        <v>2</v>
      </c>
      <c r="D63">
        <v>0.84</v>
      </c>
      <c r="E63">
        <v>-320.23950000000013</v>
      </c>
      <c r="F63">
        <v>80.735999999999976</v>
      </c>
      <c r="G63">
        <v>14.669999999999998</v>
      </c>
    </row>
    <row r="64" spans="1:7" ht="15.75" thickBot="1">
      <c r="A64">
        <f t="shared" si="0"/>
        <v>63</v>
      </c>
      <c r="B64" s="6">
        <v>23</v>
      </c>
      <c r="C64">
        <v>2</v>
      </c>
      <c r="D64">
        <v>6.1512000000000011</v>
      </c>
      <c r="E64">
        <v>4.6643999999999988</v>
      </c>
      <c r="F64">
        <v>4.9139999999999988</v>
      </c>
      <c r="G64">
        <v>63.934499999999971</v>
      </c>
    </row>
    <row r="65" spans="1:7" ht="15.75" thickBot="1">
      <c r="A65">
        <f t="shared" si="0"/>
        <v>64</v>
      </c>
      <c r="B65" s="5">
        <v>24</v>
      </c>
      <c r="C65">
        <v>2</v>
      </c>
      <c r="D65">
        <v>9.3612000000000002</v>
      </c>
      <c r="E65">
        <v>2.598399999999998</v>
      </c>
      <c r="F65">
        <v>-13.363000000000003</v>
      </c>
      <c r="G65">
        <v>67.608000000000004</v>
      </c>
    </row>
    <row r="66" spans="1:7" ht="15.75" thickBot="1">
      <c r="A66">
        <f t="shared" si="0"/>
        <v>65</v>
      </c>
      <c r="B66" s="6">
        <v>25</v>
      </c>
      <c r="C66">
        <v>2</v>
      </c>
      <c r="D66">
        <v>68.963099999999997</v>
      </c>
      <c r="E66">
        <v>18.521999999999998</v>
      </c>
      <c r="F66">
        <v>88.073999999999984</v>
      </c>
      <c r="G66">
        <v>78.6828</v>
      </c>
    </row>
    <row r="67" spans="1:7" ht="15.75" thickBot="1">
      <c r="A67">
        <f t="shared" si="0"/>
        <v>66</v>
      </c>
      <c r="B67" s="5">
        <v>26</v>
      </c>
      <c r="C67">
        <v>2</v>
      </c>
      <c r="D67">
        <v>22.332800000000006</v>
      </c>
      <c r="E67">
        <v>-3839.9903999999988</v>
      </c>
      <c r="F67">
        <v>-4.8510000000000009</v>
      </c>
      <c r="G67">
        <v>2.0999999999999996</v>
      </c>
    </row>
    <row r="68" spans="1:7" ht="15.75" thickBot="1">
      <c r="A68">
        <f t="shared" si="0"/>
        <v>67</v>
      </c>
      <c r="B68" s="6">
        <v>27</v>
      </c>
      <c r="C68">
        <v>2</v>
      </c>
      <c r="D68">
        <v>-15.222500000000011</v>
      </c>
      <c r="E68">
        <v>14.650999999999989</v>
      </c>
      <c r="F68">
        <v>1.0429999999999984</v>
      </c>
      <c r="G68">
        <v>10.4148</v>
      </c>
    </row>
    <row r="69" spans="1:7" ht="15.75" thickBot="1">
      <c r="A69">
        <f t="shared" si="0"/>
        <v>68</v>
      </c>
      <c r="B69" s="5">
        <v>28</v>
      </c>
      <c r="C69">
        <v>2</v>
      </c>
      <c r="D69">
        <v>111.30239999999998</v>
      </c>
      <c r="E69">
        <v>163.18979999999999</v>
      </c>
      <c r="F69">
        <v>4.4891999999999985</v>
      </c>
      <c r="G69">
        <v>2.3976000000000002</v>
      </c>
    </row>
    <row r="70" spans="1:7" ht="15.75" thickBot="1">
      <c r="A70">
        <f t="shared" ref="A70:A133" si="1">A69+1</f>
        <v>69</v>
      </c>
      <c r="B70" s="6">
        <v>29</v>
      </c>
      <c r="C70">
        <v>2</v>
      </c>
      <c r="D70">
        <v>62.988</v>
      </c>
      <c r="E70">
        <v>6.8713999999999995</v>
      </c>
      <c r="F70">
        <v>11.166400000000003</v>
      </c>
      <c r="G70">
        <v>-331.95999999999992</v>
      </c>
    </row>
    <row r="71" spans="1:7" ht="15.75" thickBot="1">
      <c r="A71">
        <f t="shared" si="1"/>
        <v>70</v>
      </c>
      <c r="B71" s="5">
        <v>30</v>
      </c>
      <c r="C71">
        <v>2</v>
      </c>
      <c r="D71">
        <v>35.663599999999995</v>
      </c>
      <c r="E71">
        <v>9.3312000000000008</v>
      </c>
      <c r="F71">
        <v>4.1147999999999989</v>
      </c>
      <c r="G71">
        <v>13.701599999999988</v>
      </c>
    </row>
    <row r="72" spans="1:7" ht="15.75" thickBot="1">
      <c r="A72">
        <f t="shared" si="1"/>
        <v>71</v>
      </c>
      <c r="B72" s="6">
        <v>31</v>
      </c>
      <c r="C72">
        <v>2</v>
      </c>
      <c r="D72">
        <v>1.7309999999999999</v>
      </c>
      <c r="E72">
        <v>4.7995999999999768</v>
      </c>
      <c r="F72">
        <v>7.4952000000000005</v>
      </c>
      <c r="G72">
        <v>-122.87700000000004</v>
      </c>
    </row>
    <row r="73" spans="1:7" ht="15.75" thickBot="1">
      <c r="A73">
        <f t="shared" si="1"/>
        <v>72</v>
      </c>
      <c r="B73" s="5">
        <v>32</v>
      </c>
      <c r="C73">
        <v>2</v>
      </c>
      <c r="D73">
        <v>8.7629999999999999</v>
      </c>
      <c r="E73">
        <v>14.561400000000006</v>
      </c>
      <c r="F73">
        <v>4.4603999999999999</v>
      </c>
      <c r="G73">
        <v>4.7519999999999998</v>
      </c>
    </row>
    <row r="74" spans="1:7" ht="15.75" thickBot="1">
      <c r="A74">
        <f t="shared" si="1"/>
        <v>73</v>
      </c>
      <c r="B74" s="6">
        <v>33</v>
      </c>
      <c r="C74">
        <v>2</v>
      </c>
      <c r="D74">
        <v>-114.39120000000003</v>
      </c>
      <c r="E74">
        <v>74.053200000000004</v>
      </c>
      <c r="F74">
        <v>15.552000000000001</v>
      </c>
      <c r="G74">
        <v>1.2505999999999999</v>
      </c>
    </row>
    <row r="75" spans="1:7" ht="15.75" thickBot="1">
      <c r="A75">
        <f t="shared" si="1"/>
        <v>74</v>
      </c>
      <c r="B75" s="5">
        <v>34</v>
      </c>
      <c r="C75">
        <v>2</v>
      </c>
      <c r="D75">
        <v>1.2129999999999974</v>
      </c>
      <c r="E75">
        <v>10.315199999999999</v>
      </c>
      <c r="F75">
        <v>9.2232000000000021</v>
      </c>
      <c r="G75">
        <v>2.9339999999999997</v>
      </c>
    </row>
    <row r="76" spans="1:7" ht="15.75" thickBot="1">
      <c r="A76">
        <f t="shared" si="1"/>
        <v>75</v>
      </c>
      <c r="B76" s="6">
        <v>35</v>
      </c>
      <c r="C76">
        <v>2</v>
      </c>
      <c r="D76">
        <v>-18.196000000000002</v>
      </c>
      <c r="E76">
        <v>24.936000000000007</v>
      </c>
      <c r="F76">
        <v>52.531999999999996</v>
      </c>
      <c r="G76">
        <v>7.7449999999999983</v>
      </c>
    </row>
    <row r="77" spans="1:7" ht="15.75" thickBot="1">
      <c r="A77">
        <f t="shared" si="1"/>
        <v>76</v>
      </c>
      <c r="B77" s="5">
        <v>36</v>
      </c>
      <c r="C77">
        <v>2</v>
      </c>
      <c r="D77">
        <v>-1.9344000000000006</v>
      </c>
      <c r="E77">
        <v>16.032</v>
      </c>
      <c r="F77">
        <v>1.4783999999999999</v>
      </c>
      <c r="G77">
        <v>10.395</v>
      </c>
    </row>
    <row r="78" spans="1:7" ht="15.75" thickBot="1">
      <c r="A78">
        <f t="shared" si="1"/>
        <v>77</v>
      </c>
      <c r="B78" s="6">
        <v>37</v>
      </c>
      <c r="C78">
        <v>2</v>
      </c>
      <c r="D78">
        <v>-5.8248000000000015</v>
      </c>
      <c r="E78">
        <v>17.34879999999999</v>
      </c>
      <c r="F78">
        <v>84.572799999999944</v>
      </c>
      <c r="G78">
        <v>152.49499999999998</v>
      </c>
    </row>
    <row r="79" spans="1:7" ht="15.75" thickBot="1">
      <c r="A79">
        <f t="shared" si="1"/>
        <v>78</v>
      </c>
      <c r="B79" s="5">
        <v>38</v>
      </c>
      <c r="C79">
        <v>2</v>
      </c>
      <c r="D79">
        <v>2.724000000000002</v>
      </c>
      <c r="E79">
        <v>17.759999999999998</v>
      </c>
      <c r="F79">
        <v>4.5187999999999997</v>
      </c>
      <c r="G79">
        <v>843.17059999999992</v>
      </c>
    </row>
    <row r="80" spans="1:7" ht="15.75" thickBot="1">
      <c r="A80">
        <f t="shared" si="1"/>
        <v>79</v>
      </c>
      <c r="B80" s="6">
        <v>39</v>
      </c>
      <c r="C80">
        <v>2</v>
      </c>
      <c r="D80">
        <v>-14.475000000000001</v>
      </c>
      <c r="E80">
        <v>62.807499999999976</v>
      </c>
      <c r="F80">
        <v>6.4749999999999979</v>
      </c>
      <c r="G80">
        <v>10.805399999999997</v>
      </c>
    </row>
    <row r="81" spans="1:7">
      <c r="A81">
        <f t="shared" si="1"/>
        <v>80</v>
      </c>
      <c r="B81" s="5">
        <v>40</v>
      </c>
      <c r="C81">
        <v>2</v>
      </c>
      <c r="D81">
        <v>56.20320000000001</v>
      </c>
      <c r="E81">
        <v>31.751200000000001</v>
      </c>
      <c r="F81">
        <v>2.2990000000000066</v>
      </c>
      <c r="G81">
        <v>-336.78399999999988</v>
      </c>
    </row>
    <row r="82" spans="1:7" ht="15.75" thickBot="1">
      <c r="A82">
        <f t="shared" si="1"/>
        <v>81</v>
      </c>
      <c r="B82" s="4">
        <v>1</v>
      </c>
      <c r="C82">
        <v>3</v>
      </c>
      <c r="D82">
        <v>8.0351999999999997</v>
      </c>
      <c r="E82">
        <v>0.8088000000000003</v>
      </c>
      <c r="F82">
        <v>7.0095999999999989</v>
      </c>
      <c r="G82">
        <v>-110.76450000000001</v>
      </c>
    </row>
    <row r="83" spans="1:7" ht="15.75" thickBot="1">
      <c r="A83">
        <f t="shared" si="1"/>
        <v>82</v>
      </c>
      <c r="B83" s="5">
        <v>2</v>
      </c>
      <c r="C83">
        <v>3</v>
      </c>
      <c r="D83">
        <v>4.1720000000000006</v>
      </c>
      <c r="E83">
        <v>-13.6312</v>
      </c>
      <c r="F83">
        <v>166.10039999999995</v>
      </c>
      <c r="G83">
        <v>19.188000000000002</v>
      </c>
    </row>
    <row r="84" spans="1:7" ht="15.75" thickBot="1">
      <c r="A84">
        <f t="shared" si="1"/>
        <v>83</v>
      </c>
      <c r="B84" s="6">
        <v>3</v>
      </c>
      <c r="C84">
        <v>3</v>
      </c>
      <c r="D84">
        <v>6.2030999999999992</v>
      </c>
      <c r="E84">
        <v>-3.4271999999999991</v>
      </c>
      <c r="F84">
        <v>83.050199999999975</v>
      </c>
      <c r="G84">
        <v>3.9906000000000006</v>
      </c>
    </row>
    <row r="85" spans="1:7" ht="15.75" thickBot="1">
      <c r="A85">
        <f t="shared" si="1"/>
        <v>84</v>
      </c>
      <c r="B85" s="5">
        <v>4</v>
      </c>
      <c r="C85">
        <v>3</v>
      </c>
      <c r="D85">
        <v>62.807499999999976</v>
      </c>
      <c r="E85">
        <v>4.1448</v>
      </c>
      <c r="F85">
        <v>4.3371999999999957</v>
      </c>
      <c r="G85">
        <v>1.8144</v>
      </c>
    </row>
    <row r="86" spans="1:7" ht="15.75" thickBot="1">
      <c r="A86">
        <f t="shared" si="1"/>
        <v>85</v>
      </c>
      <c r="B86" s="6">
        <v>5</v>
      </c>
      <c r="C86">
        <v>3</v>
      </c>
      <c r="D86">
        <v>-48.954900000000002</v>
      </c>
      <c r="E86">
        <v>35.679599999999979</v>
      </c>
      <c r="F86">
        <v>5.5176999999999978</v>
      </c>
      <c r="G86">
        <v>47.848000000000013</v>
      </c>
    </row>
    <row r="87" spans="1:7" ht="15.75" thickBot="1">
      <c r="A87">
        <f t="shared" si="1"/>
        <v>86</v>
      </c>
      <c r="B87" s="5">
        <v>6</v>
      </c>
      <c r="C87">
        <v>3</v>
      </c>
      <c r="D87">
        <v>33.215599999999995</v>
      </c>
      <c r="E87">
        <v>-13.871700000000047</v>
      </c>
      <c r="F87">
        <v>77.751899999999992</v>
      </c>
      <c r="G87">
        <v>6.7449999999999983</v>
      </c>
    </row>
    <row r="88" spans="1:7" ht="15.75" thickBot="1">
      <c r="A88">
        <f t="shared" si="1"/>
        <v>87</v>
      </c>
      <c r="B88" s="6">
        <v>7</v>
      </c>
      <c r="C88">
        <v>3</v>
      </c>
      <c r="D88">
        <v>6.796599999999998</v>
      </c>
      <c r="E88">
        <v>3.6288</v>
      </c>
      <c r="F88">
        <v>52.492999999999967</v>
      </c>
      <c r="G88">
        <v>9.091199999999958</v>
      </c>
    </row>
    <row r="89" spans="1:7" ht="15.75" thickBot="1">
      <c r="A89">
        <f t="shared" si="1"/>
        <v>88</v>
      </c>
      <c r="B89" s="5">
        <v>8</v>
      </c>
      <c r="C89">
        <v>3</v>
      </c>
      <c r="D89">
        <v>2.9567999999999999</v>
      </c>
      <c r="E89">
        <v>18.769499999999987</v>
      </c>
      <c r="F89">
        <v>22.444800000000001</v>
      </c>
      <c r="G89">
        <v>-2.1648000000000005</v>
      </c>
    </row>
    <row r="90" spans="1:7" ht="15.75" thickBot="1">
      <c r="A90">
        <f t="shared" si="1"/>
        <v>89</v>
      </c>
      <c r="B90" s="6">
        <v>9</v>
      </c>
      <c r="C90">
        <v>3</v>
      </c>
      <c r="D90">
        <v>13.857199999999999</v>
      </c>
      <c r="E90">
        <v>2.2823999999999991</v>
      </c>
      <c r="F90">
        <v>6.4206000000000012</v>
      </c>
      <c r="G90">
        <v>-21.61440000000001</v>
      </c>
    </row>
    <row r="91" spans="1:7" ht="15.75" thickBot="1">
      <c r="A91">
        <f t="shared" si="1"/>
        <v>90</v>
      </c>
      <c r="B91" s="5">
        <v>10</v>
      </c>
      <c r="C91">
        <v>3</v>
      </c>
      <c r="D91">
        <v>6.6329999999999982</v>
      </c>
      <c r="E91">
        <v>52.78240000000001</v>
      </c>
      <c r="F91">
        <v>5.6628000000000007</v>
      </c>
      <c r="G91">
        <v>41.075999999999993</v>
      </c>
    </row>
    <row r="92" spans="1:7" ht="15.75" thickBot="1">
      <c r="A92">
        <f t="shared" si="1"/>
        <v>91</v>
      </c>
      <c r="B92" s="6">
        <v>11</v>
      </c>
      <c r="C92">
        <v>3</v>
      </c>
      <c r="D92">
        <v>8.2781999999999982</v>
      </c>
      <c r="E92">
        <v>-110.49000000000007</v>
      </c>
      <c r="F92">
        <v>9.716399999999993</v>
      </c>
      <c r="G92">
        <v>8.532</v>
      </c>
    </row>
    <row r="93" spans="1:7" ht="15.75" thickBot="1">
      <c r="A93">
        <f t="shared" si="1"/>
        <v>92</v>
      </c>
      <c r="B93" s="5">
        <v>12</v>
      </c>
      <c r="C93">
        <v>3</v>
      </c>
      <c r="D93">
        <v>3.1104000000000003</v>
      </c>
      <c r="E93">
        <v>15.767999999999997</v>
      </c>
      <c r="F93">
        <v>-8.0783999999999949</v>
      </c>
      <c r="G93">
        <v>40.749900000000004</v>
      </c>
    </row>
    <row r="94" spans="1:7" ht="15.75" thickBot="1">
      <c r="A94">
        <f t="shared" si="1"/>
        <v>93</v>
      </c>
      <c r="B94" s="6">
        <v>13</v>
      </c>
      <c r="C94">
        <v>3</v>
      </c>
      <c r="D94">
        <v>6.2208000000000006</v>
      </c>
      <c r="E94">
        <v>26.630399999999998</v>
      </c>
      <c r="F94">
        <v>1.7343</v>
      </c>
      <c r="G94">
        <v>92.43989999999998</v>
      </c>
    </row>
    <row r="95" spans="1:7" ht="15.75" thickBot="1">
      <c r="A95">
        <f t="shared" si="1"/>
        <v>94</v>
      </c>
      <c r="B95" s="5">
        <v>14</v>
      </c>
      <c r="C95">
        <v>3</v>
      </c>
      <c r="D95">
        <v>16.535399999999996</v>
      </c>
      <c r="E95">
        <v>8.8623999999999992</v>
      </c>
      <c r="F95">
        <v>56.175200000000004</v>
      </c>
      <c r="G95">
        <v>49.760999999999967</v>
      </c>
    </row>
    <row r="96" spans="1:7" ht="15.75" thickBot="1">
      <c r="A96">
        <f t="shared" si="1"/>
        <v>95</v>
      </c>
      <c r="B96" s="6">
        <v>15</v>
      </c>
      <c r="C96">
        <v>3</v>
      </c>
      <c r="D96">
        <v>16.150400000000001</v>
      </c>
      <c r="E96">
        <v>109.72260000000001</v>
      </c>
      <c r="F96">
        <v>-13.317599999999999</v>
      </c>
      <c r="G96">
        <v>65.978000000000009</v>
      </c>
    </row>
    <row r="97" spans="1:7" ht="15.75" thickBot="1">
      <c r="A97">
        <f t="shared" si="1"/>
        <v>96</v>
      </c>
      <c r="B97" s="5">
        <v>16</v>
      </c>
      <c r="C97">
        <v>3</v>
      </c>
      <c r="D97">
        <v>-3.7880000000000003</v>
      </c>
      <c r="E97">
        <v>89.314199999999971</v>
      </c>
      <c r="F97">
        <v>18.662400000000002</v>
      </c>
      <c r="G97">
        <v>1.6704000000000001</v>
      </c>
    </row>
    <row r="98" spans="1:7" ht="15.75" thickBot="1">
      <c r="A98">
        <f t="shared" si="1"/>
        <v>97</v>
      </c>
      <c r="B98" s="6">
        <v>17</v>
      </c>
      <c r="C98">
        <v>3</v>
      </c>
      <c r="D98">
        <v>40.5426</v>
      </c>
      <c r="E98">
        <v>113.98860000000001</v>
      </c>
      <c r="F98">
        <v>62.505600000000001</v>
      </c>
      <c r="G98">
        <v>4.8524999999999991</v>
      </c>
    </row>
    <row r="99" spans="1:7" ht="15.75" thickBot="1">
      <c r="A99">
        <f t="shared" si="1"/>
        <v>98</v>
      </c>
      <c r="B99" s="5">
        <v>18</v>
      </c>
      <c r="C99">
        <v>3</v>
      </c>
      <c r="D99">
        <v>17.959199999999999</v>
      </c>
      <c r="E99">
        <v>6.9719999999999995</v>
      </c>
      <c r="F99">
        <v>28.964999999999961</v>
      </c>
      <c r="G99">
        <v>3.8843999999999994</v>
      </c>
    </row>
    <row r="100" spans="1:7" ht="15.75" thickBot="1">
      <c r="A100">
        <f t="shared" si="1"/>
        <v>99</v>
      </c>
      <c r="B100" s="6">
        <v>19</v>
      </c>
      <c r="C100">
        <v>3</v>
      </c>
      <c r="D100">
        <v>22.585199999999993</v>
      </c>
      <c r="E100">
        <v>3.0813999999999995</v>
      </c>
      <c r="F100">
        <v>3.3724999999999992</v>
      </c>
      <c r="G100">
        <v>3.3784999999999989</v>
      </c>
    </row>
    <row r="101" spans="1:7" ht="15.75" thickBot="1">
      <c r="A101">
        <f t="shared" si="1"/>
        <v>100</v>
      </c>
      <c r="B101" s="5">
        <v>20</v>
      </c>
      <c r="C101">
        <v>3</v>
      </c>
      <c r="D101">
        <v>22.618399999999994</v>
      </c>
      <c r="E101">
        <v>24.475800000000007</v>
      </c>
      <c r="F101">
        <v>71.989999999999981</v>
      </c>
      <c r="G101">
        <v>74.974999999999994</v>
      </c>
    </row>
    <row r="102" spans="1:7" ht="15.75" thickBot="1">
      <c r="A102">
        <f t="shared" si="1"/>
        <v>101</v>
      </c>
      <c r="B102" s="6">
        <v>21</v>
      </c>
      <c r="C102">
        <v>3</v>
      </c>
      <c r="D102">
        <v>-10.797300000000011</v>
      </c>
      <c r="E102">
        <v>19.4376</v>
      </c>
      <c r="F102">
        <v>-3.6288</v>
      </c>
      <c r="G102">
        <v>302.37299999999993</v>
      </c>
    </row>
    <row r="103" spans="1:7" ht="15.75" thickBot="1">
      <c r="A103">
        <f t="shared" si="1"/>
        <v>102</v>
      </c>
      <c r="B103" s="5">
        <v>22</v>
      </c>
      <c r="C103">
        <v>3</v>
      </c>
      <c r="D103">
        <v>-3.0396000000000001</v>
      </c>
      <c r="E103">
        <v>21.995999999999992</v>
      </c>
      <c r="F103">
        <v>-4.1831999999999976</v>
      </c>
      <c r="G103">
        <v>97.652399999999943</v>
      </c>
    </row>
    <row r="104" spans="1:7" ht="15.75" thickBot="1">
      <c r="A104">
        <f t="shared" si="1"/>
        <v>103</v>
      </c>
      <c r="B104" s="6">
        <v>23</v>
      </c>
      <c r="C104">
        <v>3</v>
      </c>
      <c r="D104">
        <v>11.720800000000001</v>
      </c>
      <c r="E104">
        <v>73.41</v>
      </c>
      <c r="F104">
        <v>35.69399999999996</v>
      </c>
      <c r="G104">
        <v>1.5007999999999999</v>
      </c>
    </row>
    <row r="105" spans="1:7" ht="15.75" thickBot="1">
      <c r="A105">
        <f t="shared" si="1"/>
        <v>104</v>
      </c>
      <c r="B105" s="5">
        <v>24</v>
      </c>
      <c r="C105">
        <v>3</v>
      </c>
      <c r="D105">
        <v>-26.875800000000012</v>
      </c>
      <c r="E105">
        <v>231.41160000000002</v>
      </c>
      <c r="F105">
        <v>19.656000000000002</v>
      </c>
      <c r="G105">
        <v>107.95499999999998</v>
      </c>
    </row>
    <row r="106" spans="1:7" ht="15.75" thickBot="1">
      <c r="A106">
        <f t="shared" si="1"/>
        <v>105</v>
      </c>
      <c r="B106" s="6">
        <v>25</v>
      </c>
      <c r="C106">
        <v>3</v>
      </c>
      <c r="D106">
        <v>-3.8385000000000105</v>
      </c>
      <c r="E106">
        <v>80.019899999999993</v>
      </c>
      <c r="F106">
        <v>3.5151999999999988</v>
      </c>
      <c r="G106">
        <v>3.571200000000001</v>
      </c>
    </row>
    <row r="107" spans="1:7" ht="15.75" thickBot="1">
      <c r="A107">
        <f t="shared" si="1"/>
        <v>106</v>
      </c>
      <c r="B107" s="5">
        <v>26</v>
      </c>
      <c r="C107">
        <v>3</v>
      </c>
      <c r="D107">
        <v>-25.817399999999999</v>
      </c>
      <c r="E107">
        <v>21.112000000000002</v>
      </c>
      <c r="F107">
        <v>12.490200000000003</v>
      </c>
      <c r="G107">
        <v>41.822999999999993</v>
      </c>
    </row>
    <row r="108" spans="1:7" ht="15.75" thickBot="1">
      <c r="A108">
        <f t="shared" si="1"/>
        <v>107</v>
      </c>
      <c r="B108" s="6">
        <v>27</v>
      </c>
      <c r="C108">
        <v>3</v>
      </c>
      <c r="D108">
        <v>17.601600000000001</v>
      </c>
      <c r="E108">
        <v>5.1281999999999996</v>
      </c>
      <c r="F108">
        <v>-30.555000000000007</v>
      </c>
      <c r="G108">
        <v>69.992999999999995</v>
      </c>
    </row>
    <row r="109" spans="1:7" ht="15.75" thickBot="1">
      <c r="A109">
        <f t="shared" si="1"/>
        <v>108</v>
      </c>
      <c r="B109" s="5">
        <v>28</v>
      </c>
      <c r="C109">
        <v>3</v>
      </c>
      <c r="D109">
        <v>2.0993999999999993</v>
      </c>
      <c r="E109">
        <v>6.3684000000000003</v>
      </c>
      <c r="F109">
        <v>5.1072000000000024</v>
      </c>
      <c r="G109">
        <v>19.966499999999982</v>
      </c>
    </row>
    <row r="110" spans="1:7" ht="15.75" thickBot="1">
      <c r="A110">
        <f t="shared" si="1"/>
        <v>109</v>
      </c>
      <c r="B110" s="6">
        <v>29</v>
      </c>
      <c r="C110">
        <v>3</v>
      </c>
      <c r="D110">
        <v>1.0737999999999999</v>
      </c>
      <c r="E110">
        <v>5.5992000000000015</v>
      </c>
      <c r="F110">
        <v>5.5565999999999995</v>
      </c>
      <c r="G110">
        <v>31.068799999999996</v>
      </c>
    </row>
    <row r="111" spans="1:7" ht="15.75" thickBot="1">
      <c r="A111">
        <f t="shared" si="1"/>
        <v>110</v>
      </c>
      <c r="B111" s="5">
        <v>30</v>
      </c>
      <c r="C111">
        <v>3</v>
      </c>
      <c r="D111">
        <v>67.991999999999962</v>
      </c>
      <c r="E111">
        <v>84.051199999999994</v>
      </c>
      <c r="F111">
        <v>26.375999999999998</v>
      </c>
      <c r="G111">
        <v>3.1104000000000003</v>
      </c>
    </row>
    <row r="112" spans="1:7" ht="15.75" thickBot="1">
      <c r="A112">
        <f t="shared" si="1"/>
        <v>111</v>
      </c>
      <c r="B112" s="6">
        <v>31</v>
      </c>
      <c r="C112">
        <v>3</v>
      </c>
      <c r="D112">
        <v>10.909600000000001</v>
      </c>
      <c r="E112">
        <v>-153.34560000000005</v>
      </c>
      <c r="F112">
        <v>16.302</v>
      </c>
      <c r="G112">
        <v>1.8603999999999985</v>
      </c>
    </row>
    <row r="113" spans="1:7" ht="15.75" thickBot="1">
      <c r="A113">
        <f t="shared" si="1"/>
        <v>112</v>
      </c>
      <c r="B113" s="5">
        <v>32</v>
      </c>
      <c r="C113">
        <v>3</v>
      </c>
      <c r="D113">
        <v>22.78799999999999</v>
      </c>
      <c r="E113">
        <v>10.088999999999999</v>
      </c>
      <c r="F113">
        <v>-0.64350000000000018</v>
      </c>
      <c r="G113">
        <v>49.498199999999969</v>
      </c>
    </row>
    <row r="114" spans="1:7" ht="15.75" thickBot="1">
      <c r="A114">
        <f t="shared" si="1"/>
        <v>113</v>
      </c>
      <c r="B114" s="6">
        <v>33</v>
      </c>
      <c r="C114">
        <v>3</v>
      </c>
      <c r="D114">
        <v>13.3476</v>
      </c>
      <c r="E114">
        <v>102.49980000000001</v>
      </c>
      <c r="F114">
        <v>2.4009999999999998</v>
      </c>
      <c r="G114">
        <v>23.799300000000002</v>
      </c>
    </row>
    <row r="115" spans="1:7" ht="15.75" thickBot="1">
      <c r="A115">
        <f t="shared" si="1"/>
        <v>114</v>
      </c>
      <c r="B115" s="5">
        <v>34</v>
      </c>
      <c r="C115">
        <v>3</v>
      </c>
      <c r="D115">
        <v>14.534799999999997</v>
      </c>
      <c r="E115">
        <v>3.024</v>
      </c>
      <c r="F115">
        <v>-1.7280000000000002</v>
      </c>
      <c r="G115">
        <v>23.318400000000011</v>
      </c>
    </row>
    <row r="116" spans="1:7" ht="15.75" thickBot="1">
      <c r="A116">
        <f t="shared" si="1"/>
        <v>115</v>
      </c>
      <c r="B116" s="6">
        <v>35</v>
      </c>
      <c r="C116">
        <v>3</v>
      </c>
      <c r="D116">
        <v>1.6519999999999997</v>
      </c>
      <c r="E116">
        <v>9.7175999999999902</v>
      </c>
      <c r="F116">
        <v>-13.930000000000003</v>
      </c>
      <c r="G116">
        <v>7.3919999999999995</v>
      </c>
    </row>
    <row r="117" spans="1:7" ht="15.75" thickBot="1">
      <c r="A117">
        <f t="shared" si="1"/>
        <v>116</v>
      </c>
      <c r="B117" s="5">
        <v>36</v>
      </c>
      <c r="C117">
        <v>3</v>
      </c>
      <c r="D117">
        <v>7.4924999999999988</v>
      </c>
      <c r="E117">
        <v>86.385600000000011</v>
      </c>
      <c r="F117">
        <v>52.775999999999996</v>
      </c>
      <c r="G117">
        <v>114.93849999999998</v>
      </c>
    </row>
    <row r="118" spans="1:7" ht="15.75" thickBot="1">
      <c r="A118">
        <f t="shared" si="1"/>
        <v>117</v>
      </c>
      <c r="B118" s="6">
        <v>37</v>
      </c>
      <c r="C118">
        <v>3</v>
      </c>
      <c r="D118">
        <v>44.031599999999997</v>
      </c>
      <c r="E118">
        <v>33.647399999999998</v>
      </c>
      <c r="F118">
        <v>0</v>
      </c>
      <c r="G118">
        <v>59.817599999999999</v>
      </c>
    </row>
    <row r="119" spans="1:7" ht="15.75" thickBot="1">
      <c r="A119">
        <f t="shared" si="1"/>
        <v>118</v>
      </c>
      <c r="B119" s="5">
        <v>38</v>
      </c>
      <c r="C119">
        <v>3</v>
      </c>
      <c r="D119">
        <v>165.38129999999995</v>
      </c>
      <c r="E119">
        <v>9.4283999999999963</v>
      </c>
      <c r="F119">
        <v>6.5285999999999991</v>
      </c>
      <c r="G119">
        <v>4.8608999999999991</v>
      </c>
    </row>
    <row r="120" spans="1:7" ht="15.75" thickBot="1">
      <c r="A120">
        <f t="shared" si="1"/>
        <v>119</v>
      </c>
      <c r="B120" s="6">
        <v>39</v>
      </c>
      <c r="C120">
        <v>3</v>
      </c>
      <c r="D120">
        <v>-115.71559999999999</v>
      </c>
      <c r="E120">
        <v>18.695599999999999</v>
      </c>
      <c r="F120">
        <v>8.0406000000000013</v>
      </c>
      <c r="G120">
        <v>-13.311999999999998</v>
      </c>
    </row>
    <row r="121" spans="1:7">
      <c r="A121">
        <f t="shared" si="1"/>
        <v>120</v>
      </c>
      <c r="B121" s="5">
        <v>40</v>
      </c>
      <c r="C121">
        <v>3</v>
      </c>
      <c r="D121">
        <v>18.345599999999997</v>
      </c>
      <c r="E121">
        <v>6.5519999999999996</v>
      </c>
      <c r="F121">
        <v>176.17080000000001</v>
      </c>
      <c r="G121">
        <v>-1.2558000000000051</v>
      </c>
    </row>
    <row r="122" spans="1:7" ht="15.75" thickBot="1">
      <c r="A122">
        <f t="shared" si="1"/>
        <v>121</v>
      </c>
      <c r="B122" s="4">
        <v>1</v>
      </c>
      <c r="C122">
        <v>4</v>
      </c>
      <c r="D122">
        <v>13.878</v>
      </c>
      <c r="E122">
        <v>8.4965999999999937</v>
      </c>
      <c r="F122">
        <v>36.019200000000005</v>
      </c>
      <c r="G122">
        <v>-6.1151999999999997</v>
      </c>
    </row>
    <row r="123" spans="1:7" ht="15.75" thickBot="1">
      <c r="A123">
        <f t="shared" si="1"/>
        <v>122</v>
      </c>
      <c r="B123" s="5">
        <v>2</v>
      </c>
      <c r="C123">
        <v>4</v>
      </c>
      <c r="D123">
        <v>63.436800000000005</v>
      </c>
      <c r="E123">
        <v>4.2716999999999992</v>
      </c>
      <c r="F123">
        <v>-27.827999999999975</v>
      </c>
      <c r="G123">
        <v>74.573999999999955</v>
      </c>
    </row>
    <row r="124" spans="1:7" ht="15.75" thickBot="1">
      <c r="A124">
        <f t="shared" si="1"/>
        <v>123</v>
      </c>
      <c r="B124" s="6">
        <v>3</v>
      </c>
      <c r="C124">
        <v>4</v>
      </c>
      <c r="D124">
        <v>51.758999999999993</v>
      </c>
      <c r="E124">
        <v>-64.774800000000013</v>
      </c>
      <c r="F124">
        <v>-12.527999999999995</v>
      </c>
      <c r="G124">
        <v>17.759999999999998</v>
      </c>
    </row>
    <row r="125" spans="1:7" ht="15.75" thickBot="1">
      <c r="A125">
        <f t="shared" si="1"/>
        <v>124</v>
      </c>
      <c r="B125" s="5">
        <v>4</v>
      </c>
      <c r="C125">
        <v>4</v>
      </c>
      <c r="D125">
        <v>19.731599999999997</v>
      </c>
      <c r="E125">
        <v>-5.4870000000000001</v>
      </c>
      <c r="F125">
        <v>-21.159599999999998</v>
      </c>
      <c r="G125">
        <v>2.4009999999999998</v>
      </c>
    </row>
    <row r="126" spans="1:7" ht="15.75" thickBot="1">
      <c r="A126">
        <f t="shared" si="1"/>
        <v>125</v>
      </c>
      <c r="B126" s="6">
        <v>5</v>
      </c>
      <c r="C126">
        <v>4</v>
      </c>
      <c r="D126">
        <v>-8.5794000000000779</v>
      </c>
      <c r="E126">
        <v>-10.948000000000002</v>
      </c>
      <c r="F126">
        <v>14.345999999999995</v>
      </c>
      <c r="G126">
        <v>-5.1840000000000011</v>
      </c>
    </row>
    <row r="127" spans="1:7" ht="15.75" thickBot="1">
      <c r="A127">
        <f t="shared" si="1"/>
        <v>126</v>
      </c>
      <c r="B127" s="5">
        <v>6</v>
      </c>
      <c r="C127">
        <v>4</v>
      </c>
      <c r="D127">
        <v>-407.68200000000013</v>
      </c>
      <c r="E127">
        <v>1.1465999999999998</v>
      </c>
      <c r="F127">
        <v>6.0029999999999992</v>
      </c>
      <c r="G127">
        <v>26.391200000000001</v>
      </c>
    </row>
    <row r="128" spans="1:7" ht="15.75" thickBot="1">
      <c r="A128">
        <f t="shared" si="1"/>
        <v>127</v>
      </c>
      <c r="B128" s="6">
        <v>7</v>
      </c>
      <c r="C128">
        <v>4</v>
      </c>
      <c r="D128">
        <v>-1.8308</v>
      </c>
      <c r="E128">
        <v>1.6762000000000001</v>
      </c>
      <c r="F128">
        <v>36.574200000000005</v>
      </c>
      <c r="G128">
        <v>3.6288</v>
      </c>
    </row>
    <row r="129" spans="1:7" ht="15.75" thickBot="1">
      <c r="A129">
        <f t="shared" si="1"/>
        <v>128</v>
      </c>
      <c r="B129" s="5">
        <v>8</v>
      </c>
      <c r="C129">
        <v>4</v>
      </c>
      <c r="D129">
        <v>30.498999999999981</v>
      </c>
      <c r="E129">
        <v>6.2063999999999897</v>
      </c>
      <c r="F129">
        <v>23.59</v>
      </c>
      <c r="G129">
        <v>6.468</v>
      </c>
    </row>
    <row r="130" spans="1:7" ht="15.75" thickBot="1">
      <c r="A130">
        <f t="shared" si="1"/>
        <v>129</v>
      </c>
      <c r="B130" s="6">
        <v>9</v>
      </c>
      <c r="C130">
        <v>4</v>
      </c>
      <c r="D130">
        <v>-9.1601999999999961</v>
      </c>
      <c r="E130">
        <v>-28.355999999999952</v>
      </c>
      <c r="F130">
        <v>5.7071999999999976</v>
      </c>
      <c r="G130">
        <v>3.4619999999999997</v>
      </c>
    </row>
    <row r="131" spans="1:7" ht="15.75" thickBot="1">
      <c r="A131">
        <f t="shared" si="1"/>
        <v>130</v>
      </c>
      <c r="B131" s="5">
        <v>10</v>
      </c>
      <c r="C131">
        <v>4</v>
      </c>
      <c r="D131">
        <v>26.241599999999977</v>
      </c>
      <c r="E131">
        <v>7.1863999999999919</v>
      </c>
      <c r="F131">
        <v>25.097999999999999</v>
      </c>
      <c r="G131">
        <v>-93.3262</v>
      </c>
    </row>
    <row r="132" spans="1:7" ht="15.75" thickBot="1">
      <c r="A132">
        <f t="shared" si="1"/>
        <v>131</v>
      </c>
      <c r="B132" s="6">
        <v>11</v>
      </c>
      <c r="C132">
        <v>4</v>
      </c>
      <c r="D132">
        <v>-11.993999999999993</v>
      </c>
      <c r="E132">
        <v>0.89939999999999909</v>
      </c>
      <c r="F132">
        <v>17.2224</v>
      </c>
      <c r="G132">
        <v>3.7641999999999989</v>
      </c>
    </row>
    <row r="133" spans="1:7" ht="15.75" thickBot="1">
      <c r="A133">
        <f t="shared" si="1"/>
        <v>132</v>
      </c>
      <c r="B133" s="5">
        <v>12</v>
      </c>
      <c r="C133">
        <v>4</v>
      </c>
      <c r="D133">
        <v>29.363999999999997</v>
      </c>
      <c r="E133">
        <v>26.702999999999999</v>
      </c>
      <c r="F133">
        <v>-70.104300000000023</v>
      </c>
      <c r="G133">
        <v>8.9207999999999998</v>
      </c>
    </row>
    <row r="134" spans="1:7" ht="15.75" thickBot="1">
      <c r="A134">
        <f t="shared" ref="A134:A197" si="2">A133+1</f>
        <v>133</v>
      </c>
      <c r="B134" s="6">
        <v>13</v>
      </c>
      <c r="C134">
        <v>4</v>
      </c>
      <c r="D134">
        <v>6.9731999999999976</v>
      </c>
      <c r="E134">
        <v>56.7864</v>
      </c>
      <c r="F134">
        <v>7.8500000000000014</v>
      </c>
      <c r="G134">
        <v>57.41129999999999</v>
      </c>
    </row>
    <row r="135" spans="1:7" ht="15.75" thickBot="1">
      <c r="A135">
        <f t="shared" si="2"/>
        <v>134</v>
      </c>
      <c r="B135" s="5">
        <v>14</v>
      </c>
      <c r="C135">
        <v>4</v>
      </c>
      <c r="D135">
        <v>9.6191999999999993</v>
      </c>
      <c r="E135">
        <v>22.792000000000002</v>
      </c>
      <c r="F135">
        <v>20.695499999999988</v>
      </c>
      <c r="G135">
        <v>9.0719999999999992</v>
      </c>
    </row>
    <row r="136" spans="1:7" ht="15.75" thickBot="1">
      <c r="A136">
        <f t="shared" si="2"/>
        <v>135</v>
      </c>
      <c r="B136" s="6">
        <v>15</v>
      </c>
      <c r="C136">
        <v>4</v>
      </c>
      <c r="D136">
        <v>16.656799999999997</v>
      </c>
      <c r="E136">
        <v>1.4112</v>
      </c>
      <c r="F136">
        <v>8.4527999999999999</v>
      </c>
      <c r="G136">
        <v>213.73500000000001</v>
      </c>
    </row>
    <row r="137" spans="1:7" ht="15.75" thickBot="1">
      <c r="A137">
        <f t="shared" si="2"/>
        <v>136</v>
      </c>
      <c r="B137" s="5">
        <v>16</v>
      </c>
      <c r="C137">
        <v>4</v>
      </c>
      <c r="D137">
        <v>3.4559999999999995</v>
      </c>
      <c r="E137">
        <v>374.99249999999995</v>
      </c>
      <c r="F137">
        <v>11.283900000000017</v>
      </c>
      <c r="G137">
        <v>2.2139999999999995</v>
      </c>
    </row>
    <row r="138" spans="1:7" ht="15.75" thickBot="1">
      <c r="A138">
        <f t="shared" si="2"/>
        <v>137</v>
      </c>
      <c r="B138" s="6">
        <v>17</v>
      </c>
      <c r="C138">
        <v>4</v>
      </c>
      <c r="D138">
        <v>1.9697999999999998</v>
      </c>
      <c r="E138">
        <v>28.7712</v>
      </c>
      <c r="F138">
        <v>-44.155200000000022</v>
      </c>
      <c r="G138">
        <v>38.080000000000013</v>
      </c>
    </row>
    <row r="139" spans="1:7" ht="15.75" thickBot="1">
      <c r="A139">
        <f t="shared" si="2"/>
        <v>138</v>
      </c>
      <c r="B139" s="5">
        <v>18</v>
      </c>
      <c r="C139">
        <v>4</v>
      </c>
      <c r="D139">
        <v>26.661599999999996</v>
      </c>
      <c r="E139">
        <v>-167.3184</v>
      </c>
      <c r="F139">
        <v>-35.178000000000004</v>
      </c>
      <c r="G139">
        <v>40.31280000000001</v>
      </c>
    </row>
    <row r="140" spans="1:7" ht="15.75" thickBot="1">
      <c r="A140">
        <f t="shared" si="2"/>
        <v>139</v>
      </c>
      <c r="B140" s="6">
        <v>19</v>
      </c>
      <c r="C140">
        <v>4</v>
      </c>
      <c r="D140">
        <v>18.446400000000004</v>
      </c>
      <c r="E140">
        <v>6.8767999999999994</v>
      </c>
      <c r="F140">
        <v>36.404399999999995</v>
      </c>
      <c r="G140">
        <v>7.7039999999999988</v>
      </c>
    </row>
    <row r="141" spans="1:7" ht="15.75" thickBot="1">
      <c r="A141">
        <f t="shared" si="2"/>
        <v>140</v>
      </c>
      <c r="B141" s="5">
        <v>20</v>
      </c>
      <c r="C141">
        <v>4</v>
      </c>
      <c r="D141">
        <v>20.697599999999998</v>
      </c>
      <c r="E141">
        <v>47.92</v>
      </c>
      <c r="F141">
        <v>-1.4413</v>
      </c>
      <c r="G141">
        <v>7.7759999999999998</v>
      </c>
    </row>
    <row r="142" spans="1:7" ht="15.75" thickBot="1">
      <c r="A142">
        <f t="shared" si="2"/>
        <v>141</v>
      </c>
      <c r="B142" s="6">
        <v>21</v>
      </c>
      <c r="C142">
        <v>4</v>
      </c>
      <c r="D142">
        <v>10.349999999999994</v>
      </c>
      <c r="E142">
        <v>4.2665999999999986</v>
      </c>
      <c r="F142">
        <v>0</v>
      </c>
      <c r="G142">
        <v>14.615700000000004</v>
      </c>
    </row>
    <row r="143" spans="1:7" ht="15.75" thickBot="1">
      <c r="A143">
        <f t="shared" si="2"/>
        <v>142</v>
      </c>
      <c r="B143" s="5">
        <v>22</v>
      </c>
      <c r="C143">
        <v>4</v>
      </c>
      <c r="D143">
        <v>2.3814000000000002</v>
      </c>
      <c r="E143">
        <v>10.223999999999998</v>
      </c>
      <c r="F143">
        <v>9.2441999999999993</v>
      </c>
      <c r="G143">
        <v>53.432999999999993</v>
      </c>
    </row>
    <row r="144" spans="1:7" ht="15.75" thickBot="1">
      <c r="A144">
        <f t="shared" si="2"/>
        <v>143</v>
      </c>
      <c r="B144" s="6">
        <v>23</v>
      </c>
      <c r="C144">
        <v>4</v>
      </c>
      <c r="D144">
        <v>5.1042000000000005</v>
      </c>
      <c r="E144">
        <v>27.993600000000001</v>
      </c>
      <c r="F144">
        <v>7.3999999999999995</v>
      </c>
      <c r="G144">
        <v>6.7680000000000007</v>
      </c>
    </row>
    <row r="145" spans="1:7" ht="15.75" thickBot="1">
      <c r="A145">
        <f t="shared" si="2"/>
        <v>144</v>
      </c>
      <c r="B145" s="5">
        <v>24</v>
      </c>
      <c r="C145">
        <v>4</v>
      </c>
      <c r="D145">
        <v>68.975999999999999</v>
      </c>
      <c r="E145">
        <v>5.6993999999999998</v>
      </c>
      <c r="F145">
        <v>-56.755600000000015</v>
      </c>
      <c r="G145">
        <v>6.5808</v>
      </c>
    </row>
    <row r="146" spans="1:7" ht="15.75" thickBot="1">
      <c r="A146">
        <f t="shared" si="2"/>
        <v>145</v>
      </c>
      <c r="B146" s="6">
        <v>25</v>
      </c>
      <c r="C146">
        <v>4</v>
      </c>
      <c r="D146">
        <v>218.25179999999997</v>
      </c>
      <c r="E146">
        <v>-26.995499999999993</v>
      </c>
      <c r="F146">
        <v>-25.591999999999999</v>
      </c>
      <c r="G146">
        <v>11.703000000000001</v>
      </c>
    </row>
    <row r="147" spans="1:7" ht="15.75" thickBot="1">
      <c r="A147">
        <f t="shared" si="2"/>
        <v>146</v>
      </c>
      <c r="B147" s="5">
        <v>26</v>
      </c>
      <c r="C147">
        <v>4</v>
      </c>
      <c r="D147">
        <v>20.157899999999998</v>
      </c>
      <c r="E147">
        <v>5.3391999999999991</v>
      </c>
      <c r="F147">
        <v>-63.995999999999981</v>
      </c>
      <c r="G147">
        <v>17.177399999999977</v>
      </c>
    </row>
    <row r="148" spans="1:7" ht="15.75" thickBot="1">
      <c r="A148">
        <f t="shared" si="2"/>
        <v>147</v>
      </c>
      <c r="B148" s="6">
        <v>27</v>
      </c>
      <c r="C148">
        <v>4</v>
      </c>
      <c r="D148">
        <v>12.90959999999999</v>
      </c>
      <c r="E148">
        <v>25.47</v>
      </c>
      <c r="F148">
        <v>-35.992800000000038</v>
      </c>
      <c r="G148">
        <v>7.2539999999999978</v>
      </c>
    </row>
    <row r="149" spans="1:7" ht="15.75" thickBot="1">
      <c r="A149">
        <f t="shared" si="2"/>
        <v>148</v>
      </c>
      <c r="B149" s="5">
        <v>28</v>
      </c>
      <c r="C149">
        <v>4</v>
      </c>
      <c r="D149">
        <v>103.80150000000003</v>
      </c>
      <c r="E149">
        <v>258.69600000000003</v>
      </c>
      <c r="F149">
        <v>15.118800000000007</v>
      </c>
      <c r="G149">
        <v>78.951599999999999</v>
      </c>
    </row>
    <row r="150" spans="1:7" ht="15.75" thickBot="1">
      <c r="A150">
        <f t="shared" si="2"/>
        <v>149</v>
      </c>
      <c r="B150" s="6">
        <v>29</v>
      </c>
      <c r="C150">
        <v>4</v>
      </c>
      <c r="D150">
        <v>5.9987999999999815</v>
      </c>
      <c r="E150">
        <v>2.7071999999999994</v>
      </c>
      <c r="F150">
        <v>-146.10960000000014</v>
      </c>
      <c r="G150">
        <v>20.154999999999994</v>
      </c>
    </row>
    <row r="151" spans="1:7" ht="15.75" thickBot="1">
      <c r="A151">
        <f t="shared" si="2"/>
        <v>150</v>
      </c>
      <c r="B151" s="5">
        <v>30</v>
      </c>
      <c r="C151">
        <v>4</v>
      </c>
      <c r="D151">
        <v>585.55199999999991</v>
      </c>
      <c r="E151">
        <v>34.354799999999955</v>
      </c>
      <c r="F151">
        <v>62.736999999999995</v>
      </c>
      <c r="G151">
        <v>79.891199999999998</v>
      </c>
    </row>
    <row r="152" spans="1:7" ht="15.75" thickBot="1">
      <c r="A152">
        <f t="shared" si="2"/>
        <v>151</v>
      </c>
      <c r="B152" s="6">
        <v>31</v>
      </c>
      <c r="C152">
        <v>4</v>
      </c>
      <c r="D152">
        <v>80.628500000000003</v>
      </c>
      <c r="E152">
        <v>23.315999999999988</v>
      </c>
      <c r="F152">
        <v>-786.74400000000026</v>
      </c>
      <c r="G152">
        <v>102.18599999999998</v>
      </c>
    </row>
    <row r="153" spans="1:7" ht="15.75" thickBot="1">
      <c r="A153">
        <f t="shared" si="2"/>
        <v>152</v>
      </c>
      <c r="B153" s="5">
        <v>32</v>
      </c>
      <c r="C153">
        <v>4</v>
      </c>
      <c r="D153">
        <v>17.765999999999991</v>
      </c>
      <c r="E153">
        <v>179.74880000000002</v>
      </c>
      <c r="F153">
        <v>1.5794999999999986</v>
      </c>
      <c r="G153">
        <v>0.64079999999999981</v>
      </c>
    </row>
    <row r="154" spans="1:7" ht="15.75" thickBot="1">
      <c r="A154">
        <f t="shared" si="2"/>
        <v>153</v>
      </c>
      <c r="B154" s="6">
        <v>33</v>
      </c>
      <c r="C154">
        <v>4</v>
      </c>
      <c r="D154">
        <v>15.238799999999991</v>
      </c>
      <c r="E154">
        <v>9.14</v>
      </c>
      <c r="F154">
        <v>4.9079999999999977</v>
      </c>
      <c r="G154">
        <v>76.639499999999984</v>
      </c>
    </row>
    <row r="155" spans="1:7" ht="15.75" thickBot="1">
      <c r="A155">
        <f t="shared" si="2"/>
        <v>154</v>
      </c>
      <c r="B155" s="5">
        <v>34</v>
      </c>
      <c r="C155">
        <v>4</v>
      </c>
      <c r="D155">
        <v>26.270999999999994</v>
      </c>
      <c r="E155">
        <v>51.75</v>
      </c>
      <c r="F155">
        <v>14.8</v>
      </c>
      <c r="G155">
        <v>-8.6768000000000018</v>
      </c>
    </row>
    <row r="156" spans="1:7" ht="15.75" thickBot="1">
      <c r="A156">
        <f t="shared" si="2"/>
        <v>155</v>
      </c>
      <c r="B156" s="6">
        <v>35</v>
      </c>
      <c r="C156">
        <v>4</v>
      </c>
      <c r="D156">
        <v>48.539199999999994</v>
      </c>
      <c r="E156">
        <v>16.175000000000001</v>
      </c>
      <c r="F156">
        <v>5.5535999999999994</v>
      </c>
      <c r="G156">
        <v>0.4705999999999998</v>
      </c>
    </row>
    <row r="157" spans="1:7" ht="15.75" thickBot="1">
      <c r="A157">
        <f t="shared" si="2"/>
        <v>156</v>
      </c>
      <c r="B157" s="5">
        <v>36</v>
      </c>
      <c r="C157">
        <v>4</v>
      </c>
      <c r="D157">
        <v>21.028799999999997</v>
      </c>
      <c r="E157">
        <v>3.4695</v>
      </c>
      <c r="F157">
        <v>118.65750000000006</v>
      </c>
      <c r="G157">
        <v>-2.188500000000003</v>
      </c>
    </row>
    <row r="158" spans="1:7" ht="15.75" thickBot="1">
      <c r="A158">
        <f t="shared" si="2"/>
        <v>157</v>
      </c>
      <c r="B158" s="6">
        <v>37</v>
      </c>
      <c r="C158">
        <v>4</v>
      </c>
      <c r="D158">
        <v>1.7901</v>
      </c>
      <c r="E158">
        <v>10.881</v>
      </c>
      <c r="F158">
        <v>305.13000000000011</v>
      </c>
      <c r="G158">
        <v>11.038799999999981</v>
      </c>
    </row>
    <row r="159" spans="1:7" ht="15.75" thickBot="1">
      <c r="A159">
        <f t="shared" si="2"/>
        <v>158</v>
      </c>
      <c r="B159" s="5">
        <v>38</v>
      </c>
      <c r="C159">
        <v>4</v>
      </c>
      <c r="D159">
        <v>51.476399999999941</v>
      </c>
      <c r="E159">
        <v>14.523600000000002</v>
      </c>
      <c r="F159">
        <v>219.44159999999999</v>
      </c>
      <c r="G159">
        <v>362.68699999999995</v>
      </c>
    </row>
    <row r="160" spans="1:7" ht="15.75" thickBot="1">
      <c r="A160">
        <f t="shared" si="2"/>
        <v>159</v>
      </c>
      <c r="B160" s="6">
        <v>39</v>
      </c>
      <c r="C160">
        <v>4</v>
      </c>
      <c r="D160">
        <v>6.8713999999999995</v>
      </c>
      <c r="E160">
        <v>3.6854999999999958</v>
      </c>
      <c r="F160">
        <v>4.2639999999999993</v>
      </c>
      <c r="G160">
        <v>70.964399999999983</v>
      </c>
    </row>
    <row r="161" spans="1:7">
      <c r="A161">
        <f t="shared" si="2"/>
        <v>160</v>
      </c>
      <c r="B161" s="5">
        <v>40</v>
      </c>
      <c r="C161">
        <v>4</v>
      </c>
      <c r="D161">
        <v>236.23250000000002</v>
      </c>
      <c r="E161">
        <v>40.800600000000003</v>
      </c>
      <c r="F161">
        <v>34.996499999999969</v>
      </c>
      <c r="G161">
        <v>0.59039999999999915</v>
      </c>
    </row>
    <row r="162" spans="1:7" ht="15.75" thickBot="1">
      <c r="A162">
        <f t="shared" si="2"/>
        <v>161</v>
      </c>
      <c r="B162" s="4">
        <v>1</v>
      </c>
      <c r="C162">
        <v>5</v>
      </c>
      <c r="D162">
        <v>2.6909999999999998</v>
      </c>
      <c r="E162">
        <v>28.171799999999998</v>
      </c>
      <c r="F162">
        <v>7.9449999999999932</v>
      </c>
      <c r="G162">
        <v>105.02279999999996</v>
      </c>
    </row>
    <row r="163" spans="1:7" ht="15.75" thickBot="1">
      <c r="A163">
        <f t="shared" si="2"/>
        <v>162</v>
      </c>
      <c r="B163" s="5">
        <v>2</v>
      </c>
      <c r="C163">
        <v>5</v>
      </c>
      <c r="D163">
        <v>1.359599999999995</v>
      </c>
      <c r="E163">
        <v>11.720800000000001</v>
      </c>
      <c r="F163">
        <v>4.7792000000000003</v>
      </c>
      <c r="G163">
        <v>4.2976000000000028</v>
      </c>
    </row>
    <row r="164" spans="1:7" ht="15.75" thickBot="1">
      <c r="A164">
        <f t="shared" si="2"/>
        <v>163</v>
      </c>
      <c r="B164" s="6">
        <v>3</v>
      </c>
      <c r="C164">
        <v>5</v>
      </c>
      <c r="D164">
        <v>13.347999999999997</v>
      </c>
      <c r="E164">
        <v>1.9259999999999997</v>
      </c>
      <c r="F164">
        <v>-90.24839999999999</v>
      </c>
      <c r="G164">
        <v>1.8047999999999997</v>
      </c>
    </row>
    <row r="165" spans="1:7" ht="15.75" thickBot="1">
      <c r="A165">
        <f t="shared" si="2"/>
        <v>164</v>
      </c>
      <c r="B165" s="5">
        <v>4</v>
      </c>
      <c r="C165">
        <v>5</v>
      </c>
      <c r="D165">
        <v>9.6879999999999988</v>
      </c>
      <c r="E165">
        <v>-22.448999999999991</v>
      </c>
      <c r="F165">
        <v>1.6196000000000055</v>
      </c>
      <c r="G165">
        <v>134.3888</v>
      </c>
    </row>
    <row r="166" spans="1:7" ht="15.75" thickBot="1">
      <c r="A166">
        <f t="shared" si="2"/>
        <v>165</v>
      </c>
      <c r="B166" s="6">
        <v>5</v>
      </c>
      <c r="C166">
        <v>5</v>
      </c>
      <c r="D166">
        <v>2.7324000000000002</v>
      </c>
      <c r="E166">
        <v>-2.6999999999999993</v>
      </c>
      <c r="F166">
        <v>170.9316</v>
      </c>
      <c r="G166">
        <v>93.055199999999957</v>
      </c>
    </row>
    <row r="167" spans="1:7" ht="15.75" thickBot="1">
      <c r="A167">
        <f t="shared" si="2"/>
        <v>166</v>
      </c>
      <c r="B167" s="5">
        <v>6</v>
      </c>
      <c r="C167">
        <v>5</v>
      </c>
      <c r="D167">
        <v>-1359.992000000002</v>
      </c>
      <c r="E167">
        <v>-15.615600000000001</v>
      </c>
      <c r="F167">
        <v>0.18900000000000028</v>
      </c>
      <c r="G167">
        <v>10.507200000000001</v>
      </c>
    </row>
    <row r="168" spans="1:7" ht="15.75" thickBot="1">
      <c r="A168">
        <f t="shared" si="2"/>
        <v>167</v>
      </c>
      <c r="B168" s="6">
        <v>7</v>
      </c>
      <c r="C168">
        <v>5</v>
      </c>
      <c r="D168">
        <v>-58.634699999999995</v>
      </c>
      <c r="E168">
        <v>0.59979999999999656</v>
      </c>
      <c r="F168">
        <v>7.1592000000000002</v>
      </c>
      <c r="G168">
        <v>12.3096</v>
      </c>
    </row>
    <row r="169" spans="1:7" ht="15.75" thickBot="1">
      <c r="A169">
        <f t="shared" si="2"/>
        <v>168</v>
      </c>
      <c r="B169" s="5">
        <v>8</v>
      </c>
      <c r="C169">
        <v>5</v>
      </c>
      <c r="D169">
        <v>-24.858000000000175</v>
      </c>
      <c r="E169">
        <v>87.744299999999981</v>
      </c>
      <c r="F169">
        <v>52.795599999999979</v>
      </c>
      <c r="G169">
        <v>191.99680000000001</v>
      </c>
    </row>
    <row r="170" spans="1:7" ht="15.75" thickBot="1">
      <c r="A170">
        <f t="shared" si="2"/>
        <v>169</v>
      </c>
      <c r="B170" s="6">
        <v>9</v>
      </c>
      <c r="C170">
        <v>5</v>
      </c>
      <c r="D170">
        <v>6.8135999999999974</v>
      </c>
      <c r="E170">
        <v>5.8914</v>
      </c>
      <c r="F170">
        <v>78.941199999999995</v>
      </c>
      <c r="G170">
        <v>7.9212000000000007</v>
      </c>
    </row>
    <row r="171" spans="1:7" ht="15.75" thickBot="1">
      <c r="A171">
        <f t="shared" si="2"/>
        <v>170</v>
      </c>
      <c r="B171" s="5">
        <v>10</v>
      </c>
      <c r="C171">
        <v>5</v>
      </c>
      <c r="D171">
        <v>-453.84900000000005</v>
      </c>
      <c r="E171">
        <v>34.89279999999998</v>
      </c>
      <c r="F171">
        <v>28.309500000000007</v>
      </c>
      <c r="G171">
        <v>215.11979999999994</v>
      </c>
    </row>
    <row r="172" spans="1:7" ht="15.75" thickBot="1">
      <c r="A172">
        <f t="shared" si="2"/>
        <v>171</v>
      </c>
      <c r="B172" s="6">
        <v>11</v>
      </c>
      <c r="C172">
        <v>5</v>
      </c>
      <c r="D172">
        <v>8.998500000000007</v>
      </c>
      <c r="E172">
        <v>69.100800000000007</v>
      </c>
      <c r="F172">
        <v>126.05580000000002</v>
      </c>
      <c r="G172">
        <v>12.323399999999999</v>
      </c>
    </row>
    <row r="173" spans="1:7" ht="15.75" thickBot="1">
      <c r="A173">
        <f t="shared" si="2"/>
        <v>172</v>
      </c>
      <c r="B173" s="5">
        <v>12</v>
      </c>
      <c r="C173">
        <v>5</v>
      </c>
      <c r="D173">
        <v>9.841800000000001</v>
      </c>
      <c r="E173">
        <v>4.1634000000000011</v>
      </c>
      <c r="F173">
        <v>60.255300000000005</v>
      </c>
      <c r="G173">
        <v>8.4966000000000008</v>
      </c>
    </row>
    <row r="174" spans="1:7" ht="15.75" thickBot="1">
      <c r="A174">
        <f t="shared" si="2"/>
        <v>173</v>
      </c>
      <c r="B174" s="6">
        <v>13</v>
      </c>
      <c r="C174">
        <v>5</v>
      </c>
      <c r="D174">
        <v>53.260799999999996</v>
      </c>
      <c r="E174">
        <v>21.089600000000001</v>
      </c>
      <c r="F174">
        <v>1.5444000000000031</v>
      </c>
      <c r="G174">
        <v>-3.7995999999999981</v>
      </c>
    </row>
    <row r="175" spans="1:7" ht="15.75" thickBot="1">
      <c r="A175">
        <f t="shared" si="2"/>
        <v>174</v>
      </c>
      <c r="B175" s="5">
        <v>14</v>
      </c>
      <c r="C175">
        <v>5</v>
      </c>
      <c r="D175">
        <v>21.259</v>
      </c>
      <c r="E175">
        <v>79.905599999999993</v>
      </c>
      <c r="F175">
        <v>160.91389999999998</v>
      </c>
      <c r="G175">
        <v>26.640000000000004</v>
      </c>
    </row>
    <row r="176" spans="1:7" ht="15.75" thickBot="1">
      <c r="A176">
        <f t="shared" si="2"/>
        <v>175</v>
      </c>
      <c r="B176" s="6">
        <v>15</v>
      </c>
      <c r="C176">
        <v>5</v>
      </c>
      <c r="D176">
        <v>-131.12000000000003</v>
      </c>
      <c r="E176">
        <v>85.247500000000002</v>
      </c>
      <c r="F176">
        <v>1.5521999999999991</v>
      </c>
      <c r="G176">
        <v>0.73479999999999923</v>
      </c>
    </row>
    <row r="177" spans="1:7" ht="15.75" thickBot="1">
      <c r="A177">
        <f t="shared" si="2"/>
        <v>176</v>
      </c>
      <c r="B177" s="5">
        <v>16</v>
      </c>
      <c r="C177">
        <v>5</v>
      </c>
      <c r="D177">
        <v>6.5519999999999987</v>
      </c>
      <c r="E177">
        <v>4.5815999999999999</v>
      </c>
      <c r="F177">
        <v>-430.61700000000019</v>
      </c>
      <c r="G177">
        <v>-2.1194999999999999</v>
      </c>
    </row>
    <row r="178" spans="1:7" ht="15.75" thickBot="1">
      <c r="A178">
        <f t="shared" si="2"/>
        <v>177</v>
      </c>
      <c r="B178" s="6">
        <v>17</v>
      </c>
      <c r="C178">
        <v>5</v>
      </c>
      <c r="D178">
        <v>-243.16000000000008</v>
      </c>
      <c r="E178">
        <v>10.642799999999999</v>
      </c>
      <c r="F178">
        <v>-42.652799999999999</v>
      </c>
      <c r="G178">
        <v>-766.01199999999994</v>
      </c>
    </row>
    <row r="179" spans="1:7" ht="15.75" thickBot="1">
      <c r="A179">
        <f t="shared" si="2"/>
        <v>178</v>
      </c>
      <c r="B179" s="5">
        <v>18</v>
      </c>
      <c r="C179">
        <v>5</v>
      </c>
      <c r="D179">
        <v>-11.337199999999939</v>
      </c>
      <c r="E179">
        <v>9.8783999999999992</v>
      </c>
      <c r="F179">
        <v>6.025599999999999</v>
      </c>
      <c r="G179">
        <v>-3.719599999999998</v>
      </c>
    </row>
    <row r="180" spans="1:7" ht="15.75" thickBot="1">
      <c r="A180">
        <f t="shared" si="2"/>
        <v>179</v>
      </c>
      <c r="B180" s="6">
        <v>19</v>
      </c>
      <c r="C180">
        <v>5</v>
      </c>
      <c r="D180">
        <v>-3.771500000000001</v>
      </c>
      <c r="E180">
        <v>63.739199999999997</v>
      </c>
      <c r="F180">
        <v>5.6644000000000005</v>
      </c>
      <c r="G180">
        <v>7.1999999999999993</v>
      </c>
    </row>
    <row r="181" spans="1:7" ht="15.75" thickBot="1">
      <c r="A181">
        <f t="shared" si="2"/>
        <v>180</v>
      </c>
      <c r="B181" s="5">
        <v>20</v>
      </c>
      <c r="C181">
        <v>5</v>
      </c>
      <c r="D181">
        <v>1.4104000000000001</v>
      </c>
      <c r="E181">
        <v>6.2208000000000006</v>
      </c>
      <c r="F181">
        <v>11.492000000000004</v>
      </c>
      <c r="G181">
        <v>42.018600000000006</v>
      </c>
    </row>
    <row r="182" spans="1:7" ht="15.75" thickBot="1">
      <c r="A182">
        <f t="shared" si="2"/>
        <v>181</v>
      </c>
      <c r="B182" s="6">
        <v>21</v>
      </c>
      <c r="C182">
        <v>5</v>
      </c>
      <c r="D182">
        <v>1.8612000000000002</v>
      </c>
      <c r="E182">
        <v>10.348799999999999</v>
      </c>
      <c r="F182">
        <v>3.1104000000000003</v>
      </c>
      <c r="G182">
        <v>42.035499999999985</v>
      </c>
    </row>
    <row r="183" spans="1:7" ht="15.75" thickBot="1">
      <c r="A183">
        <f t="shared" si="2"/>
        <v>182</v>
      </c>
      <c r="B183" s="5">
        <v>22</v>
      </c>
      <c r="C183">
        <v>5</v>
      </c>
      <c r="D183">
        <v>76.639499999999984</v>
      </c>
      <c r="E183">
        <v>17.745000000000019</v>
      </c>
      <c r="F183">
        <v>6.104000000000001</v>
      </c>
      <c r="G183">
        <v>21.994499999999988</v>
      </c>
    </row>
    <row r="184" spans="1:7" ht="15.75" thickBot="1">
      <c r="A184">
        <f t="shared" si="2"/>
        <v>183</v>
      </c>
      <c r="B184" s="6">
        <v>23</v>
      </c>
      <c r="C184">
        <v>5</v>
      </c>
      <c r="D184">
        <v>131.02960000000002</v>
      </c>
      <c r="E184">
        <v>7.3358999999999988</v>
      </c>
      <c r="F184">
        <v>118.34129999999999</v>
      </c>
      <c r="G184">
        <v>14.232399999999998</v>
      </c>
    </row>
    <row r="185" spans="1:7" ht="15.75" thickBot="1">
      <c r="A185">
        <f t="shared" si="2"/>
        <v>184</v>
      </c>
      <c r="B185" s="5">
        <v>24</v>
      </c>
      <c r="C185">
        <v>5</v>
      </c>
      <c r="D185">
        <v>41.986000000000004</v>
      </c>
      <c r="E185">
        <v>18.897199999999991</v>
      </c>
      <c r="F185">
        <v>-58.133199999999988</v>
      </c>
      <c r="G185">
        <v>9.5940000000000012</v>
      </c>
    </row>
    <row r="186" spans="1:7" ht="15.75" thickBot="1">
      <c r="A186">
        <f t="shared" si="2"/>
        <v>185</v>
      </c>
      <c r="B186" s="6">
        <v>25</v>
      </c>
      <c r="C186">
        <v>5</v>
      </c>
      <c r="D186">
        <v>7.25</v>
      </c>
      <c r="E186">
        <v>99.48960000000001</v>
      </c>
      <c r="F186">
        <v>146.79</v>
      </c>
      <c r="G186">
        <v>76.112499999999983</v>
      </c>
    </row>
    <row r="187" spans="1:7" ht="15.75" thickBot="1">
      <c r="A187">
        <f t="shared" si="2"/>
        <v>186</v>
      </c>
      <c r="B187" s="5">
        <v>26</v>
      </c>
      <c r="C187">
        <v>5</v>
      </c>
      <c r="D187">
        <v>3.4367999999999999</v>
      </c>
      <c r="E187">
        <v>6.2208000000000006</v>
      </c>
      <c r="F187">
        <v>-2.1896000000000004</v>
      </c>
      <c r="G187">
        <v>-17.045999999999999</v>
      </c>
    </row>
    <row r="188" spans="1:7" ht="15.75" thickBot="1">
      <c r="A188">
        <f t="shared" si="2"/>
        <v>187</v>
      </c>
      <c r="B188" s="6">
        <v>27</v>
      </c>
      <c r="C188">
        <v>5</v>
      </c>
      <c r="D188">
        <v>22.984000000000009</v>
      </c>
      <c r="E188">
        <v>6.2151999999999994</v>
      </c>
      <c r="F188">
        <v>-36.11160000000001</v>
      </c>
      <c r="G188">
        <v>11.575199999999999</v>
      </c>
    </row>
    <row r="189" spans="1:7" ht="15.75" thickBot="1">
      <c r="A189">
        <f t="shared" si="2"/>
        <v>188</v>
      </c>
      <c r="B189" s="5">
        <v>28</v>
      </c>
      <c r="C189">
        <v>5</v>
      </c>
      <c r="D189">
        <v>3.7224000000000004</v>
      </c>
      <c r="E189">
        <v>4.3176000000000005</v>
      </c>
      <c r="F189">
        <v>21.896999999999991</v>
      </c>
      <c r="G189">
        <v>16.160200000000003</v>
      </c>
    </row>
    <row r="190" spans="1:7" ht="15.75" thickBot="1">
      <c r="A190">
        <f t="shared" si="2"/>
        <v>189</v>
      </c>
      <c r="B190" s="6">
        <v>29</v>
      </c>
      <c r="C190">
        <v>5</v>
      </c>
      <c r="D190">
        <v>6.2549999999999963</v>
      </c>
      <c r="E190">
        <v>247.99599999999981</v>
      </c>
      <c r="F190">
        <v>19.6248</v>
      </c>
      <c r="G190">
        <v>-36.674399999999991</v>
      </c>
    </row>
    <row r="191" spans="1:7" ht="15.75" thickBot="1">
      <c r="A191">
        <f t="shared" si="2"/>
        <v>190</v>
      </c>
      <c r="B191" s="5">
        <v>30</v>
      </c>
      <c r="C191">
        <v>5</v>
      </c>
      <c r="D191">
        <v>112.39199999999991</v>
      </c>
      <c r="E191">
        <v>11.076000000000001</v>
      </c>
      <c r="F191">
        <v>9.9949999999999974</v>
      </c>
      <c r="G191">
        <v>0.47519999999999984</v>
      </c>
    </row>
    <row r="192" spans="1:7" ht="15.75" thickBot="1">
      <c r="A192">
        <f t="shared" si="2"/>
        <v>191</v>
      </c>
      <c r="B192" s="6">
        <v>31</v>
      </c>
      <c r="C192">
        <v>5</v>
      </c>
      <c r="D192">
        <v>20.092800000000004</v>
      </c>
      <c r="E192">
        <v>50.989800000000002</v>
      </c>
      <c r="F192">
        <v>-204.44580000000005</v>
      </c>
      <c r="G192">
        <v>29.142400000000009</v>
      </c>
    </row>
    <row r="193" spans="1:7" ht="15.75" thickBot="1">
      <c r="A193">
        <f t="shared" si="2"/>
        <v>192</v>
      </c>
      <c r="B193" s="5">
        <v>32</v>
      </c>
      <c r="C193">
        <v>5</v>
      </c>
      <c r="D193">
        <v>24.883200000000002</v>
      </c>
      <c r="E193">
        <v>3.2256</v>
      </c>
      <c r="F193">
        <v>8.879999999999999</v>
      </c>
      <c r="G193">
        <v>7.7799999999999976</v>
      </c>
    </row>
    <row r="194" spans="1:7" ht="15.75" thickBot="1">
      <c r="A194">
        <f t="shared" si="2"/>
        <v>193</v>
      </c>
      <c r="B194" s="6">
        <v>33</v>
      </c>
      <c r="C194">
        <v>5</v>
      </c>
      <c r="D194">
        <v>46.976400000000012</v>
      </c>
      <c r="E194">
        <v>311.65199999999999</v>
      </c>
      <c r="F194">
        <v>72.534400000000005</v>
      </c>
      <c r="G194">
        <v>35.996400000000001</v>
      </c>
    </row>
    <row r="195" spans="1:7" ht="15.75" thickBot="1">
      <c r="A195">
        <f t="shared" si="2"/>
        <v>194</v>
      </c>
      <c r="B195" s="5">
        <v>34</v>
      </c>
      <c r="C195">
        <v>5</v>
      </c>
      <c r="D195">
        <v>6.5669999999999984</v>
      </c>
      <c r="E195">
        <v>62.036799999999971</v>
      </c>
      <c r="F195">
        <v>14.875200000000007</v>
      </c>
      <c r="G195">
        <v>4.6344000000000012</v>
      </c>
    </row>
    <row r="196" spans="1:7" ht="15.75" thickBot="1">
      <c r="A196">
        <f t="shared" si="2"/>
        <v>195</v>
      </c>
      <c r="B196" s="6">
        <v>35</v>
      </c>
      <c r="C196">
        <v>5</v>
      </c>
      <c r="D196">
        <v>6.7115999999999989</v>
      </c>
      <c r="E196">
        <v>2.5779999999999994</v>
      </c>
      <c r="F196">
        <v>108.79959999999997</v>
      </c>
      <c r="G196">
        <v>84.23520000000002</v>
      </c>
    </row>
    <row r="197" spans="1:7" ht="15.75" thickBot="1">
      <c r="A197">
        <f t="shared" si="2"/>
        <v>196</v>
      </c>
      <c r="B197" s="5">
        <v>36</v>
      </c>
      <c r="C197">
        <v>5</v>
      </c>
      <c r="D197">
        <v>1.2037999999999995</v>
      </c>
      <c r="E197">
        <v>6.2151999999999994</v>
      </c>
      <c r="F197">
        <v>26.39670000000001</v>
      </c>
      <c r="G197">
        <v>6.0167999999999999</v>
      </c>
    </row>
    <row r="198" spans="1:7" ht="15.75" thickBot="1">
      <c r="A198">
        <f t="shared" ref="A198:A261" si="3">A197+1</f>
        <v>197</v>
      </c>
      <c r="B198" s="6">
        <v>37</v>
      </c>
      <c r="C198">
        <v>5</v>
      </c>
      <c r="D198">
        <v>1.5876000000000006</v>
      </c>
      <c r="E198">
        <v>601.96990000000005</v>
      </c>
      <c r="F198">
        <v>12.831599999999996</v>
      </c>
      <c r="G198">
        <v>117.0104</v>
      </c>
    </row>
    <row r="199" spans="1:7" ht="15.75" thickBot="1">
      <c r="A199">
        <f t="shared" si="3"/>
        <v>198</v>
      </c>
      <c r="B199" s="5">
        <v>38</v>
      </c>
      <c r="C199">
        <v>5</v>
      </c>
      <c r="D199">
        <v>12.0276</v>
      </c>
      <c r="E199">
        <v>24.883200000000002</v>
      </c>
      <c r="F199">
        <v>118.29299999999989</v>
      </c>
      <c r="G199">
        <v>6.3684000000000003</v>
      </c>
    </row>
    <row r="200" spans="1:7" ht="15.75" thickBot="1">
      <c r="A200">
        <f t="shared" si="3"/>
        <v>199</v>
      </c>
      <c r="B200" s="6">
        <v>39</v>
      </c>
      <c r="C200">
        <v>5</v>
      </c>
      <c r="D200">
        <v>-2.2585999999999995</v>
      </c>
      <c r="E200">
        <v>1.8703999999999998</v>
      </c>
      <c r="F200">
        <v>32.130000000000003</v>
      </c>
      <c r="G200">
        <v>6.8713999999999995</v>
      </c>
    </row>
    <row r="201" spans="1:7">
      <c r="A201">
        <f t="shared" si="3"/>
        <v>200</v>
      </c>
      <c r="B201" s="5">
        <v>40</v>
      </c>
      <c r="C201">
        <v>5</v>
      </c>
      <c r="D201">
        <v>5.8203000000000005</v>
      </c>
      <c r="E201">
        <v>14.5152</v>
      </c>
      <c r="F201">
        <v>-1.4783999999999997</v>
      </c>
      <c r="G201">
        <v>8.6736000000000004</v>
      </c>
    </row>
    <row r="202" spans="1:7" ht="15.75" thickBot="1">
      <c r="A202">
        <f t="shared" si="3"/>
        <v>201</v>
      </c>
      <c r="B202" s="4">
        <v>1</v>
      </c>
      <c r="C202">
        <v>6</v>
      </c>
      <c r="D202">
        <v>6.794999999999999</v>
      </c>
      <c r="E202">
        <v>-2.4287999999999998</v>
      </c>
      <c r="F202">
        <v>31.273599999999998</v>
      </c>
      <c r="G202">
        <v>19.668600000000001</v>
      </c>
    </row>
    <row r="203" spans="1:7" ht="15.75" thickBot="1">
      <c r="A203">
        <f t="shared" si="3"/>
        <v>202</v>
      </c>
      <c r="B203" s="5">
        <v>2</v>
      </c>
      <c r="C203">
        <v>6</v>
      </c>
      <c r="D203">
        <v>-161.875</v>
      </c>
      <c r="E203">
        <v>0</v>
      </c>
      <c r="F203">
        <v>-48.391999999999982</v>
      </c>
      <c r="G203">
        <v>481.86899999999986</v>
      </c>
    </row>
    <row r="204" spans="1:7" ht="15.75" thickBot="1">
      <c r="A204">
        <f t="shared" si="3"/>
        <v>203</v>
      </c>
      <c r="B204" s="6">
        <v>3</v>
      </c>
      <c r="C204">
        <v>6</v>
      </c>
      <c r="D204">
        <v>0.29249999999999987</v>
      </c>
      <c r="E204">
        <v>-22.796399999999991</v>
      </c>
      <c r="F204">
        <v>14.409600000000003</v>
      </c>
      <c r="G204">
        <v>7.6679999999999993</v>
      </c>
    </row>
    <row r="205" spans="1:7" ht="15.75" thickBot="1">
      <c r="A205">
        <f t="shared" si="3"/>
        <v>204</v>
      </c>
      <c r="B205" s="5">
        <v>4</v>
      </c>
      <c r="C205">
        <v>6</v>
      </c>
      <c r="D205">
        <v>-178.96680000000001</v>
      </c>
      <c r="E205">
        <v>117.43199999999999</v>
      </c>
      <c r="F205">
        <v>-59.057100000000005</v>
      </c>
      <c r="G205">
        <v>23.774400000000004</v>
      </c>
    </row>
    <row r="206" spans="1:7" ht="15.75" thickBot="1">
      <c r="A206">
        <f t="shared" si="3"/>
        <v>205</v>
      </c>
      <c r="B206" s="6">
        <v>5</v>
      </c>
      <c r="C206">
        <v>6</v>
      </c>
      <c r="D206">
        <v>9.6712000000000025</v>
      </c>
      <c r="E206">
        <v>71.990999999999985</v>
      </c>
      <c r="F206">
        <v>-1.4988000000000135</v>
      </c>
      <c r="G206">
        <v>244.24959999999999</v>
      </c>
    </row>
    <row r="207" spans="1:7" ht="15.75" thickBot="1">
      <c r="A207">
        <f t="shared" si="3"/>
        <v>206</v>
      </c>
      <c r="B207" s="5">
        <v>6</v>
      </c>
      <c r="C207">
        <v>6</v>
      </c>
      <c r="D207">
        <v>44.476800000000026</v>
      </c>
      <c r="E207">
        <v>4.8117999999999999</v>
      </c>
      <c r="F207">
        <v>23.096500000000006</v>
      </c>
      <c r="G207">
        <v>77.71399999999997</v>
      </c>
    </row>
    <row r="208" spans="1:7" ht="15.75" thickBot="1">
      <c r="A208">
        <f t="shared" si="3"/>
        <v>207</v>
      </c>
      <c r="B208" s="6">
        <v>7</v>
      </c>
      <c r="C208">
        <v>6</v>
      </c>
      <c r="D208">
        <v>5.8743999999999943</v>
      </c>
      <c r="E208">
        <v>4.0679999999999978</v>
      </c>
      <c r="F208">
        <v>-86.366400000000027</v>
      </c>
      <c r="G208">
        <v>39.748800000000003</v>
      </c>
    </row>
    <row r="209" spans="1:7" ht="15.75" thickBot="1">
      <c r="A209">
        <f t="shared" si="3"/>
        <v>208</v>
      </c>
      <c r="B209" s="5">
        <v>8</v>
      </c>
      <c r="C209">
        <v>6</v>
      </c>
      <c r="D209">
        <v>35.634600000000006</v>
      </c>
      <c r="E209">
        <v>40.31280000000001</v>
      </c>
      <c r="F209">
        <v>3.283199999999999</v>
      </c>
      <c r="G209">
        <v>11.558399999999999</v>
      </c>
    </row>
    <row r="210" spans="1:7" ht="15.75" thickBot="1">
      <c r="A210">
        <f t="shared" si="3"/>
        <v>209</v>
      </c>
      <c r="B210" s="6">
        <v>9</v>
      </c>
      <c r="C210">
        <v>6</v>
      </c>
      <c r="D210">
        <v>7.4824000000000002</v>
      </c>
      <c r="E210">
        <v>16.8</v>
      </c>
      <c r="F210">
        <v>7.08</v>
      </c>
      <c r="G210">
        <v>23.497599999999995</v>
      </c>
    </row>
    <row r="211" spans="1:7" ht="15.75" thickBot="1">
      <c r="A211">
        <f t="shared" si="3"/>
        <v>210</v>
      </c>
      <c r="B211" s="5">
        <v>10</v>
      </c>
      <c r="C211">
        <v>6</v>
      </c>
      <c r="D211">
        <v>16.209899999999998</v>
      </c>
      <c r="E211">
        <v>10.799599999999998</v>
      </c>
      <c r="F211">
        <v>9.3124999999999982</v>
      </c>
      <c r="G211">
        <v>6.9230999999999998</v>
      </c>
    </row>
    <row r="212" spans="1:7" ht="15.75" thickBot="1">
      <c r="A212">
        <f t="shared" si="3"/>
        <v>211</v>
      </c>
      <c r="B212" s="6">
        <v>11</v>
      </c>
      <c r="C212">
        <v>6</v>
      </c>
      <c r="D212">
        <v>3.6795999999999935</v>
      </c>
      <c r="E212">
        <v>7.4871999999999996</v>
      </c>
      <c r="F212">
        <v>196.61320000000001</v>
      </c>
      <c r="G212">
        <v>25.175999999999998</v>
      </c>
    </row>
    <row r="213" spans="1:7" ht="15.75" thickBot="1">
      <c r="A213">
        <f t="shared" si="3"/>
        <v>212</v>
      </c>
      <c r="B213" s="5">
        <v>12</v>
      </c>
      <c r="C213">
        <v>6</v>
      </c>
      <c r="D213">
        <v>6.4999999999999991</v>
      </c>
      <c r="E213">
        <v>90.587999999999965</v>
      </c>
      <c r="F213">
        <v>-40.47120000000001</v>
      </c>
      <c r="G213">
        <v>30.52</v>
      </c>
    </row>
    <row r="214" spans="1:7" ht="15.75" thickBot="1">
      <c r="A214">
        <f t="shared" si="3"/>
        <v>213</v>
      </c>
      <c r="B214" s="6">
        <v>13</v>
      </c>
      <c r="C214">
        <v>6</v>
      </c>
      <c r="D214">
        <v>8.879999999999999</v>
      </c>
      <c r="E214">
        <v>50.584800000000008</v>
      </c>
      <c r="F214">
        <v>74.852400000000003</v>
      </c>
      <c r="G214">
        <v>5.1464999999999996</v>
      </c>
    </row>
    <row r="215" spans="1:7" ht="15.75" thickBot="1">
      <c r="A215">
        <f t="shared" si="3"/>
        <v>214</v>
      </c>
      <c r="B215" s="5">
        <v>14</v>
      </c>
      <c r="C215">
        <v>6</v>
      </c>
      <c r="D215">
        <v>-244.32300000000006</v>
      </c>
      <c r="E215">
        <v>51.834599999999995</v>
      </c>
      <c r="F215">
        <v>1.9629000000000003</v>
      </c>
      <c r="G215">
        <v>3.2871999999999999</v>
      </c>
    </row>
    <row r="216" spans="1:7" ht="15.75" thickBot="1">
      <c r="A216">
        <f t="shared" si="3"/>
        <v>215</v>
      </c>
      <c r="B216" s="6">
        <v>15</v>
      </c>
      <c r="C216">
        <v>6</v>
      </c>
      <c r="D216">
        <v>-14.695800000000006</v>
      </c>
      <c r="E216">
        <v>17.157400000000003</v>
      </c>
      <c r="F216">
        <v>163.78740000000002</v>
      </c>
      <c r="G216">
        <v>0.8162000000000007</v>
      </c>
    </row>
    <row r="217" spans="1:7" ht="15.75" thickBot="1">
      <c r="A217">
        <f t="shared" si="3"/>
        <v>216</v>
      </c>
      <c r="B217" s="5">
        <v>16</v>
      </c>
      <c r="C217">
        <v>6</v>
      </c>
      <c r="D217">
        <v>-950.40000000000009</v>
      </c>
      <c r="E217">
        <v>2.6411999999999995</v>
      </c>
      <c r="F217">
        <v>15.593999999999999</v>
      </c>
      <c r="G217">
        <v>3.8822000000000001</v>
      </c>
    </row>
    <row r="218" spans="1:7" ht="15.75" thickBot="1">
      <c r="A218">
        <f t="shared" si="3"/>
        <v>217</v>
      </c>
      <c r="B218" s="6">
        <v>17</v>
      </c>
      <c r="C218">
        <v>6</v>
      </c>
      <c r="D218">
        <v>4.4792000000000058</v>
      </c>
      <c r="E218">
        <v>6.5164</v>
      </c>
      <c r="F218">
        <v>10.8864</v>
      </c>
      <c r="G218">
        <v>51.294299999999964</v>
      </c>
    </row>
    <row r="219" spans="1:7" ht="15.75" thickBot="1">
      <c r="A219">
        <f t="shared" si="3"/>
        <v>218</v>
      </c>
      <c r="B219" s="5">
        <v>18</v>
      </c>
      <c r="C219">
        <v>6</v>
      </c>
      <c r="D219">
        <v>26.056800000000003</v>
      </c>
      <c r="E219">
        <v>-111.49950000000007</v>
      </c>
      <c r="F219">
        <v>0.59039999999999915</v>
      </c>
      <c r="G219">
        <v>13.9392</v>
      </c>
    </row>
    <row r="220" spans="1:7" ht="15.75" thickBot="1">
      <c r="A220">
        <f t="shared" si="3"/>
        <v>219</v>
      </c>
      <c r="B220" s="6">
        <v>19</v>
      </c>
      <c r="C220">
        <v>6</v>
      </c>
      <c r="D220">
        <v>22.678200000000018</v>
      </c>
      <c r="E220">
        <v>-79.335199999999986</v>
      </c>
      <c r="F220">
        <v>42.880500000000012</v>
      </c>
      <c r="G220">
        <v>6.8713999999999995</v>
      </c>
    </row>
    <row r="221" spans="1:7" ht="15.75" thickBot="1">
      <c r="A221">
        <f t="shared" si="3"/>
        <v>220</v>
      </c>
      <c r="B221" s="5">
        <v>20</v>
      </c>
      <c r="C221">
        <v>6</v>
      </c>
      <c r="D221">
        <v>1.8147999999999997</v>
      </c>
      <c r="E221">
        <v>3.2615999999999996</v>
      </c>
      <c r="F221">
        <v>-350.4899999999999</v>
      </c>
      <c r="G221">
        <v>4.3326000000000002</v>
      </c>
    </row>
    <row r="222" spans="1:7" ht="15.75" thickBot="1">
      <c r="A222">
        <f t="shared" si="3"/>
        <v>221</v>
      </c>
      <c r="B222" s="6">
        <v>21</v>
      </c>
      <c r="C222">
        <v>6</v>
      </c>
      <c r="D222">
        <v>8.2302</v>
      </c>
      <c r="E222">
        <v>1.5804</v>
      </c>
      <c r="F222">
        <v>13.365</v>
      </c>
      <c r="G222">
        <v>-3.3263999999999996</v>
      </c>
    </row>
    <row r="223" spans="1:7" ht="15.75" thickBot="1">
      <c r="A223">
        <f t="shared" si="3"/>
        <v>222</v>
      </c>
      <c r="B223" s="5">
        <v>22</v>
      </c>
      <c r="C223">
        <v>6</v>
      </c>
      <c r="D223">
        <v>-13.843199999999996</v>
      </c>
      <c r="E223">
        <v>16.3215</v>
      </c>
      <c r="F223">
        <v>17.981999999999999</v>
      </c>
      <c r="G223">
        <v>-6.1039999999999974</v>
      </c>
    </row>
    <row r="224" spans="1:7" ht="15.75" thickBot="1">
      <c r="A224">
        <f t="shared" si="3"/>
        <v>223</v>
      </c>
      <c r="B224" s="6">
        <v>23</v>
      </c>
      <c r="C224">
        <v>6</v>
      </c>
      <c r="D224">
        <v>19.084800000000005</v>
      </c>
      <c r="E224">
        <v>3.3407999999999998</v>
      </c>
      <c r="F224">
        <v>11.459999999999999</v>
      </c>
      <c r="G224">
        <v>20.724000000000007</v>
      </c>
    </row>
    <row r="225" spans="1:7" ht="15.75" thickBot="1">
      <c r="A225">
        <f t="shared" si="3"/>
        <v>224</v>
      </c>
      <c r="B225" s="5">
        <v>24</v>
      </c>
      <c r="C225">
        <v>6</v>
      </c>
      <c r="D225">
        <v>-383.99040000000002</v>
      </c>
      <c r="E225">
        <v>9.3024000000000058</v>
      </c>
      <c r="F225">
        <v>6.3295999999999992</v>
      </c>
      <c r="G225">
        <v>20.1264</v>
      </c>
    </row>
    <row r="226" spans="1:7" ht="15.75" thickBot="1">
      <c r="A226">
        <f t="shared" si="3"/>
        <v>225</v>
      </c>
      <c r="B226" s="6">
        <v>25</v>
      </c>
      <c r="C226">
        <v>6</v>
      </c>
      <c r="D226">
        <v>2.7168000000000001</v>
      </c>
      <c r="E226">
        <v>11.699999999999996</v>
      </c>
      <c r="F226">
        <v>17.42799999999999</v>
      </c>
      <c r="G226">
        <v>7.7728000000000002</v>
      </c>
    </row>
    <row r="227" spans="1:7" ht="15.75" thickBot="1">
      <c r="A227">
        <f t="shared" si="3"/>
        <v>226</v>
      </c>
      <c r="B227" s="5">
        <v>26</v>
      </c>
      <c r="C227">
        <v>6</v>
      </c>
      <c r="D227">
        <v>0.96800000000000019</v>
      </c>
      <c r="E227">
        <v>8.767199999999999</v>
      </c>
      <c r="F227">
        <v>148.49459999999993</v>
      </c>
      <c r="G227">
        <v>5.4432</v>
      </c>
    </row>
    <row r="228" spans="1:7" ht="15.75" thickBot="1">
      <c r="A228">
        <f t="shared" si="3"/>
        <v>227</v>
      </c>
      <c r="B228" s="6">
        <v>27</v>
      </c>
      <c r="C228">
        <v>6</v>
      </c>
      <c r="D228">
        <v>136.93899999999999</v>
      </c>
      <c r="E228">
        <v>3.2943999999999996</v>
      </c>
      <c r="F228">
        <v>-39.124799999999993</v>
      </c>
      <c r="G228">
        <v>45.539199999999994</v>
      </c>
    </row>
    <row r="229" spans="1:7" ht="15.75" thickBot="1">
      <c r="A229">
        <f t="shared" si="3"/>
        <v>228</v>
      </c>
      <c r="B229" s="5">
        <v>28</v>
      </c>
      <c r="C229">
        <v>6</v>
      </c>
      <c r="D229">
        <v>0.21979999999999933</v>
      </c>
      <c r="E229">
        <v>6.8713999999999995</v>
      </c>
      <c r="F229">
        <v>-87.341800000000035</v>
      </c>
      <c r="G229">
        <v>280.59000000000003</v>
      </c>
    </row>
    <row r="230" spans="1:7" ht="15.75" thickBot="1">
      <c r="A230">
        <f t="shared" si="3"/>
        <v>229</v>
      </c>
      <c r="B230" s="6">
        <v>29</v>
      </c>
      <c r="C230">
        <v>6</v>
      </c>
      <c r="D230">
        <v>-28.274400000000021</v>
      </c>
      <c r="E230">
        <v>23.441600000000005</v>
      </c>
      <c r="F230">
        <v>5.9979999999999922</v>
      </c>
      <c r="G230">
        <v>26.630399999999998</v>
      </c>
    </row>
    <row r="231" spans="1:7" ht="15.75" thickBot="1">
      <c r="A231">
        <f t="shared" si="3"/>
        <v>230</v>
      </c>
      <c r="B231" s="5">
        <v>30</v>
      </c>
      <c r="C231">
        <v>6</v>
      </c>
      <c r="D231">
        <v>43.840799999999973</v>
      </c>
      <c r="E231">
        <v>77.743800000000022</v>
      </c>
      <c r="F231">
        <v>-1.7513999999999994</v>
      </c>
      <c r="G231">
        <v>36.224999999999966</v>
      </c>
    </row>
    <row r="232" spans="1:7" ht="15.75" thickBot="1">
      <c r="A232">
        <f t="shared" si="3"/>
        <v>231</v>
      </c>
      <c r="B232" s="6">
        <v>31</v>
      </c>
      <c r="C232">
        <v>6</v>
      </c>
      <c r="D232">
        <v>-12.431999999999999</v>
      </c>
      <c r="E232">
        <v>8.5567999999999991</v>
      </c>
      <c r="F232">
        <v>11.093999999999998</v>
      </c>
      <c r="G232">
        <v>-2.0015999999999998</v>
      </c>
    </row>
    <row r="233" spans="1:7" ht="15.75" thickBot="1">
      <c r="A233">
        <f t="shared" si="3"/>
        <v>232</v>
      </c>
      <c r="B233" s="5">
        <v>32</v>
      </c>
      <c r="C233">
        <v>6</v>
      </c>
      <c r="D233">
        <v>-102.04800000000003</v>
      </c>
      <c r="E233">
        <v>49.604800000000012</v>
      </c>
      <c r="F233">
        <v>-1.3499999999999996</v>
      </c>
      <c r="G233">
        <v>-4.7519999999999989</v>
      </c>
    </row>
    <row r="234" spans="1:7" ht="15.75" thickBot="1">
      <c r="A234">
        <f t="shared" si="3"/>
        <v>233</v>
      </c>
      <c r="B234" s="6">
        <v>33</v>
      </c>
      <c r="C234">
        <v>6</v>
      </c>
      <c r="D234">
        <v>-248.24579999999992</v>
      </c>
      <c r="E234">
        <v>1.3416000000000001</v>
      </c>
      <c r="F234">
        <v>34.780200000000001</v>
      </c>
      <c r="G234">
        <v>-73.175999999999988</v>
      </c>
    </row>
    <row r="235" spans="1:7" ht="15.75" thickBot="1">
      <c r="A235">
        <f t="shared" si="3"/>
        <v>234</v>
      </c>
      <c r="B235" s="5">
        <v>34</v>
      </c>
      <c r="C235">
        <v>6</v>
      </c>
      <c r="D235">
        <v>-3.5519999999999996</v>
      </c>
      <c r="E235">
        <v>18.662400000000002</v>
      </c>
      <c r="F235">
        <v>45.839999999999996</v>
      </c>
      <c r="G235">
        <v>0.83399999999999963</v>
      </c>
    </row>
    <row r="236" spans="1:7" ht="15.75" thickBot="1">
      <c r="A236">
        <f t="shared" si="3"/>
        <v>235</v>
      </c>
      <c r="B236" s="6">
        <v>35</v>
      </c>
      <c r="C236">
        <v>6</v>
      </c>
      <c r="D236">
        <v>0</v>
      </c>
      <c r="E236">
        <v>50.187599999999996</v>
      </c>
      <c r="F236">
        <v>16.875</v>
      </c>
      <c r="G236">
        <v>3.4847999999999981</v>
      </c>
    </row>
    <row r="237" spans="1:7" ht="15.75" thickBot="1">
      <c r="A237">
        <f t="shared" si="3"/>
        <v>236</v>
      </c>
      <c r="B237" s="5">
        <v>36</v>
      </c>
      <c r="C237">
        <v>6</v>
      </c>
      <c r="D237">
        <v>-7.724700000000098</v>
      </c>
      <c r="E237">
        <v>14.671799999999998</v>
      </c>
      <c r="F237">
        <v>1459.2</v>
      </c>
      <c r="G237">
        <v>5.1929999999999996</v>
      </c>
    </row>
    <row r="238" spans="1:7" ht="15.75" thickBot="1">
      <c r="A238">
        <f t="shared" si="3"/>
        <v>237</v>
      </c>
      <c r="B238" s="6">
        <v>37</v>
      </c>
      <c r="C238">
        <v>6</v>
      </c>
      <c r="D238">
        <v>4.7519999999999998</v>
      </c>
      <c r="E238">
        <v>9.7175999999999902</v>
      </c>
      <c r="F238">
        <v>41.951999999999998</v>
      </c>
      <c r="G238">
        <v>63.983999999999988</v>
      </c>
    </row>
    <row r="239" spans="1:7" ht="15.75" thickBot="1">
      <c r="A239">
        <f t="shared" si="3"/>
        <v>238</v>
      </c>
      <c r="B239" s="5">
        <v>38</v>
      </c>
      <c r="C239">
        <v>6</v>
      </c>
      <c r="D239">
        <v>9.3960000000000008</v>
      </c>
      <c r="E239">
        <v>18.781199999999998</v>
      </c>
      <c r="F239">
        <v>67.940999999999974</v>
      </c>
      <c r="G239">
        <v>412.5394</v>
      </c>
    </row>
    <row r="240" spans="1:7" ht="15.75" thickBot="1">
      <c r="A240">
        <f t="shared" si="3"/>
        <v>239</v>
      </c>
      <c r="B240" s="6">
        <v>39</v>
      </c>
      <c r="C240">
        <v>6</v>
      </c>
      <c r="D240">
        <v>-356.72799999999995</v>
      </c>
      <c r="E240">
        <v>26.598000000000006</v>
      </c>
      <c r="F240">
        <v>23.49</v>
      </c>
      <c r="G240">
        <v>30.596399999999996</v>
      </c>
    </row>
    <row r="241" spans="1:7">
      <c r="A241">
        <f t="shared" si="3"/>
        <v>240</v>
      </c>
      <c r="B241" s="5">
        <v>40</v>
      </c>
      <c r="C241">
        <v>6</v>
      </c>
      <c r="D241">
        <v>-4.6751999999999985</v>
      </c>
      <c r="E241">
        <v>5.7672000000000008</v>
      </c>
      <c r="F241">
        <v>5.1791999999999998</v>
      </c>
      <c r="G241">
        <v>70.005999999999972</v>
      </c>
    </row>
    <row r="242" spans="1:7" ht="15.75" thickBot="1">
      <c r="A242">
        <f t="shared" si="3"/>
        <v>241</v>
      </c>
      <c r="B242" s="4">
        <v>1</v>
      </c>
      <c r="C242">
        <v>7</v>
      </c>
      <c r="D242">
        <v>11.194399999999998</v>
      </c>
      <c r="E242">
        <v>3.5766999999999998</v>
      </c>
      <c r="F242">
        <v>9.8856000000000002</v>
      </c>
      <c r="G242">
        <v>5.2164000000000001</v>
      </c>
    </row>
    <row r="243" spans="1:7" ht="15.75" thickBot="1">
      <c r="A243">
        <f t="shared" si="3"/>
        <v>242</v>
      </c>
      <c r="B243" s="5">
        <v>2</v>
      </c>
      <c r="C243">
        <v>7</v>
      </c>
      <c r="D243">
        <v>-120.51299999999998</v>
      </c>
      <c r="E243">
        <v>3.58</v>
      </c>
      <c r="F243">
        <v>19.398399999999995</v>
      </c>
      <c r="G243">
        <v>20.877999999999997</v>
      </c>
    </row>
    <row r="244" spans="1:7" ht="15.75" thickBot="1">
      <c r="A244">
        <f t="shared" si="3"/>
        <v>243</v>
      </c>
      <c r="B244" s="6">
        <v>3</v>
      </c>
      <c r="C244">
        <v>7</v>
      </c>
      <c r="D244">
        <v>-2.8307999999999995</v>
      </c>
      <c r="E244">
        <v>0.14719999999999978</v>
      </c>
      <c r="F244">
        <v>-31.372200000000007</v>
      </c>
      <c r="G244">
        <v>5.3891999999999989</v>
      </c>
    </row>
    <row r="245" spans="1:7" ht="15.75" thickBot="1">
      <c r="A245">
        <f t="shared" si="3"/>
        <v>244</v>
      </c>
      <c r="B245" s="5">
        <v>4</v>
      </c>
      <c r="C245">
        <v>7</v>
      </c>
      <c r="D245">
        <v>1.2037999999999995</v>
      </c>
      <c r="E245">
        <v>10.625999999999999</v>
      </c>
      <c r="F245">
        <v>43.995600000000003</v>
      </c>
      <c r="G245">
        <v>30.427800000000005</v>
      </c>
    </row>
    <row r="246" spans="1:7" ht="15.75" thickBot="1">
      <c r="A246">
        <f t="shared" si="3"/>
        <v>245</v>
      </c>
      <c r="B246" s="6">
        <v>5</v>
      </c>
      <c r="C246">
        <v>7</v>
      </c>
      <c r="D246">
        <v>580.53939999999989</v>
      </c>
      <c r="E246">
        <v>40.687800000000003</v>
      </c>
      <c r="F246">
        <v>-29.277599999999893</v>
      </c>
      <c r="G246">
        <v>6.0299999999999994</v>
      </c>
    </row>
    <row r="247" spans="1:7" ht="15.75" thickBot="1">
      <c r="A247">
        <f t="shared" si="3"/>
        <v>246</v>
      </c>
      <c r="B247" s="5">
        <v>6</v>
      </c>
      <c r="C247">
        <v>7</v>
      </c>
      <c r="D247">
        <v>41.680000000000007</v>
      </c>
      <c r="E247">
        <v>0.59039999999999915</v>
      </c>
      <c r="F247">
        <v>1.8032000000000001</v>
      </c>
      <c r="G247">
        <v>12.169199999999989</v>
      </c>
    </row>
    <row r="248" spans="1:7" ht="15.75" thickBot="1">
      <c r="A248">
        <f t="shared" si="3"/>
        <v>247</v>
      </c>
      <c r="B248" s="6">
        <v>7</v>
      </c>
      <c r="C248">
        <v>7</v>
      </c>
      <c r="D248">
        <v>23.94</v>
      </c>
      <c r="E248">
        <v>5.1786000000000012</v>
      </c>
      <c r="F248">
        <v>-3.0344000000000122</v>
      </c>
      <c r="G248">
        <v>-9.1470000000000056</v>
      </c>
    </row>
    <row r="249" spans="1:7" ht="15.75" thickBot="1">
      <c r="A249">
        <f t="shared" si="3"/>
        <v>248</v>
      </c>
      <c r="B249" s="5">
        <v>8</v>
      </c>
      <c r="C249">
        <v>7</v>
      </c>
      <c r="D249">
        <v>496.07249999999993</v>
      </c>
      <c r="E249">
        <v>1.3583000000000001</v>
      </c>
      <c r="F249">
        <v>-10.797300000000011</v>
      </c>
      <c r="G249">
        <v>47.862899999999982</v>
      </c>
    </row>
    <row r="250" spans="1:7" ht="15.75" thickBot="1">
      <c r="A250">
        <f t="shared" si="3"/>
        <v>249</v>
      </c>
      <c r="B250" s="6">
        <v>9</v>
      </c>
      <c r="C250">
        <v>7</v>
      </c>
      <c r="D250">
        <v>12.441600000000001</v>
      </c>
      <c r="E250">
        <v>21.295400000000001</v>
      </c>
      <c r="F250">
        <v>31.995999999999974</v>
      </c>
      <c r="G250">
        <v>3.7169999999999996</v>
      </c>
    </row>
    <row r="251" spans="1:7" ht="15.75" thickBot="1">
      <c r="A251">
        <f t="shared" si="3"/>
        <v>250</v>
      </c>
      <c r="B251" s="5">
        <v>10</v>
      </c>
      <c r="C251">
        <v>7</v>
      </c>
      <c r="D251">
        <v>28.137200000000007</v>
      </c>
      <c r="E251">
        <v>5.1791999999999998</v>
      </c>
      <c r="F251">
        <v>226.96439999999998</v>
      </c>
      <c r="G251">
        <v>69.98599999999999</v>
      </c>
    </row>
    <row r="252" spans="1:7" ht="15.75" thickBot="1">
      <c r="A252">
        <f t="shared" si="3"/>
        <v>251</v>
      </c>
      <c r="B252" s="6">
        <v>11</v>
      </c>
      <c r="C252">
        <v>7</v>
      </c>
      <c r="D252">
        <v>3.5766999999999998</v>
      </c>
      <c r="E252">
        <v>-35.927999999999997</v>
      </c>
      <c r="F252">
        <v>19.523799999999998</v>
      </c>
      <c r="G252">
        <v>-97.739399999999989</v>
      </c>
    </row>
    <row r="253" spans="1:7" ht="15.75" thickBot="1">
      <c r="A253">
        <f t="shared" si="3"/>
        <v>252</v>
      </c>
      <c r="B253" s="5">
        <v>12</v>
      </c>
      <c r="C253">
        <v>7</v>
      </c>
      <c r="D253">
        <v>636.0002999999997</v>
      </c>
      <c r="E253">
        <v>-760.98000000000025</v>
      </c>
      <c r="F253">
        <v>6.2208000000000006</v>
      </c>
      <c r="G253">
        <v>-1.294</v>
      </c>
    </row>
    <row r="254" spans="1:7" ht="15.75" thickBot="1">
      <c r="A254">
        <f t="shared" si="3"/>
        <v>253</v>
      </c>
      <c r="B254" s="6">
        <v>13</v>
      </c>
      <c r="C254">
        <v>7</v>
      </c>
      <c r="D254">
        <v>22.562400000000004</v>
      </c>
      <c r="E254">
        <v>-46.797000000000025</v>
      </c>
      <c r="F254">
        <v>0.59920000000000018</v>
      </c>
      <c r="G254">
        <v>-46.137000000000029</v>
      </c>
    </row>
    <row r="255" spans="1:7" ht="15.75" thickBot="1">
      <c r="A255">
        <f t="shared" si="3"/>
        <v>254</v>
      </c>
      <c r="B255" s="5">
        <v>14</v>
      </c>
      <c r="C255">
        <v>7</v>
      </c>
      <c r="D255">
        <v>162.864</v>
      </c>
      <c r="E255">
        <v>17.22</v>
      </c>
      <c r="F255">
        <v>4.0749000000000004</v>
      </c>
      <c r="G255">
        <v>2.5591999999999997</v>
      </c>
    </row>
    <row r="256" spans="1:7" ht="15.75" thickBot="1">
      <c r="A256">
        <f t="shared" si="3"/>
        <v>255</v>
      </c>
      <c r="B256" s="6">
        <v>15</v>
      </c>
      <c r="C256">
        <v>7</v>
      </c>
      <c r="D256">
        <v>-8.4923999999999982</v>
      </c>
      <c r="E256">
        <v>5.2255999999999991</v>
      </c>
      <c r="F256">
        <v>-4.0127999999999986</v>
      </c>
      <c r="G256">
        <v>13.793099999999999</v>
      </c>
    </row>
    <row r="257" spans="1:7" ht="15.75" thickBot="1">
      <c r="A257">
        <f t="shared" si="3"/>
        <v>256</v>
      </c>
      <c r="B257" s="5">
        <v>16</v>
      </c>
      <c r="C257">
        <v>7</v>
      </c>
      <c r="D257">
        <v>-19.562399999999997</v>
      </c>
      <c r="E257">
        <v>37.220399999999998</v>
      </c>
      <c r="F257">
        <v>5.0111999999999997</v>
      </c>
      <c r="G257">
        <v>66.635100000000023</v>
      </c>
    </row>
    <row r="258" spans="1:7" ht="15.75" thickBot="1">
      <c r="A258">
        <f t="shared" si="3"/>
        <v>257</v>
      </c>
      <c r="B258" s="6">
        <v>17</v>
      </c>
      <c r="C258">
        <v>7</v>
      </c>
      <c r="D258">
        <v>4.0439999999999969</v>
      </c>
      <c r="E258">
        <v>67.255999999999986</v>
      </c>
      <c r="F258">
        <v>6.4206000000000012</v>
      </c>
      <c r="G258">
        <v>28.517999999999994</v>
      </c>
    </row>
    <row r="259" spans="1:7" ht="15.75" thickBot="1">
      <c r="A259">
        <f t="shared" si="3"/>
        <v>258</v>
      </c>
      <c r="B259" s="5">
        <v>18</v>
      </c>
      <c r="C259">
        <v>7</v>
      </c>
      <c r="D259">
        <v>56.691599999999966</v>
      </c>
      <c r="E259">
        <v>64.518000000000001</v>
      </c>
      <c r="F259">
        <v>13.2986</v>
      </c>
      <c r="G259">
        <v>19.950000000000003</v>
      </c>
    </row>
    <row r="260" spans="1:7" ht="15.75" thickBot="1">
      <c r="A260">
        <f t="shared" si="3"/>
        <v>259</v>
      </c>
      <c r="B260" s="6">
        <v>19</v>
      </c>
      <c r="C260">
        <v>7</v>
      </c>
      <c r="D260">
        <v>6.9258000000000006</v>
      </c>
      <c r="E260">
        <v>13.195600000000002</v>
      </c>
      <c r="F260">
        <v>5.865299999999996</v>
      </c>
      <c r="G260">
        <v>26.349399999999992</v>
      </c>
    </row>
    <row r="261" spans="1:7" ht="15.75" thickBot="1">
      <c r="A261">
        <f t="shared" si="3"/>
        <v>260</v>
      </c>
      <c r="B261" s="5">
        <v>20</v>
      </c>
      <c r="C261">
        <v>7</v>
      </c>
      <c r="D261">
        <v>6.6465000000000174</v>
      </c>
      <c r="E261">
        <v>66.954599999999971</v>
      </c>
      <c r="F261">
        <v>2.3976000000000006</v>
      </c>
      <c r="G261">
        <v>45.527999999999992</v>
      </c>
    </row>
    <row r="262" spans="1:7" ht="15.75" thickBot="1">
      <c r="A262">
        <f t="shared" ref="A262:A325" si="4">A261+1</f>
        <v>261</v>
      </c>
      <c r="B262" s="6">
        <v>21</v>
      </c>
      <c r="C262">
        <v>7</v>
      </c>
      <c r="D262">
        <v>6.1319999999999988</v>
      </c>
      <c r="E262">
        <v>-4.1243999999999996</v>
      </c>
      <c r="F262">
        <v>12.441600000000001</v>
      </c>
      <c r="G262">
        <v>37.181199999999997</v>
      </c>
    </row>
    <row r="263" spans="1:7" ht="15.75" thickBot="1">
      <c r="A263">
        <f t="shared" si="4"/>
        <v>262</v>
      </c>
      <c r="B263" s="5">
        <v>22</v>
      </c>
      <c r="C263">
        <v>7</v>
      </c>
      <c r="D263">
        <v>-4.4660000000000002</v>
      </c>
      <c r="E263">
        <v>23.109299999999998</v>
      </c>
      <c r="F263">
        <v>19.825400000000002</v>
      </c>
      <c r="G263">
        <v>11.198400000000003</v>
      </c>
    </row>
    <row r="264" spans="1:7" ht="15.75" thickBot="1">
      <c r="A264">
        <f t="shared" si="4"/>
        <v>263</v>
      </c>
      <c r="B264" s="6">
        <v>23</v>
      </c>
      <c r="C264">
        <v>7</v>
      </c>
      <c r="D264">
        <v>-509.99700000000075</v>
      </c>
      <c r="E264">
        <v>262.38999999999987</v>
      </c>
      <c r="F264">
        <v>8.8061999999999987</v>
      </c>
      <c r="G264">
        <v>1.7352000000000005</v>
      </c>
    </row>
    <row r="265" spans="1:7" ht="15.75" thickBot="1">
      <c r="A265">
        <f t="shared" si="4"/>
        <v>264</v>
      </c>
      <c r="B265" s="5">
        <v>24</v>
      </c>
      <c r="C265">
        <v>7</v>
      </c>
      <c r="D265">
        <v>-251.99579999999992</v>
      </c>
      <c r="E265">
        <v>8.3268000000000022</v>
      </c>
      <c r="F265">
        <v>1.702399999999999</v>
      </c>
      <c r="G265">
        <v>16.847999999999999</v>
      </c>
    </row>
    <row r="266" spans="1:7" ht="15.75" thickBot="1">
      <c r="A266">
        <f t="shared" si="4"/>
        <v>265</v>
      </c>
      <c r="B266" s="6">
        <v>25</v>
      </c>
      <c r="C266">
        <v>7</v>
      </c>
      <c r="D266">
        <v>28.7196</v>
      </c>
      <c r="E266">
        <v>5.9312000000000014</v>
      </c>
      <c r="F266">
        <v>1.0699999999999996</v>
      </c>
      <c r="G266">
        <v>8.879999999999999</v>
      </c>
    </row>
    <row r="267" spans="1:7" ht="15.75" thickBot="1">
      <c r="A267">
        <f t="shared" si="4"/>
        <v>266</v>
      </c>
      <c r="B267" s="5">
        <v>26</v>
      </c>
      <c r="C267">
        <v>7</v>
      </c>
      <c r="D267">
        <v>35.156000000000006</v>
      </c>
      <c r="E267">
        <v>10.047999999999998</v>
      </c>
      <c r="F267">
        <v>30.089999999999982</v>
      </c>
      <c r="G267">
        <v>56.175200000000004</v>
      </c>
    </row>
    <row r="268" spans="1:7" ht="15.75" thickBot="1">
      <c r="A268">
        <f t="shared" si="4"/>
        <v>267</v>
      </c>
      <c r="B268" s="6">
        <v>27</v>
      </c>
      <c r="C268">
        <v>7</v>
      </c>
      <c r="D268">
        <v>4.7303999999999995</v>
      </c>
      <c r="E268">
        <v>5.936399999999999</v>
      </c>
      <c r="F268">
        <v>1.3159999999999998</v>
      </c>
      <c r="G268">
        <v>8.6715</v>
      </c>
    </row>
    <row r="269" spans="1:7" ht="15.75" thickBot="1">
      <c r="A269">
        <f t="shared" si="4"/>
        <v>268</v>
      </c>
      <c r="B269" s="5">
        <v>28</v>
      </c>
      <c r="C269">
        <v>7</v>
      </c>
      <c r="D269">
        <v>0.3024</v>
      </c>
      <c r="E269">
        <v>4.5317999999999996</v>
      </c>
      <c r="F269">
        <v>106.12420000000014</v>
      </c>
      <c r="G269">
        <v>38.988000000000014</v>
      </c>
    </row>
    <row r="270" spans="1:7" ht="15.75" thickBot="1">
      <c r="A270">
        <f t="shared" si="4"/>
        <v>269</v>
      </c>
      <c r="B270" s="6">
        <v>29</v>
      </c>
      <c r="C270">
        <v>7</v>
      </c>
      <c r="D270">
        <v>-7.4416000000000011</v>
      </c>
      <c r="E270">
        <v>1.6751999999999967</v>
      </c>
      <c r="F270">
        <v>37.787400000000005</v>
      </c>
      <c r="G270">
        <v>68.963099999999997</v>
      </c>
    </row>
    <row r="271" spans="1:7" ht="15.75" thickBot="1">
      <c r="A271">
        <f t="shared" si="4"/>
        <v>270</v>
      </c>
      <c r="B271" s="5">
        <v>30</v>
      </c>
      <c r="C271">
        <v>7</v>
      </c>
      <c r="D271">
        <v>21.591000000000001</v>
      </c>
      <c r="E271">
        <v>18.453400000000002</v>
      </c>
      <c r="F271">
        <v>16.614000000000001</v>
      </c>
      <c r="G271">
        <v>1.4651999999999998</v>
      </c>
    </row>
    <row r="272" spans="1:7" ht="15.75" thickBot="1">
      <c r="A272">
        <f t="shared" si="4"/>
        <v>271</v>
      </c>
      <c r="B272" s="6">
        <v>31</v>
      </c>
      <c r="C272">
        <v>7</v>
      </c>
      <c r="D272">
        <v>210.4935999999999</v>
      </c>
      <c r="E272">
        <v>16.993200000000002</v>
      </c>
      <c r="F272">
        <v>1.764</v>
      </c>
      <c r="G272">
        <v>2.6495999999999995</v>
      </c>
    </row>
    <row r="273" spans="1:7" ht="15.75" thickBot="1">
      <c r="A273">
        <f t="shared" si="4"/>
        <v>272</v>
      </c>
      <c r="B273" s="5">
        <v>32</v>
      </c>
      <c r="C273">
        <v>7</v>
      </c>
      <c r="D273">
        <v>92.369200000000021</v>
      </c>
      <c r="E273">
        <v>14.994999999999994</v>
      </c>
      <c r="F273">
        <v>28.332000000000001</v>
      </c>
      <c r="G273">
        <v>13.009499999999999</v>
      </c>
    </row>
    <row r="274" spans="1:7" ht="15.75" thickBot="1">
      <c r="A274">
        <f t="shared" si="4"/>
        <v>273</v>
      </c>
      <c r="B274" s="6">
        <v>33</v>
      </c>
      <c r="C274">
        <v>7</v>
      </c>
      <c r="D274">
        <v>2.3232000000000004</v>
      </c>
      <c r="E274">
        <v>18.600599999999996</v>
      </c>
      <c r="F274">
        <v>2.8811999999999998</v>
      </c>
      <c r="G274">
        <v>-48.783900000000031</v>
      </c>
    </row>
    <row r="275" spans="1:7" ht="15.75" thickBot="1">
      <c r="A275">
        <f t="shared" si="4"/>
        <v>274</v>
      </c>
      <c r="B275" s="5">
        <v>34</v>
      </c>
      <c r="C275">
        <v>7</v>
      </c>
      <c r="D275">
        <v>4.0949999999999989</v>
      </c>
      <c r="E275">
        <v>2.0429999999999997</v>
      </c>
      <c r="F275">
        <v>173.74080000000001</v>
      </c>
      <c r="G275">
        <v>81.58299999999997</v>
      </c>
    </row>
    <row r="276" spans="1:7" ht="15.75" thickBot="1">
      <c r="A276">
        <f t="shared" si="4"/>
        <v>275</v>
      </c>
      <c r="B276" s="6">
        <v>35</v>
      </c>
      <c r="C276">
        <v>7</v>
      </c>
      <c r="D276">
        <v>4.0571999999999999</v>
      </c>
      <c r="E276">
        <v>5.4127999999999989</v>
      </c>
      <c r="F276">
        <v>3.6632000000000007</v>
      </c>
      <c r="G276">
        <v>0.38640000000000008</v>
      </c>
    </row>
    <row r="277" spans="1:7" ht="15.75" thickBot="1">
      <c r="A277">
        <f t="shared" si="4"/>
        <v>276</v>
      </c>
      <c r="B277" s="5">
        <v>36</v>
      </c>
      <c r="C277">
        <v>7</v>
      </c>
      <c r="D277">
        <v>1.5548000000000002</v>
      </c>
      <c r="E277">
        <v>135.98000000000002</v>
      </c>
      <c r="F277">
        <v>11.213999999999999</v>
      </c>
      <c r="G277">
        <v>1.4759999999999982</v>
      </c>
    </row>
    <row r="278" spans="1:7" ht="15.75" thickBot="1">
      <c r="A278">
        <f t="shared" si="4"/>
        <v>277</v>
      </c>
      <c r="B278" s="6">
        <v>37</v>
      </c>
      <c r="C278">
        <v>7</v>
      </c>
      <c r="D278">
        <v>4.0768000000000004</v>
      </c>
      <c r="E278">
        <v>42.071400000000011</v>
      </c>
      <c r="F278">
        <v>3.1849999999999992</v>
      </c>
      <c r="G278">
        <v>240.56479999999999</v>
      </c>
    </row>
    <row r="279" spans="1:7" ht="15.75" thickBot="1">
      <c r="A279">
        <f t="shared" si="4"/>
        <v>278</v>
      </c>
      <c r="B279" s="5">
        <v>38</v>
      </c>
      <c r="C279">
        <v>7</v>
      </c>
      <c r="D279">
        <v>5.9071999999999987</v>
      </c>
      <c r="E279">
        <v>24.502800000000001</v>
      </c>
      <c r="F279">
        <v>-0.20980000000000043</v>
      </c>
      <c r="G279">
        <v>25.748800000000003</v>
      </c>
    </row>
    <row r="280" spans="1:7" ht="15.75" thickBot="1">
      <c r="A280">
        <f t="shared" si="4"/>
        <v>279</v>
      </c>
      <c r="B280" s="6">
        <v>39</v>
      </c>
      <c r="C280">
        <v>7</v>
      </c>
      <c r="D280">
        <v>5.9711999999999996</v>
      </c>
      <c r="E280">
        <v>5.0855999999999986</v>
      </c>
      <c r="F280">
        <v>3.7720000000000002</v>
      </c>
      <c r="G280">
        <v>2.1683999999999997</v>
      </c>
    </row>
    <row r="281" spans="1:7">
      <c r="A281">
        <f t="shared" si="4"/>
        <v>280</v>
      </c>
      <c r="B281" s="5">
        <v>40</v>
      </c>
      <c r="C281">
        <v>7</v>
      </c>
      <c r="D281">
        <v>8.6940000000000008</v>
      </c>
      <c r="E281">
        <v>51.800000000000004</v>
      </c>
      <c r="F281">
        <v>6.5830000000000011</v>
      </c>
      <c r="G281">
        <v>2.3550000000000022</v>
      </c>
    </row>
    <row r="282" spans="1:7" ht="15.75" thickBot="1">
      <c r="A282">
        <f t="shared" si="4"/>
        <v>281</v>
      </c>
      <c r="B282" s="4">
        <v>1</v>
      </c>
      <c r="C282">
        <v>8</v>
      </c>
      <c r="D282">
        <v>-3.4320000000000004</v>
      </c>
      <c r="E282">
        <v>22.540800000000001</v>
      </c>
      <c r="F282">
        <v>5.8203000000000005</v>
      </c>
      <c r="G282">
        <v>80.48390000000002</v>
      </c>
    </row>
    <row r="283" spans="1:7" ht="15.75" thickBot="1">
      <c r="A283">
        <f t="shared" si="4"/>
        <v>282</v>
      </c>
      <c r="B283" s="5">
        <v>2</v>
      </c>
      <c r="C283">
        <v>8</v>
      </c>
      <c r="D283">
        <v>376.11</v>
      </c>
      <c r="E283">
        <v>-6.5296000000000003</v>
      </c>
      <c r="F283">
        <v>69.704999999999984</v>
      </c>
      <c r="G283">
        <v>-15.910200000000088</v>
      </c>
    </row>
    <row r="284" spans="1:7" ht="15.75" thickBot="1">
      <c r="A284">
        <f t="shared" si="4"/>
        <v>283</v>
      </c>
      <c r="B284" s="6">
        <v>3</v>
      </c>
      <c r="C284">
        <v>8</v>
      </c>
      <c r="D284">
        <v>51.942000000000007</v>
      </c>
      <c r="E284">
        <v>3.3929999999999989</v>
      </c>
      <c r="F284">
        <v>-47.254199999999997</v>
      </c>
      <c r="G284">
        <v>9.3563999999999936</v>
      </c>
    </row>
    <row r="285" spans="1:7" ht="15.75" thickBot="1">
      <c r="A285">
        <f t="shared" si="4"/>
        <v>284</v>
      </c>
      <c r="B285" s="5">
        <v>4</v>
      </c>
      <c r="C285">
        <v>8</v>
      </c>
      <c r="D285">
        <v>47.843999999999994</v>
      </c>
      <c r="E285">
        <v>-32.088000000000008</v>
      </c>
      <c r="F285">
        <v>3.3519999999999985</v>
      </c>
      <c r="G285">
        <v>-25.913599999999988</v>
      </c>
    </row>
    <row r="286" spans="1:7" ht="15.75" thickBot="1">
      <c r="A286">
        <f t="shared" si="4"/>
        <v>285</v>
      </c>
      <c r="B286" s="6">
        <v>5</v>
      </c>
      <c r="C286">
        <v>8</v>
      </c>
      <c r="D286">
        <v>47.959999999999987</v>
      </c>
      <c r="E286">
        <v>20.248499999999993</v>
      </c>
      <c r="F286">
        <v>3.0813999999999995</v>
      </c>
      <c r="G286">
        <v>106.52159999999999</v>
      </c>
    </row>
    <row r="287" spans="1:7" ht="15.75" thickBot="1">
      <c r="A287">
        <f t="shared" si="4"/>
        <v>286</v>
      </c>
      <c r="B287" s="5">
        <v>6</v>
      </c>
      <c r="C287">
        <v>8</v>
      </c>
      <c r="D287">
        <v>10.8864</v>
      </c>
      <c r="E287">
        <v>9.6191999999999993</v>
      </c>
      <c r="F287">
        <v>3.36</v>
      </c>
      <c r="G287">
        <v>11.7</v>
      </c>
    </row>
    <row r="288" spans="1:7" ht="15.75" thickBot="1">
      <c r="A288">
        <f t="shared" si="4"/>
        <v>287</v>
      </c>
      <c r="B288" s="6">
        <v>7</v>
      </c>
      <c r="C288">
        <v>8</v>
      </c>
      <c r="D288">
        <v>-169.3719999999999</v>
      </c>
      <c r="E288">
        <v>2.598399999999998</v>
      </c>
      <c r="F288">
        <v>-175.87080000000009</v>
      </c>
      <c r="G288">
        <v>5.4432</v>
      </c>
    </row>
    <row r="289" spans="1:7" ht="15.75" thickBot="1">
      <c r="A289">
        <f t="shared" si="4"/>
        <v>288</v>
      </c>
      <c r="B289" s="5">
        <v>8</v>
      </c>
      <c r="C289">
        <v>8</v>
      </c>
      <c r="D289">
        <v>24.315999999999974</v>
      </c>
      <c r="E289">
        <v>6.2208000000000006</v>
      </c>
      <c r="F289">
        <v>5.5875000000000004</v>
      </c>
      <c r="G289">
        <v>-1.4016000000000002</v>
      </c>
    </row>
    <row r="290" spans="1:7" ht="15.75" thickBot="1">
      <c r="A290">
        <f t="shared" si="4"/>
        <v>289</v>
      </c>
      <c r="B290" s="6">
        <v>9</v>
      </c>
      <c r="C290">
        <v>8</v>
      </c>
      <c r="D290">
        <v>-204.31449999999995</v>
      </c>
      <c r="E290">
        <v>12.117599999999968</v>
      </c>
      <c r="F290">
        <v>190.07999999999998</v>
      </c>
      <c r="G290">
        <v>9.3905999999999992</v>
      </c>
    </row>
    <row r="291" spans="1:7" ht="15.75" thickBot="1">
      <c r="A291">
        <f t="shared" si="4"/>
        <v>290</v>
      </c>
      <c r="B291" s="5">
        <v>10</v>
      </c>
      <c r="C291">
        <v>8</v>
      </c>
      <c r="D291">
        <v>6.6835999999999993</v>
      </c>
      <c r="E291">
        <v>2.7278999999999964</v>
      </c>
      <c r="F291">
        <v>15.524999999999999</v>
      </c>
      <c r="G291">
        <v>124.48499999999999</v>
      </c>
    </row>
    <row r="292" spans="1:7" ht="15.75" thickBot="1">
      <c r="A292">
        <f t="shared" si="4"/>
        <v>291</v>
      </c>
      <c r="B292" s="6">
        <v>11</v>
      </c>
      <c r="C292">
        <v>8</v>
      </c>
      <c r="D292">
        <v>6.2423999999999999</v>
      </c>
      <c r="E292">
        <v>19.791</v>
      </c>
      <c r="F292">
        <v>3.0095999999999998</v>
      </c>
      <c r="G292">
        <v>1.2599999999999998</v>
      </c>
    </row>
    <row r="293" spans="1:7" ht="15.75" thickBot="1">
      <c r="A293">
        <f t="shared" si="4"/>
        <v>292</v>
      </c>
      <c r="B293" s="5">
        <v>12</v>
      </c>
      <c r="C293">
        <v>8</v>
      </c>
      <c r="D293">
        <v>54.396600000000007</v>
      </c>
      <c r="E293">
        <v>323.94600000000003</v>
      </c>
      <c r="F293">
        <v>111.82399999999996</v>
      </c>
      <c r="G293">
        <v>8.0269999999999992</v>
      </c>
    </row>
    <row r="294" spans="1:7" ht="15.75" thickBot="1">
      <c r="A294">
        <f t="shared" si="4"/>
        <v>293</v>
      </c>
      <c r="B294" s="6">
        <v>13</v>
      </c>
      <c r="C294">
        <v>8</v>
      </c>
      <c r="D294">
        <v>-48.703199999999995</v>
      </c>
      <c r="E294">
        <v>829.37540000000024</v>
      </c>
      <c r="F294">
        <v>11.820599999999997</v>
      </c>
      <c r="G294">
        <v>20.196000000000012</v>
      </c>
    </row>
    <row r="295" spans="1:7" ht="15.75" thickBot="1">
      <c r="A295">
        <f t="shared" si="4"/>
        <v>294</v>
      </c>
      <c r="B295" s="5">
        <v>14</v>
      </c>
      <c r="C295">
        <v>8</v>
      </c>
      <c r="D295">
        <v>78.859200000000001</v>
      </c>
      <c r="E295">
        <v>81.047399999999982</v>
      </c>
      <c r="F295">
        <v>12.504000000000005</v>
      </c>
      <c r="G295">
        <v>8.0190000000000001</v>
      </c>
    </row>
    <row r="296" spans="1:7" ht="15.75" thickBot="1">
      <c r="A296">
        <f t="shared" si="4"/>
        <v>295</v>
      </c>
      <c r="B296" s="6">
        <v>15</v>
      </c>
      <c r="C296">
        <v>8</v>
      </c>
      <c r="D296">
        <v>20.155800000000013</v>
      </c>
      <c r="E296">
        <v>9.1020000000000021</v>
      </c>
      <c r="F296">
        <v>-33.139000000000003</v>
      </c>
      <c r="G296">
        <v>145.78199999999993</v>
      </c>
    </row>
    <row r="297" spans="1:7" ht="15.75" thickBot="1">
      <c r="A297">
        <f t="shared" si="4"/>
        <v>296</v>
      </c>
      <c r="B297" s="5">
        <v>16</v>
      </c>
      <c r="C297">
        <v>8</v>
      </c>
      <c r="D297">
        <v>-24.564599999999999</v>
      </c>
      <c r="E297">
        <v>19.2454</v>
      </c>
      <c r="F297">
        <v>-11.4648</v>
      </c>
      <c r="G297">
        <v>12.646799999999999</v>
      </c>
    </row>
    <row r="298" spans="1:7" ht="15.75" thickBot="1">
      <c r="A298">
        <f t="shared" si="4"/>
        <v>297</v>
      </c>
      <c r="B298" s="6">
        <v>17</v>
      </c>
      <c r="C298">
        <v>8</v>
      </c>
      <c r="D298">
        <v>-62.88000000000001</v>
      </c>
      <c r="E298">
        <v>56.054700000000011</v>
      </c>
      <c r="F298">
        <v>-9.0980000000000025</v>
      </c>
      <c r="G298">
        <v>20.03919999999998</v>
      </c>
    </row>
    <row r="299" spans="1:7" ht="15.75" thickBot="1">
      <c r="A299">
        <f t="shared" si="4"/>
        <v>298</v>
      </c>
      <c r="B299" s="5">
        <v>18</v>
      </c>
      <c r="C299">
        <v>8</v>
      </c>
      <c r="D299">
        <v>9.2987999999999964</v>
      </c>
      <c r="E299">
        <v>-18.556200000000018</v>
      </c>
      <c r="F299">
        <v>116.87199999999984</v>
      </c>
      <c r="G299">
        <v>-13.978000000000009</v>
      </c>
    </row>
    <row r="300" spans="1:7" ht="15.75" thickBot="1">
      <c r="A300">
        <f t="shared" si="4"/>
        <v>299</v>
      </c>
      <c r="B300" s="6">
        <v>19</v>
      </c>
      <c r="C300">
        <v>8</v>
      </c>
      <c r="D300">
        <v>15.552000000000001</v>
      </c>
      <c r="E300">
        <v>-56.995999999999981</v>
      </c>
      <c r="F300">
        <v>27.247999999999998</v>
      </c>
      <c r="G300">
        <v>73.544799999999995</v>
      </c>
    </row>
    <row r="301" spans="1:7" ht="15.75" thickBot="1">
      <c r="A301">
        <f t="shared" si="4"/>
        <v>300</v>
      </c>
      <c r="B301" s="5">
        <v>20</v>
      </c>
      <c r="C301">
        <v>8</v>
      </c>
      <c r="D301">
        <v>10.824800000000096</v>
      </c>
      <c r="E301">
        <v>-14.5656</v>
      </c>
      <c r="F301">
        <v>4.3133999999999997</v>
      </c>
      <c r="G301">
        <v>2.3759999999999999</v>
      </c>
    </row>
    <row r="302" spans="1:7" ht="15.75" thickBot="1">
      <c r="A302">
        <f t="shared" si="4"/>
        <v>301</v>
      </c>
      <c r="B302" s="6">
        <v>21</v>
      </c>
      <c r="C302">
        <v>8</v>
      </c>
      <c r="D302">
        <v>27.316799999999997</v>
      </c>
      <c r="E302">
        <v>50.40629999999998</v>
      </c>
      <c r="F302">
        <v>7.7343000000000011</v>
      </c>
      <c r="G302">
        <v>302.37299999999993</v>
      </c>
    </row>
    <row r="303" spans="1:7" ht="15.75" thickBot="1">
      <c r="A303">
        <f t="shared" si="4"/>
        <v>302</v>
      </c>
      <c r="B303" s="5">
        <v>22</v>
      </c>
      <c r="C303">
        <v>8</v>
      </c>
      <c r="D303">
        <v>38.023999999999994</v>
      </c>
      <c r="E303">
        <v>-0.81199999999999983</v>
      </c>
      <c r="F303">
        <v>2.0649999999999986</v>
      </c>
      <c r="G303">
        <v>-1.9656000000000002</v>
      </c>
    </row>
    <row r="304" spans="1:7" ht="15.75" thickBot="1">
      <c r="A304">
        <f t="shared" si="4"/>
        <v>303</v>
      </c>
      <c r="B304" s="6">
        <v>23</v>
      </c>
      <c r="C304">
        <v>8</v>
      </c>
      <c r="D304">
        <v>6.5687999999999995</v>
      </c>
      <c r="E304">
        <v>6.8767999999999994</v>
      </c>
      <c r="F304">
        <v>48.951600000000013</v>
      </c>
      <c r="G304">
        <v>-2.6997000000000355</v>
      </c>
    </row>
    <row r="305" spans="1:7" ht="15.75" thickBot="1">
      <c r="A305">
        <f t="shared" si="4"/>
        <v>304</v>
      </c>
      <c r="B305" s="5">
        <v>24</v>
      </c>
      <c r="C305">
        <v>8</v>
      </c>
      <c r="D305">
        <v>-131.44500000000005</v>
      </c>
      <c r="E305">
        <v>34.907399999999996</v>
      </c>
      <c r="F305">
        <v>6.7230000000000008</v>
      </c>
      <c r="G305">
        <v>41.133199999999988</v>
      </c>
    </row>
    <row r="306" spans="1:7" ht="15.75" thickBot="1">
      <c r="A306">
        <f t="shared" si="4"/>
        <v>305</v>
      </c>
      <c r="B306" s="6">
        <v>25</v>
      </c>
      <c r="C306">
        <v>8</v>
      </c>
      <c r="D306">
        <v>12.863999999999999</v>
      </c>
      <c r="E306">
        <v>10.555199999999999</v>
      </c>
      <c r="F306">
        <v>61.959999999999987</v>
      </c>
      <c r="G306">
        <v>13.3056</v>
      </c>
    </row>
    <row r="307" spans="1:7" ht="15.75" thickBot="1">
      <c r="A307">
        <f t="shared" si="4"/>
        <v>306</v>
      </c>
      <c r="B307" s="5">
        <v>26</v>
      </c>
      <c r="C307">
        <v>8</v>
      </c>
      <c r="D307">
        <v>2.8535999999999988</v>
      </c>
      <c r="E307">
        <v>113.84799999999998</v>
      </c>
      <c r="F307">
        <v>-58.68719999999999</v>
      </c>
      <c r="G307">
        <v>35.329499999999996</v>
      </c>
    </row>
    <row r="308" spans="1:7" ht="15.75" thickBot="1">
      <c r="A308">
        <f t="shared" si="4"/>
        <v>307</v>
      </c>
      <c r="B308" s="6">
        <v>27</v>
      </c>
      <c r="C308">
        <v>8</v>
      </c>
      <c r="D308">
        <v>20.9208</v>
      </c>
      <c r="E308">
        <v>294.54879999999991</v>
      </c>
      <c r="F308">
        <v>9.7091999999999885</v>
      </c>
      <c r="G308">
        <v>9.4436999999999998</v>
      </c>
    </row>
    <row r="309" spans="1:7" ht="15.75" thickBot="1">
      <c r="A309">
        <f t="shared" si="4"/>
        <v>308</v>
      </c>
      <c r="B309" s="5">
        <v>28</v>
      </c>
      <c r="C309">
        <v>8</v>
      </c>
      <c r="D309">
        <v>83.867999999999967</v>
      </c>
      <c r="E309">
        <v>5.4432</v>
      </c>
      <c r="F309">
        <v>0.36400000000000032</v>
      </c>
      <c r="G309">
        <v>1.079699999999999</v>
      </c>
    </row>
    <row r="310" spans="1:7" ht="15.75" thickBot="1">
      <c r="A310">
        <f t="shared" si="4"/>
        <v>309</v>
      </c>
      <c r="B310" s="6">
        <v>29</v>
      </c>
      <c r="C310">
        <v>8</v>
      </c>
      <c r="D310">
        <v>2.0049000000000001</v>
      </c>
      <c r="E310">
        <v>53.550000000000004</v>
      </c>
      <c r="F310">
        <v>3.3488000000000011</v>
      </c>
      <c r="G310">
        <v>6.4943999999999953</v>
      </c>
    </row>
    <row r="311" spans="1:7" ht="15.75" thickBot="1">
      <c r="A311">
        <f t="shared" si="4"/>
        <v>310</v>
      </c>
      <c r="B311" s="5">
        <v>30</v>
      </c>
      <c r="C311">
        <v>8</v>
      </c>
      <c r="D311">
        <v>3.5948000000000011</v>
      </c>
      <c r="E311">
        <v>12.936</v>
      </c>
      <c r="F311">
        <v>0.5236000000000014</v>
      </c>
      <c r="G311">
        <v>7.2576000000000001</v>
      </c>
    </row>
    <row r="312" spans="1:7" ht="15.75" thickBot="1">
      <c r="A312">
        <f t="shared" si="4"/>
        <v>311</v>
      </c>
      <c r="B312" s="6">
        <v>31</v>
      </c>
      <c r="C312">
        <v>8</v>
      </c>
      <c r="D312">
        <v>52.511399999999981</v>
      </c>
      <c r="E312">
        <v>9.517199999999999</v>
      </c>
      <c r="F312">
        <v>3.4309999999999996</v>
      </c>
      <c r="G312">
        <v>9.3184000000000005</v>
      </c>
    </row>
    <row r="313" spans="1:7" ht="15.75" thickBot="1">
      <c r="A313">
        <f t="shared" si="4"/>
        <v>312</v>
      </c>
      <c r="B313" s="5">
        <v>32</v>
      </c>
      <c r="C313">
        <v>8</v>
      </c>
      <c r="D313">
        <v>1.7135999999999978</v>
      </c>
      <c r="E313">
        <v>2.5535999999999985</v>
      </c>
      <c r="F313">
        <v>23.234999999999992</v>
      </c>
      <c r="G313">
        <v>11.9412</v>
      </c>
    </row>
    <row r="314" spans="1:7" ht="15.75" thickBot="1">
      <c r="A314">
        <f t="shared" si="4"/>
        <v>313</v>
      </c>
      <c r="B314" s="6">
        <v>33</v>
      </c>
      <c r="C314">
        <v>8</v>
      </c>
      <c r="D314">
        <v>2.0358000000000001</v>
      </c>
      <c r="E314">
        <v>21.340800000000002</v>
      </c>
      <c r="F314">
        <v>0.80579999999999963</v>
      </c>
      <c r="G314">
        <v>60.139800000000015</v>
      </c>
    </row>
    <row r="315" spans="1:7" ht="15.75" thickBot="1">
      <c r="A315">
        <f t="shared" si="4"/>
        <v>314</v>
      </c>
      <c r="B315" s="5">
        <v>34</v>
      </c>
      <c r="C315">
        <v>8</v>
      </c>
      <c r="D315">
        <v>37.642200000000003</v>
      </c>
      <c r="E315">
        <v>5.0286000000000008</v>
      </c>
      <c r="F315">
        <v>2.7222</v>
      </c>
      <c r="G315">
        <v>9.0389999999999997</v>
      </c>
    </row>
    <row r="316" spans="1:7" ht="15.75" thickBot="1">
      <c r="A316">
        <f t="shared" si="4"/>
        <v>315</v>
      </c>
      <c r="B316" s="6">
        <v>35</v>
      </c>
      <c r="C316">
        <v>8</v>
      </c>
      <c r="D316">
        <v>22.297999999999973</v>
      </c>
      <c r="E316">
        <v>4.1147999999999998</v>
      </c>
      <c r="F316">
        <v>0</v>
      </c>
      <c r="G316">
        <v>-122.39280000000002</v>
      </c>
    </row>
    <row r="317" spans="1:7" ht="15.75" thickBot="1">
      <c r="A317">
        <f t="shared" si="4"/>
        <v>316</v>
      </c>
      <c r="B317" s="5">
        <v>36</v>
      </c>
      <c r="C317">
        <v>8</v>
      </c>
      <c r="D317">
        <v>5.4432</v>
      </c>
      <c r="E317">
        <v>15.206399999999997</v>
      </c>
      <c r="F317">
        <v>16.798599999999979</v>
      </c>
      <c r="G317">
        <v>-2.3813999999999993</v>
      </c>
    </row>
    <row r="318" spans="1:7" ht="15.75" thickBot="1">
      <c r="A318">
        <f t="shared" si="4"/>
        <v>317</v>
      </c>
      <c r="B318" s="6">
        <v>37</v>
      </c>
      <c r="C318">
        <v>8</v>
      </c>
      <c r="D318">
        <v>8.674399999999995</v>
      </c>
      <c r="E318">
        <v>-21.793199999999992</v>
      </c>
      <c r="F318">
        <v>0.4073999999999991</v>
      </c>
      <c r="G318">
        <v>15.819999999999993</v>
      </c>
    </row>
    <row r="319" spans="1:7" ht="15.75" thickBot="1">
      <c r="A319">
        <f t="shared" si="4"/>
        <v>318</v>
      </c>
      <c r="B319" s="5">
        <v>38</v>
      </c>
      <c r="C319">
        <v>8</v>
      </c>
      <c r="D319">
        <v>24.156800000000004</v>
      </c>
      <c r="E319">
        <v>5.4432</v>
      </c>
      <c r="F319">
        <v>3.0342000000000002</v>
      </c>
      <c r="G319">
        <v>-11.439000000000004</v>
      </c>
    </row>
    <row r="320" spans="1:7" ht="15.75" thickBot="1">
      <c r="A320">
        <f t="shared" si="4"/>
        <v>319</v>
      </c>
      <c r="B320" s="6">
        <v>39</v>
      </c>
      <c r="C320">
        <v>8</v>
      </c>
      <c r="D320">
        <v>1995.99</v>
      </c>
      <c r="E320">
        <v>33.577199999999976</v>
      </c>
      <c r="F320">
        <v>11.597099999999998</v>
      </c>
      <c r="G320">
        <v>-5.8496000000000024</v>
      </c>
    </row>
    <row r="321" spans="1:7">
      <c r="A321">
        <f t="shared" si="4"/>
        <v>320</v>
      </c>
      <c r="B321" s="5">
        <v>40</v>
      </c>
      <c r="C321">
        <v>8</v>
      </c>
      <c r="D321">
        <v>80.022599999999997</v>
      </c>
      <c r="E321">
        <v>54.396599999999992</v>
      </c>
      <c r="F321">
        <v>6.5120000000000005</v>
      </c>
      <c r="G321">
        <v>73.41</v>
      </c>
    </row>
    <row r="322" spans="1:7" ht="15.75" thickBot="1">
      <c r="A322">
        <f t="shared" si="4"/>
        <v>321</v>
      </c>
      <c r="B322" s="4">
        <v>1</v>
      </c>
      <c r="C322">
        <v>9</v>
      </c>
      <c r="D322">
        <v>129.6</v>
      </c>
      <c r="E322">
        <v>6.2208000000000006</v>
      </c>
      <c r="F322">
        <v>203.56440000000003</v>
      </c>
      <c r="G322">
        <v>50.471099999999993</v>
      </c>
    </row>
    <row r="323" spans="1:7" ht="15.75" thickBot="1">
      <c r="A323">
        <f t="shared" si="4"/>
        <v>322</v>
      </c>
      <c r="B323" s="5">
        <v>2</v>
      </c>
      <c r="C323">
        <v>9</v>
      </c>
      <c r="D323">
        <v>13.070999999999998</v>
      </c>
      <c r="E323">
        <v>34.964799999999997</v>
      </c>
      <c r="F323">
        <v>116.39039999999999</v>
      </c>
      <c r="G323">
        <v>4.4564000000000004</v>
      </c>
    </row>
    <row r="324" spans="1:7" ht="15.75" thickBot="1">
      <c r="A324">
        <f t="shared" si="4"/>
        <v>323</v>
      </c>
      <c r="B324" s="6">
        <v>3</v>
      </c>
      <c r="C324">
        <v>9</v>
      </c>
      <c r="D324">
        <v>3.58</v>
      </c>
      <c r="E324">
        <v>8.0464000000000002</v>
      </c>
      <c r="F324">
        <v>2.2880000000000003</v>
      </c>
      <c r="G324">
        <v>-347.11740000000009</v>
      </c>
    </row>
    <row r="325" spans="1:7" ht="15.75" thickBot="1">
      <c r="A325">
        <f t="shared" si="4"/>
        <v>324</v>
      </c>
      <c r="B325" s="5">
        <v>4</v>
      </c>
      <c r="C325">
        <v>9</v>
      </c>
      <c r="D325">
        <v>81.744</v>
      </c>
      <c r="E325">
        <v>2.2098</v>
      </c>
      <c r="F325">
        <v>1.7003999999999992</v>
      </c>
      <c r="G325">
        <v>9.9059999999999988</v>
      </c>
    </row>
    <row r="326" spans="1:7" ht="15.75" thickBot="1">
      <c r="A326">
        <f t="shared" ref="A326:A389" si="5">A325+1</f>
        <v>325</v>
      </c>
      <c r="B326" s="6">
        <v>5</v>
      </c>
      <c r="C326">
        <v>9</v>
      </c>
      <c r="D326">
        <v>34.996499999999997</v>
      </c>
      <c r="E326">
        <v>41.785200000000032</v>
      </c>
      <c r="F326">
        <v>29.0136</v>
      </c>
      <c r="G326">
        <v>-4.7975999999999974</v>
      </c>
    </row>
    <row r="327" spans="1:7" ht="15.75" thickBot="1">
      <c r="A327">
        <f t="shared" si="5"/>
        <v>326</v>
      </c>
      <c r="B327" s="5">
        <v>6</v>
      </c>
      <c r="C327">
        <v>9</v>
      </c>
      <c r="D327">
        <v>0.99949999999999894</v>
      </c>
      <c r="E327">
        <v>15.552000000000001</v>
      </c>
      <c r="F327">
        <v>16.0928</v>
      </c>
      <c r="G327">
        <v>5.4235999999999995</v>
      </c>
    </row>
    <row r="328" spans="1:7" ht="15.75" thickBot="1">
      <c r="A328">
        <f t="shared" si="5"/>
        <v>327</v>
      </c>
      <c r="B328" s="6">
        <v>7</v>
      </c>
      <c r="C328">
        <v>9</v>
      </c>
      <c r="D328">
        <v>-67.876199999999997</v>
      </c>
      <c r="E328">
        <v>140.54820000000001</v>
      </c>
      <c r="F328">
        <v>196.68599999999986</v>
      </c>
      <c r="G328">
        <v>-18.088200000000001</v>
      </c>
    </row>
    <row r="329" spans="1:7" ht="15.75" thickBot="1">
      <c r="A329">
        <f t="shared" si="5"/>
        <v>328</v>
      </c>
      <c r="B329" s="5">
        <v>8</v>
      </c>
      <c r="C329">
        <v>9</v>
      </c>
      <c r="D329">
        <v>3.3889999999999993</v>
      </c>
      <c r="E329">
        <v>62.91</v>
      </c>
      <c r="F329">
        <v>117.43199999999999</v>
      </c>
      <c r="G329">
        <v>-27.93119999999999</v>
      </c>
    </row>
    <row r="330" spans="1:7" ht="15.75" thickBot="1">
      <c r="A330">
        <f t="shared" si="5"/>
        <v>329</v>
      </c>
      <c r="B330" s="6">
        <v>9</v>
      </c>
      <c r="C330">
        <v>9</v>
      </c>
      <c r="D330">
        <v>-258.50160000000011</v>
      </c>
      <c r="E330">
        <v>-204.44580000000005</v>
      </c>
      <c r="F330">
        <v>-40.650400000000019</v>
      </c>
      <c r="G330">
        <v>-50.870400000000018</v>
      </c>
    </row>
    <row r="331" spans="1:7" ht="15.75" thickBot="1">
      <c r="A331">
        <f t="shared" si="5"/>
        <v>330</v>
      </c>
      <c r="B331" s="5">
        <v>10</v>
      </c>
      <c r="C331">
        <v>9</v>
      </c>
      <c r="D331">
        <v>33.830999999999989</v>
      </c>
      <c r="E331">
        <v>-12.912200000000027</v>
      </c>
      <c r="F331">
        <v>2.3673999999999991</v>
      </c>
      <c r="G331">
        <v>4.330999999999996</v>
      </c>
    </row>
    <row r="332" spans="1:7" ht="15.75" thickBot="1">
      <c r="A332">
        <f t="shared" si="5"/>
        <v>331</v>
      </c>
      <c r="B332" s="6">
        <v>11</v>
      </c>
      <c r="C332">
        <v>9</v>
      </c>
      <c r="D332">
        <v>-27.693600000000004</v>
      </c>
      <c r="E332">
        <v>75.542400000000015</v>
      </c>
      <c r="F332">
        <v>174.99749999999997</v>
      </c>
      <c r="G332">
        <v>22.086999999999996</v>
      </c>
    </row>
    <row r="333" spans="1:7" ht="15.75" thickBot="1">
      <c r="A333">
        <f t="shared" si="5"/>
        <v>332</v>
      </c>
      <c r="B333" s="5">
        <v>12</v>
      </c>
      <c r="C333">
        <v>9</v>
      </c>
      <c r="D333">
        <v>-20.700000000000003</v>
      </c>
      <c r="E333">
        <v>-619.59600000000012</v>
      </c>
      <c r="F333">
        <v>-24.708599999999997</v>
      </c>
      <c r="G333">
        <v>-53.270399999999995</v>
      </c>
    </row>
    <row r="334" spans="1:7" ht="15.75" thickBot="1">
      <c r="A334">
        <f t="shared" si="5"/>
        <v>333</v>
      </c>
      <c r="B334" s="6">
        <v>13</v>
      </c>
      <c r="C334">
        <v>9</v>
      </c>
      <c r="D334">
        <v>-13.815999999999995</v>
      </c>
      <c r="E334">
        <v>5.4432</v>
      </c>
      <c r="F334">
        <v>54.860399999999998</v>
      </c>
      <c r="G334">
        <v>43.598100000000002</v>
      </c>
    </row>
    <row r="335" spans="1:7" ht="15.75" thickBot="1">
      <c r="A335">
        <f t="shared" si="5"/>
        <v>334</v>
      </c>
      <c r="B335" s="5">
        <v>14</v>
      </c>
      <c r="C335">
        <v>9</v>
      </c>
      <c r="D335">
        <v>-3.4271999999999991</v>
      </c>
      <c r="E335">
        <v>7.92</v>
      </c>
      <c r="F335">
        <v>10.348799999999999</v>
      </c>
      <c r="G335">
        <v>7.0218000000000007</v>
      </c>
    </row>
    <row r="336" spans="1:7" ht="15.75" thickBot="1">
      <c r="A336">
        <f t="shared" si="5"/>
        <v>335</v>
      </c>
      <c r="B336" s="6">
        <v>15</v>
      </c>
      <c r="C336">
        <v>9</v>
      </c>
      <c r="D336">
        <v>1.6037999999999997</v>
      </c>
      <c r="E336">
        <v>7.6416000000000022</v>
      </c>
      <c r="F336">
        <v>57.384999999999991</v>
      </c>
      <c r="G336">
        <v>5.133</v>
      </c>
    </row>
    <row r="337" spans="1:7" ht="15.75" thickBot="1">
      <c r="A337">
        <f t="shared" si="5"/>
        <v>336</v>
      </c>
      <c r="B337" s="5">
        <v>16</v>
      </c>
      <c r="C337">
        <v>9</v>
      </c>
      <c r="D337">
        <v>335.99440000000004</v>
      </c>
      <c r="E337">
        <v>2.7168000000000001</v>
      </c>
      <c r="F337">
        <v>1.5311999999999999</v>
      </c>
      <c r="G337">
        <v>-10.173599999999997</v>
      </c>
    </row>
    <row r="338" spans="1:7" ht="15.75" thickBot="1">
      <c r="A338">
        <f t="shared" si="5"/>
        <v>337</v>
      </c>
      <c r="B338" s="6">
        <v>17</v>
      </c>
      <c r="C338">
        <v>9</v>
      </c>
      <c r="D338">
        <v>4.4899999999999984</v>
      </c>
      <c r="E338">
        <v>-11.595999999999997</v>
      </c>
      <c r="F338">
        <v>39.5428</v>
      </c>
      <c r="G338">
        <v>10.74</v>
      </c>
    </row>
    <row r="339" spans="1:7" ht="15.75" thickBot="1">
      <c r="A339">
        <f t="shared" si="5"/>
        <v>338</v>
      </c>
      <c r="B339" s="5">
        <v>18</v>
      </c>
      <c r="C339">
        <v>9</v>
      </c>
      <c r="D339">
        <v>2.7956000000000003</v>
      </c>
      <c r="E339">
        <v>43.449999999999989</v>
      </c>
      <c r="F339">
        <v>3.504</v>
      </c>
      <c r="G339">
        <v>0</v>
      </c>
    </row>
    <row r="340" spans="1:7" ht="15.75" thickBot="1">
      <c r="A340">
        <f t="shared" si="5"/>
        <v>339</v>
      </c>
      <c r="B340" s="6">
        <v>19</v>
      </c>
      <c r="C340">
        <v>9</v>
      </c>
      <c r="D340">
        <v>-17.458800000000053</v>
      </c>
      <c r="E340">
        <v>2.5893000000000006</v>
      </c>
      <c r="F340">
        <v>9.919999999999991</v>
      </c>
      <c r="G340">
        <v>9.716399999999993</v>
      </c>
    </row>
    <row r="341" spans="1:7" ht="15.75" thickBot="1">
      <c r="A341">
        <f t="shared" si="5"/>
        <v>340</v>
      </c>
      <c r="B341" s="5">
        <v>20</v>
      </c>
      <c r="C341">
        <v>9</v>
      </c>
      <c r="D341">
        <v>2.3311999999999999</v>
      </c>
      <c r="E341">
        <v>-3.1679999999999993</v>
      </c>
      <c r="F341">
        <v>44.709600000000009</v>
      </c>
      <c r="G341">
        <v>2.0087999999999973</v>
      </c>
    </row>
    <row r="342" spans="1:7" ht="15.75" thickBot="1">
      <c r="A342">
        <f t="shared" si="5"/>
        <v>341</v>
      </c>
      <c r="B342" s="6">
        <v>21</v>
      </c>
      <c r="C342">
        <v>9</v>
      </c>
      <c r="D342">
        <v>1.1159999999999979</v>
      </c>
      <c r="E342">
        <v>5.6375999999999999</v>
      </c>
      <c r="F342">
        <v>12.815099999999997</v>
      </c>
      <c r="G342">
        <v>-14.973600000000001</v>
      </c>
    </row>
    <row r="343" spans="1:7" ht="15.75" thickBot="1">
      <c r="A343">
        <f t="shared" si="5"/>
        <v>342</v>
      </c>
      <c r="B343" s="5">
        <v>22</v>
      </c>
      <c r="C343">
        <v>9</v>
      </c>
      <c r="D343">
        <v>-407.97599999999989</v>
      </c>
      <c r="E343">
        <v>53.195999999999998</v>
      </c>
      <c r="F343">
        <v>9.0719999999999992</v>
      </c>
      <c r="G343">
        <v>29.768999999999998</v>
      </c>
    </row>
    <row r="344" spans="1:7" ht="15.75" thickBot="1">
      <c r="A344">
        <f t="shared" si="5"/>
        <v>343</v>
      </c>
      <c r="B344" s="6">
        <v>23</v>
      </c>
      <c r="C344">
        <v>9</v>
      </c>
      <c r="D344">
        <v>10.072399999999996</v>
      </c>
      <c r="E344">
        <v>28.137200000000007</v>
      </c>
      <c r="F344">
        <v>0.72279999999999989</v>
      </c>
      <c r="G344">
        <v>10.028199999999998</v>
      </c>
    </row>
    <row r="345" spans="1:7" ht="15.75" thickBot="1">
      <c r="A345">
        <f t="shared" si="5"/>
        <v>344</v>
      </c>
      <c r="B345" s="5">
        <v>24</v>
      </c>
      <c r="C345">
        <v>9</v>
      </c>
      <c r="D345">
        <v>8.3915999999999897</v>
      </c>
      <c r="E345">
        <v>3.0575999999999999</v>
      </c>
      <c r="F345">
        <v>-295.97849999999994</v>
      </c>
      <c r="G345">
        <v>150.98399999999998</v>
      </c>
    </row>
    <row r="346" spans="1:7" ht="15.75" thickBot="1">
      <c r="A346">
        <f t="shared" si="5"/>
        <v>345</v>
      </c>
      <c r="B346" s="6">
        <v>25</v>
      </c>
      <c r="C346">
        <v>9</v>
      </c>
      <c r="D346">
        <v>-2.2200000000000131</v>
      </c>
      <c r="E346">
        <v>10.94</v>
      </c>
      <c r="F346">
        <v>4.1151</v>
      </c>
      <c r="G346">
        <v>23.996999999999986</v>
      </c>
    </row>
    <row r="347" spans="1:7" ht="15.75" thickBot="1">
      <c r="A347">
        <f t="shared" si="5"/>
        <v>346</v>
      </c>
      <c r="B347" s="5">
        <v>26</v>
      </c>
      <c r="C347">
        <v>9</v>
      </c>
      <c r="D347">
        <v>4.7976000000000028</v>
      </c>
      <c r="E347">
        <v>1.6704000000000001</v>
      </c>
      <c r="F347">
        <v>17.744999999999962</v>
      </c>
      <c r="G347">
        <v>3.0043999999999995</v>
      </c>
    </row>
    <row r="348" spans="1:7" ht="15.75" thickBot="1">
      <c r="A348">
        <f t="shared" si="5"/>
        <v>347</v>
      </c>
      <c r="B348" s="6">
        <v>27</v>
      </c>
      <c r="C348">
        <v>9</v>
      </c>
      <c r="D348">
        <v>3.0996000000000006</v>
      </c>
      <c r="E348">
        <v>4.8117999999999999</v>
      </c>
      <c r="F348">
        <v>39.687899999999985</v>
      </c>
      <c r="G348">
        <v>-150.41399999999999</v>
      </c>
    </row>
    <row r="349" spans="1:7" ht="15.75" thickBot="1">
      <c r="A349">
        <f t="shared" si="5"/>
        <v>348</v>
      </c>
      <c r="B349" s="5">
        <v>28</v>
      </c>
      <c r="C349">
        <v>9</v>
      </c>
      <c r="D349">
        <v>11.543199999999999</v>
      </c>
      <c r="E349">
        <v>9.7118999999999982</v>
      </c>
      <c r="F349">
        <v>-0.26850000000000307</v>
      </c>
      <c r="G349">
        <v>1.1904000000000003</v>
      </c>
    </row>
    <row r="350" spans="1:7" ht="15.75" thickBot="1">
      <c r="A350">
        <f t="shared" si="5"/>
        <v>349</v>
      </c>
      <c r="B350" s="6">
        <v>29</v>
      </c>
      <c r="C350">
        <v>9</v>
      </c>
      <c r="D350">
        <v>4.1471999999999998</v>
      </c>
      <c r="E350">
        <v>6.2208000000000006</v>
      </c>
      <c r="F350">
        <v>-13.615200000000002</v>
      </c>
      <c r="G350">
        <v>-11.000500000000008</v>
      </c>
    </row>
    <row r="351" spans="1:7" ht="15.75" thickBot="1">
      <c r="A351">
        <f t="shared" si="5"/>
        <v>350</v>
      </c>
      <c r="B351" s="5">
        <v>30</v>
      </c>
      <c r="C351">
        <v>9</v>
      </c>
      <c r="D351">
        <v>2.3086000000000002</v>
      </c>
      <c r="E351">
        <v>91.967999999999989</v>
      </c>
      <c r="F351">
        <v>60.255300000000005</v>
      </c>
      <c r="G351">
        <v>1.7519999999999998</v>
      </c>
    </row>
    <row r="352" spans="1:7" ht="15.75" thickBot="1">
      <c r="A352">
        <f t="shared" si="5"/>
        <v>351</v>
      </c>
      <c r="B352" s="6">
        <v>31</v>
      </c>
      <c r="C352">
        <v>9</v>
      </c>
      <c r="D352">
        <v>11.543199999999999</v>
      </c>
      <c r="E352">
        <v>4.2336</v>
      </c>
      <c r="F352">
        <v>3.7235999999999989</v>
      </c>
      <c r="G352">
        <v>-8.9970000000000034</v>
      </c>
    </row>
    <row r="353" spans="1:7" ht="15.75" thickBot="1">
      <c r="A353">
        <f t="shared" si="5"/>
        <v>352</v>
      </c>
      <c r="B353" s="5">
        <v>32</v>
      </c>
      <c r="C353">
        <v>9</v>
      </c>
      <c r="D353">
        <v>1.0668</v>
      </c>
      <c r="E353">
        <v>0</v>
      </c>
      <c r="F353">
        <v>-67.941000000000003</v>
      </c>
      <c r="G353">
        <v>-26.995499999999993</v>
      </c>
    </row>
    <row r="354" spans="1:7" ht="15.75" thickBot="1">
      <c r="A354">
        <f t="shared" si="5"/>
        <v>353</v>
      </c>
      <c r="B354" s="6">
        <v>33</v>
      </c>
      <c r="C354">
        <v>9</v>
      </c>
      <c r="D354">
        <v>23.086399999999998</v>
      </c>
      <c r="E354">
        <v>28.598399999999998</v>
      </c>
      <c r="F354">
        <v>10.4832</v>
      </c>
      <c r="G354">
        <v>-8.7232000000000198</v>
      </c>
    </row>
    <row r="355" spans="1:7" ht="15.75" thickBot="1">
      <c r="A355">
        <f t="shared" si="5"/>
        <v>354</v>
      </c>
      <c r="B355" s="5">
        <v>34</v>
      </c>
      <c r="C355">
        <v>9</v>
      </c>
      <c r="D355">
        <v>1415.4295999999997</v>
      </c>
      <c r="E355">
        <v>-31.050000000000011</v>
      </c>
      <c r="F355">
        <v>6.2978999999999985</v>
      </c>
      <c r="G355">
        <v>6.9131999999999998</v>
      </c>
    </row>
    <row r="356" spans="1:7" ht="15.75" thickBot="1">
      <c r="A356">
        <f t="shared" si="5"/>
        <v>355</v>
      </c>
      <c r="B356" s="6">
        <v>35</v>
      </c>
      <c r="C356">
        <v>9</v>
      </c>
      <c r="D356">
        <v>-4.8588000000000022</v>
      </c>
      <c r="E356">
        <v>-13.6312</v>
      </c>
      <c r="F356">
        <v>23.839999999999975</v>
      </c>
      <c r="G356">
        <v>-13.895999999999997</v>
      </c>
    </row>
    <row r="357" spans="1:7" ht="15.75" thickBot="1">
      <c r="A357">
        <f t="shared" si="5"/>
        <v>356</v>
      </c>
      <c r="B357" s="5">
        <v>36</v>
      </c>
      <c r="C357">
        <v>9</v>
      </c>
      <c r="D357">
        <v>3.7995999999999999</v>
      </c>
      <c r="E357">
        <v>10.149299999999997</v>
      </c>
      <c r="F357">
        <v>-9.153000000000004</v>
      </c>
      <c r="G357">
        <v>6.1792000000000016</v>
      </c>
    </row>
    <row r="358" spans="1:7" ht="15.75" thickBot="1">
      <c r="A358">
        <f t="shared" si="5"/>
        <v>357</v>
      </c>
      <c r="B358" s="6">
        <v>37</v>
      </c>
      <c r="C358">
        <v>9</v>
      </c>
      <c r="D358">
        <v>6.9863999999999997</v>
      </c>
      <c r="E358">
        <v>3.2186000000000092</v>
      </c>
      <c r="F358">
        <v>-21.807999999999993</v>
      </c>
      <c r="G358">
        <v>21.012799999999999</v>
      </c>
    </row>
    <row r="359" spans="1:7" ht="15.75" thickBot="1">
      <c r="A359">
        <f t="shared" si="5"/>
        <v>358</v>
      </c>
      <c r="B359" s="5">
        <v>38</v>
      </c>
      <c r="C359">
        <v>9</v>
      </c>
      <c r="D359">
        <v>15.823999999999998</v>
      </c>
      <c r="E359">
        <v>25.579799999999992</v>
      </c>
      <c r="F359">
        <v>2.3952000000000018</v>
      </c>
      <c r="G359">
        <v>28.857599999999998</v>
      </c>
    </row>
    <row r="360" spans="1:7" ht="15.75" thickBot="1">
      <c r="A360">
        <f t="shared" si="5"/>
        <v>359</v>
      </c>
      <c r="B360" s="6">
        <v>39</v>
      </c>
      <c r="C360">
        <v>9</v>
      </c>
      <c r="D360">
        <v>11.324999999999996</v>
      </c>
      <c r="E360">
        <v>-0.79200000000000004</v>
      </c>
      <c r="F360">
        <v>2.4402000000000004</v>
      </c>
      <c r="G360">
        <v>13.037499999999998</v>
      </c>
    </row>
    <row r="361" spans="1:7">
      <c r="A361">
        <f t="shared" si="5"/>
        <v>360</v>
      </c>
      <c r="B361" s="5">
        <v>40</v>
      </c>
      <c r="C361">
        <v>9</v>
      </c>
      <c r="D361">
        <v>168.4384</v>
      </c>
      <c r="E361">
        <v>679.99599999999964</v>
      </c>
      <c r="F361">
        <v>49.555199999999978</v>
      </c>
      <c r="G361">
        <v>32.935999999999993</v>
      </c>
    </row>
    <row r="362" spans="1:7" ht="15.75" thickBot="1">
      <c r="A362">
        <f t="shared" si="5"/>
        <v>361</v>
      </c>
      <c r="B362" s="4">
        <v>1</v>
      </c>
      <c r="C362">
        <v>10</v>
      </c>
      <c r="D362">
        <v>9.9359999999999999</v>
      </c>
      <c r="E362">
        <v>-2.6256000000000004</v>
      </c>
      <c r="F362">
        <v>89.314199999999971</v>
      </c>
      <c r="G362">
        <v>30.896599999999996</v>
      </c>
    </row>
    <row r="363" spans="1:7" ht="15.75" thickBot="1">
      <c r="A363">
        <f t="shared" si="5"/>
        <v>362</v>
      </c>
      <c r="B363" s="5">
        <v>2</v>
      </c>
      <c r="C363">
        <v>10</v>
      </c>
      <c r="D363">
        <v>9.9359999999999999</v>
      </c>
      <c r="E363">
        <v>16.669799999999999</v>
      </c>
      <c r="F363">
        <v>-153.12239999999997</v>
      </c>
      <c r="G363">
        <v>22.200000000000003</v>
      </c>
    </row>
    <row r="364" spans="1:7" ht="15.75" thickBot="1">
      <c r="A364">
        <f t="shared" si="5"/>
        <v>363</v>
      </c>
      <c r="B364" s="6">
        <v>3</v>
      </c>
      <c r="C364">
        <v>10</v>
      </c>
      <c r="D364">
        <v>86.870400000000004</v>
      </c>
      <c r="E364">
        <v>93.223199999999977</v>
      </c>
      <c r="F364">
        <v>2.9371999999999971</v>
      </c>
      <c r="G364">
        <v>59.035200000000003</v>
      </c>
    </row>
    <row r="365" spans="1:7" ht="15.75" thickBot="1">
      <c r="A365">
        <f t="shared" si="5"/>
        <v>364</v>
      </c>
      <c r="B365" s="5">
        <v>4</v>
      </c>
      <c r="C365">
        <v>10</v>
      </c>
      <c r="D365">
        <v>1.4455999999999998</v>
      </c>
      <c r="E365">
        <v>0.80559999999999987</v>
      </c>
      <c r="F365">
        <v>456.58800000000002</v>
      </c>
      <c r="G365">
        <v>1159.9854999999998</v>
      </c>
    </row>
    <row r="366" spans="1:7" ht="15.75" thickBot="1">
      <c r="A366">
        <f t="shared" si="5"/>
        <v>365</v>
      </c>
      <c r="B366" s="6">
        <v>5</v>
      </c>
      <c r="C366">
        <v>10</v>
      </c>
      <c r="D366">
        <v>20.732800000000001</v>
      </c>
      <c r="E366">
        <v>55.998400000000032</v>
      </c>
      <c r="F366">
        <v>18.345599999999997</v>
      </c>
      <c r="G366">
        <v>21.994499999999988</v>
      </c>
    </row>
    <row r="367" spans="1:7" ht="15.75" thickBot="1">
      <c r="A367">
        <f t="shared" si="5"/>
        <v>366</v>
      </c>
      <c r="B367" s="5">
        <v>6</v>
      </c>
      <c r="C367">
        <v>10</v>
      </c>
      <c r="D367">
        <v>8.4783999999999935</v>
      </c>
      <c r="E367">
        <v>75.489999999999924</v>
      </c>
      <c r="F367">
        <v>2.9567999999999999</v>
      </c>
      <c r="G367">
        <v>28.019200000000005</v>
      </c>
    </row>
    <row r="368" spans="1:7" ht="15.75" thickBot="1">
      <c r="A368">
        <f t="shared" si="5"/>
        <v>367</v>
      </c>
      <c r="B368" s="6">
        <v>7</v>
      </c>
      <c r="C368">
        <v>10</v>
      </c>
      <c r="D368">
        <v>10.44</v>
      </c>
      <c r="E368">
        <v>2.5895999999999999</v>
      </c>
      <c r="F368">
        <v>274.38600000000008</v>
      </c>
      <c r="G368">
        <v>18.5274</v>
      </c>
    </row>
    <row r="369" spans="1:7" ht="15.75" thickBot="1">
      <c r="A369">
        <f t="shared" si="5"/>
        <v>368</v>
      </c>
      <c r="B369" s="5">
        <v>8</v>
      </c>
      <c r="C369">
        <v>10</v>
      </c>
      <c r="D369">
        <v>0.14719999999999978</v>
      </c>
      <c r="E369">
        <v>9.4391999999999996</v>
      </c>
      <c r="F369">
        <v>68.975999999999999</v>
      </c>
      <c r="G369">
        <v>7.25</v>
      </c>
    </row>
    <row r="370" spans="1:7" ht="15.75" thickBot="1">
      <c r="A370">
        <f t="shared" si="5"/>
        <v>369</v>
      </c>
      <c r="B370" s="6">
        <v>9</v>
      </c>
      <c r="C370">
        <v>10</v>
      </c>
      <c r="D370">
        <v>29.341200000000008</v>
      </c>
      <c r="E370">
        <v>44.867999999999967</v>
      </c>
      <c r="F370">
        <v>5.0054999999999996</v>
      </c>
      <c r="G370">
        <v>35.04</v>
      </c>
    </row>
    <row r="371" spans="1:7" ht="15.75" thickBot="1">
      <c r="A371">
        <f t="shared" si="5"/>
        <v>370</v>
      </c>
      <c r="B371" s="5">
        <v>10</v>
      </c>
      <c r="C371">
        <v>10</v>
      </c>
      <c r="D371">
        <v>271.41920000000005</v>
      </c>
      <c r="E371">
        <v>-1.8904000000000001</v>
      </c>
      <c r="F371">
        <v>34.692000000000007</v>
      </c>
      <c r="G371">
        <v>25.472999999999999</v>
      </c>
    </row>
    <row r="372" spans="1:7" ht="15.75" thickBot="1">
      <c r="A372">
        <f t="shared" si="5"/>
        <v>371</v>
      </c>
      <c r="B372" s="6">
        <v>11</v>
      </c>
      <c r="C372">
        <v>10</v>
      </c>
      <c r="D372">
        <v>9.3960000000000008</v>
      </c>
      <c r="E372">
        <v>72.807000000000031</v>
      </c>
      <c r="F372">
        <v>2.9592000000000009</v>
      </c>
      <c r="G372">
        <v>378.16740000000004</v>
      </c>
    </row>
    <row r="373" spans="1:7" ht="15.75" thickBot="1">
      <c r="A373">
        <f t="shared" si="5"/>
        <v>372</v>
      </c>
      <c r="B373" s="5">
        <v>12</v>
      </c>
      <c r="C373">
        <v>10</v>
      </c>
      <c r="D373">
        <v>4.6746000000000016</v>
      </c>
      <c r="E373">
        <v>5.2112999999999996</v>
      </c>
      <c r="F373">
        <v>5.8603999999999967</v>
      </c>
      <c r="G373">
        <v>17.026800000000001</v>
      </c>
    </row>
    <row r="374" spans="1:7" ht="15.75" thickBot="1">
      <c r="A374">
        <f t="shared" si="5"/>
        <v>373</v>
      </c>
      <c r="B374" s="6">
        <v>13</v>
      </c>
      <c r="C374">
        <v>10</v>
      </c>
      <c r="D374">
        <v>-5.7119999999999997</v>
      </c>
      <c r="E374">
        <v>131.27849999999995</v>
      </c>
      <c r="F374">
        <v>2.9144999999999994</v>
      </c>
      <c r="G374">
        <v>51.823799999999999</v>
      </c>
    </row>
    <row r="375" spans="1:7" ht="15.75" thickBot="1">
      <c r="A375">
        <f t="shared" si="5"/>
        <v>374</v>
      </c>
      <c r="B375" s="5">
        <v>14</v>
      </c>
      <c r="C375">
        <v>10</v>
      </c>
      <c r="D375">
        <v>179.1887999999999</v>
      </c>
      <c r="E375">
        <v>5.484</v>
      </c>
      <c r="F375">
        <v>22.676399999999994</v>
      </c>
      <c r="G375">
        <v>22.869</v>
      </c>
    </row>
    <row r="376" spans="1:7" ht="15.75" thickBot="1">
      <c r="A376">
        <f t="shared" si="5"/>
        <v>375</v>
      </c>
      <c r="B376" s="6">
        <v>15</v>
      </c>
      <c r="C376">
        <v>10</v>
      </c>
      <c r="D376">
        <v>0.92399999999999993</v>
      </c>
      <c r="E376">
        <v>4.9104000000000001</v>
      </c>
      <c r="F376">
        <v>6.5856000000000012</v>
      </c>
      <c r="G376">
        <v>55.763999999999996</v>
      </c>
    </row>
    <row r="377" spans="1:7" ht="15.75" thickBot="1">
      <c r="A377">
        <f t="shared" si="5"/>
        <v>376</v>
      </c>
      <c r="B377" s="5">
        <v>16</v>
      </c>
      <c r="C377">
        <v>10</v>
      </c>
      <c r="D377">
        <v>-29.940000000000012</v>
      </c>
      <c r="E377">
        <v>69.704999999999998</v>
      </c>
      <c r="F377">
        <v>-35.905799999999999</v>
      </c>
      <c r="G377">
        <v>12.285</v>
      </c>
    </row>
    <row r="378" spans="1:7" ht="15.75" thickBot="1">
      <c r="A378">
        <f t="shared" si="5"/>
        <v>377</v>
      </c>
      <c r="B378" s="6">
        <v>17</v>
      </c>
      <c r="C378">
        <v>10</v>
      </c>
      <c r="D378">
        <v>30.979999999999993</v>
      </c>
      <c r="E378">
        <v>1276.4871000000001</v>
      </c>
      <c r="F378">
        <v>-2.0567999999999991</v>
      </c>
      <c r="G378">
        <v>8.5024999999999942</v>
      </c>
    </row>
    <row r="379" spans="1:7" ht="15.75" thickBot="1">
      <c r="A379">
        <f t="shared" si="5"/>
        <v>378</v>
      </c>
      <c r="B379" s="5">
        <v>18</v>
      </c>
      <c r="C379">
        <v>10</v>
      </c>
      <c r="D379">
        <v>-297.68479999999983</v>
      </c>
      <c r="E379">
        <v>173.0316</v>
      </c>
      <c r="F379">
        <v>175.13599999999997</v>
      </c>
      <c r="G379">
        <v>0.41160000000000019</v>
      </c>
    </row>
    <row r="380" spans="1:7" ht="15.75" thickBot="1">
      <c r="A380">
        <f t="shared" si="5"/>
        <v>379</v>
      </c>
      <c r="B380" s="6">
        <v>19</v>
      </c>
      <c r="C380">
        <v>10</v>
      </c>
      <c r="D380">
        <v>-20.332200000000007</v>
      </c>
      <c r="E380">
        <v>4.9081999999999999</v>
      </c>
      <c r="F380">
        <v>5.2799999999999994</v>
      </c>
      <c r="G380">
        <v>3.9609000000000001</v>
      </c>
    </row>
    <row r="381" spans="1:7" ht="15.75" thickBot="1">
      <c r="A381">
        <f t="shared" si="5"/>
        <v>380</v>
      </c>
      <c r="B381" s="5">
        <v>20</v>
      </c>
      <c r="C381">
        <v>10</v>
      </c>
      <c r="D381">
        <v>2.6810999999999954</v>
      </c>
      <c r="E381">
        <v>9.8901000000000039</v>
      </c>
      <c r="F381">
        <v>0.50039999999999996</v>
      </c>
      <c r="G381">
        <v>5.4432</v>
      </c>
    </row>
    <row r="382" spans="1:7" ht="15.75" thickBot="1">
      <c r="A382">
        <f t="shared" si="5"/>
        <v>381</v>
      </c>
      <c r="B382" s="6">
        <v>21</v>
      </c>
      <c r="C382">
        <v>10</v>
      </c>
      <c r="D382">
        <v>-18.872800000000009</v>
      </c>
      <c r="E382">
        <v>9.1580000000000013</v>
      </c>
      <c r="F382">
        <v>8.674399999999995</v>
      </c>
      <c r="G382">
        <v>1.7003999999999999</v>
      </c>
    </row>
    <row r="383" spans="1:7" ht="15.75" thickBot="1">
      <c r="A383">
        <f t="shared" si="5"/>
        <v>382</v>
      </c>
      <c r="B383" s="5">
        <v>22</v>
      </c>
      <c r="C383">
        <v>10</v>
      </c>
      <c r="D383">
        <v>25.48</v>
      </c>
      <c r="E383">
        <v>12.912900000000004</v>
      </c>
      <c r="F383">
        <v>-13.992999999999999</v>
      </c>
      <c r="G383">
        <v>9.1020000000000021</v>
      </c>
    </row>
    <row r="384" spans="1:7" ht="15.75" thickBot="1">
      <c r="A384">
        <f t="shared" si="5"/>
        <v>383</v>
      </c>
      <c r="B384" s="6">
        <v>23</v>
      </c>
      <c r="C384">
        <v>10</v>
      </c>
      <c r="D384">
        <v>17.337599999999998</v>
      </c>
      <c r="E384">
        <v>11.4452</v>
      </c>
      <c r="F384">
        <v>42.391999999999996</v>
      </c>
      <c r="G384">
        <v>229.30180000000001</v>
      </c>
    </row>
    <row r="385" spans="1:7" ht="15.75" thickBot="1">
      <c r="A385">
        <f t="shared" si="5"/>
        <v>384</v>
      </c>
      <c r="B385" s="5">
        <v>24</v>
      </c>
      <c r="C385">
        <v>10</v>
      </c>
      <c r="D385">
        <v>8.7989999999999995</v>
      </c>
      <c r="E385">
        <v>762.18449999999984</v>
      </c>
      <c r="F385">
        <v>1.6679999999999997</v>
      </c>
      <c r="G385">
        <v>2.1335999999999999</v>
      </c>
    </row>
    <row r="386" spans="1:7" ht="15.75" thickBot="1">
      <c r="A386">
        <f t="shared" si="5"/>
        <v>385</v>
      </c>
      <c r="B386" s="6">
        <v>25</v>
      </c>
      <c r="C386">
        <v>10</v>
      </c>
      <c r="D386">
        <v>-157.00949999999997</v>
      </c>
      <c r="E386">
        <v>-290.87520000000001</v>
      </c>
      <c r="F386">
        <v>45.222599999999993</v>
      </c>
      <c r="G386">
        <v>74.809799999999996</v>
      </c>
    </row>
    <row r="387" spans="1:7" ht="15.75" thickBot="1">
      <c r="A387">
        <f t="shared" si="5"/>
        <v>386</v>
      </c>
      <c r="B387" s="5">
        <v>26</v>
      </c>
      <c r="C387">
        <v>10</v>
      </c>
      <c r="D387">
        <v>-1.049700000000005</v>
      </c>
      <c r="E387">
        <v>9.3312000000000008</v>
      </c>
      <c r="F387">
        <v>12.986999999999995</v>
      </c>
      <c r="G387">
        <v>1.7591000000000001</v>
      </c>
    </row>
    <row r="388" spans="1:7" ht="15.75" thickBot="1">
      <c r="A388">
        <f t="shared" si="5"/>
        <v>387</v>
      </c>
      <c r="B388" s="6">
        <v>27</v>
      </c>
      <c r="C388">
        <v>10</v>
      </c>
      <c r="D388">
        <v>-337.63799999999981</v>
      </c>
      <c r="E388">
        <v>92.083500000000015</v>
      </c>
      <c r="F388">
        <v>1.5288000000000002</v>
      </c>
      <c r="G388">
        <v>8.4449999999999896</v>
      </c>
    </row>
    <row r="389" spans="1:7" ht="15.75" thickBot="1">
      <c r="A389">
        <f t="shared" si="5"/>
        <v>388</v>
      </c>
      <c r="B389" s="5">
        <v>28</v>
      </c>
      <c r="C389">
        <v>10</v>
      </c>
      <c r="D389">
        <v>0.77700000000000025</v>
      </c>
      <c r="E389">
        <v>40.353599999999986</v>
      </c>
      <c r="F389">
        <v>21.227999999999998</v>
      </c>
      <c r="G389">
        <v>-46.394600000000011</v>
      </c>
    </row>
    <row r="390" spans="1:7" ht="15.75" thickBot="1">
      <c r="A390">
        <f t="shared" ref="A390:A453" si="6">A389+1</f>
        <v>389</v>
      </c>
      <c r="B390" s="6">
        <v>29</v>
      </c>
      <c r="C390">
        <v>10</v>
      </c>
      <c r="D390">
        <v>0.42639999999999978</v>
      </c>
      <c r="E390">
        <v>2.4779999999999989</v>
      </c>
      <c r="F390">
        <v>1.9709999999999996</v>
      </c>
      <c r="G390">
        <v>3.8272000000000013</v>
      </c>
    </row>
    <row r="391" spans="1:7" ht="15.75" thickBot="1">
      <c r="A391">
        <f t="shared" si="6"/>
        <v>390</v>
      </c>
      <c r="B391" s="5">
        <v>30</v>
      </c>
      <c r="C391">
        <v>10</v>
      </c>
      <c r="D391">
        <v>7.8839999999999986</v>
      </c>
      <c r="E391">
        <v>-3.5207999999999995</v>
      </c>
      <c r="F391">
        <v>10.223999999999998</v>
      </c>
      <c r="G391">
        <v>7.5991999999999997</v>
      </c>
    </row>
    <row r="392" spans="1:7" ht="15.75" thickBot="1">
      <c r="A392">
        <f t="shared" si="6"/>
        <v>391</v>
      </c>
      <c r="B392" s="6">
        <v>31</v>
      </c>
      <c r="C392">
        <v>10</v>
      </c>
      <c r="D392">
        <v>13.593199999999996</v>
      </c>
      <c r="E392">
        <v>20.584999999999994</v>
      </c>
      <c r="F392">
        <v>3.2675999999999994</v>
      </c>
      <c r="G392">
        <v>233.22039999999998</v>
      </c>
    </row>
    <row r="393" spans="1:7" ht="15.75" thickBot="1">
      <c r="A393">
        <f t="shared" si="6"/>
        <v>392</v>
      </c>
      <c r="B393" s="5">
        <v>32</v>
      </c>
      <c r="C393">
        <v>10</v>
      </c>
      <c r="D393">
        <v>27.718199999999968</v>
      </c>
      <c r="E393">
        <v>5.9990000000000023</v>
      </c>
      <c r="F393">
        <v>27.356800000000007</v>
      </c>
      <c r="G393">
        <v>21.023999999999997</v>
      </c>
    </row>
    <row r="394" spans="1:7" ht="15.75" thickBot="1">
      <c r="A394">
        <f t="shared" si="6"/>
        <v>393</v>
      </c>
      <c r="B394" s="6">
        <v>33</v>
      </c>
      <c r="C394">
        <v>10</v>
      </c>
      <c r="D394">
        <v>701.98829999999998</v>
      </c>
      <c r="E394">
        <v>27.309599999999989</v>
      </c>
      <c r="F394">
        <v>20.158400000000015</v>
      </c>
      <c r="G394">
        <v>29.7408</v>
      </c>
    </row>
    <row r="395" spans="1:7" ht="15.75" thickBot="1">
      <c r="A395">
        <f t="shared" si="6"/>
        <v>394</v>
      </c>
      <c r="B395" s="5">
        <v>34</v>
      </c>
      <c r="C395">
        <v>10</v>
      </c>
      <c r="D395">
        <v>-20.5623</v>
      </c>
      <c r="E395">
        <v>46.574999999999996</v>
      </c>
      <c r="F395">
        <v>31.494</v>
      </c>
      <c r="G395">
        <v>11.2422</v>
      </c>
    </row>
    <row r="396" spans="1:7" ht="15.75" thickBot="1">
      <c r="A396">
        <f t="shared" si="6"/>
        <v>395</v>
      </c>
      <c r="B396" s="6">
        <v>35</v>
      </c>
      <c r="C396">
        <v>10</v>
      </c>
      <c r="D396">
        <v>25.579799999999992</v>
      </c>
      <c r="E396">
        <v>4.068699999999998</v>
      </c>
      <c r="F396">
        <v>290.00579999999991</v>
      </c>
      <c r="G396">
        <v>0.504</v>
      </c>
    </row>
    <row r="397" spans="1:7" ht="15.75" thickBot="1">
      <c r="A397">
        <f t="shared" si="6"/>
        <v>396</v>
      </c>
      <c r="B397" s="5">
        <v>36</v>
      </c>
      <c r="C397">
        <v>10</v>
      </c>
      <c r="D397">
        <v>9.4923999999999964</v>
      </c>
      <c r="E397">
        <v>356.04139999999995</v>
      </c>
      <c r="F397">
        <v>-13.646100000000001</v>
      </c>
      <c r="G397">
        <v>20.849399999999996</v>
      </c>
    </row>
    <row r="398" spans="1:7" ht="15.75" thickBot="1">
      <c r="A398">
        <f t="shared" si="6"/>
        <v>397</v>
      </c>
      <c r="B398" s="6">
        <v>37</v>
      </c>
      <c r="C398">
        <v>10</v>
      </c>
      <c r="D398">
        <v>6.2208000000000006</v>
      </c>
      <c r="E398">
        <v>36.851999999999997</v>
      </c>
      <c r="F398">
        <v>1.7999999999999998</v>
      </c>
      <c r="G398">
        <v>60.490000000000009</v>
      </c>
    </row>
    <row r="399" spans="1:7" ht="15.75" thickBot="1">
      <c r="A399">
        <f t="shared" si="6"/>
        <v>398</v>
      </c>
      <c r="B399" s="5">
        <v>38</v>
      </c>
      <c r="C399">
        <v>10</v>
      </c>
      <c r="D399">
        <v>21.035999999999994</v>
      </c>
      <c r="E399">
        <v>15.552000000000001</v>
      </c>
      <c r="F399">
        <v>19.872</v>
      </c>
      <c r="G399">
        <v>9.5031999999999925</v>
      </c>
    </row>
    <row r="400" spans="1:7" ht="15.75" thickBot="1">
      <c r="A400">
        <f t="shared" si="6"/>
        <v>399</v>
      </c>
      <c r="B400" s="6">
        <v>39</v>
      </c>
      <c r="C400">
        <v>10</v>
      </c>
      <c r="D400">
        <v>3.5951999999999984</v>
      </c>
      <c r="E400">
        <v>6.7008000000000001</v>
      </c>
      <c r="F400">
        <v>12.511800000000001</v>
      </c>
      <c r="G400">
        <v>0.98559999999999992</v>
      </c>
    </row>
    <row r="401" spans="1:7">
      <c r="A401">
        <f t="shared" si="6"/>
        <v>400</v>
      </c>
      <c r="B401" s="5">
        <v>40</v>
      </c>
      <c r="C401">
        <v>10</v>
      </c>
      <c r="D401">
        <v>-317.15280000000007</v>
      </c>
      <c r="E401">
        <v>63.886200000000002</v>
      </c>
      <c r="F401">
        <v>8.9220000000000041</v>
      </c>
      <c r="G401">
        <v>3.6191999999999993</v>
      </c>
    </row>
    <row r="402" spans="1:7" ht="15.75" thickBot="1">
      <c r="A402">
        <f t="shared" si="6"/>
        <v>401</v>
      </c>
      <c r="B402" s="4">
        <v>1</v>
      </c>
      <c r="C402">
        <v>11</v>
      </c>
      <c r="D402">
        <v>-32.783999999999999</v>
      </c>
      <c r="E402">
        <v>2.4990000000000023</v>
      </c>
      <c r="F402">
        <v>3.0773999999999999</v>
      </c>
      <c r="G402">
        <v>4.1943999999999999</v>
      </c>
    </row>
    <row r="403" spans="1:7" ht="15.75" thickBot="1">
      <c r="A403">
        <f t="shared" si="6"/>
        <v>402</v>
      </c>
      <c r="B403" s="5">
        <v>2</v>
      </c>
      <c r="C403">
        <v>11</v>
      </c>
      <c r="D403">
        <v>0.71979999999999933</v>
      </c>
      <c r="E403">
        <v>156.42899999999997</v>
      </c>
      <c r="F403">
        <v>99.23</v>
      </c>
      <c r="G403">
        <v>100.24000000000007</v>
      </c>
    </row>
    <row r="404" spans="1:7" ht="15.75" thickBot="1">
      <c r="A404">
        <f t="shared" si="6"/>
        <v>403</v>
      </c>
      <c r="B404" s="6">
        <v>3</v>
      </c>
      <c r="C404">
        <v>11</v>
      </c>
      <c r="D404">
        <v>3.4683999999999999</v>
      </c>
      <c r="E404">
        <v>8.8686000000000007</v>
      </c>
      <c r="F404">
        <v>385.37520000000001</v>
      </c>
      <c r="G404">
        <v>-89.089000000000055</v>
      </c>
    </row>
    <row r="405" spans="1:7" ht="15.75" thickBot="1">
      <c r="A405">
        <f t="shared" si="6"/>
        <v>404</v>
      </c>
      <c r="B405" s="5">
        <v>4</v>
      </c>
      <c r="C405">
        <v>11</v>
      </c>
      <c r="D405">
        <v>9.7680000000000007</v>
      </c>
      <c r="E405">
        <v>316.88249999999999</v>
      </c>
      <c r="F405">
        <v>7.8191999999999995</v>
      </c>
      <c r="G405">
        <v>4.6719999999999988</v>
      </c>
    </row>
    <row r="406" spans="1:7" ht="15.75" thickBot="1">
      <c r="A406">
        <f t="shared" si="6"/>
        <v>405</v>
      </c>
      <c r="B406" s="6">
        <v>5</v>
      </c>
      <c r="C406">
        <v>11</v>
      </c>
      <c r="D406">
        <v>9.6956999999999987</v>
      </c>
      <c r="E406">
        <v>648.56240000000003</v>
      </c>
      <c r="F406">
        <v>10.5</v>
      </c>
      <c r="G406">
        <v>-24.23520000000001</v>
      </c>
    </row>
    <row r="407" spans="1:7" ht="15.75" thickBot="1">
      <c r="A407">
        <f t="shared" si="6"/>
        <v>406</v>
      </c>
      <c r="B407" s="5">
        <v>6</v>
      </c>
      <c r="C407">
        <v>11</v>
      </c>
      <c r="D407">
        <v>37.789500000000004</v>
      </c>
      <c r="E407">
        <v>2.1728000000000001</v>
      </c>
      <c r="F407">
        <v>84.494999999999948</v>
      </c>
      <c r="G407">
        <v>17.815199999999997</v>
      </c>
    </row>
    <row r="408" spans="1:7" ht="15.75" thickBot="1">
      <c r="A408">
        <f t="shared" si="6"/>
        <v>407</v>
      </c>
      <c r="B408" s="6">
        <v>7</v>
      </c>
      <c r="C408">
        <v>11</v>
      </c>
      <c r="D408">
        <v>434.99130000000002</v>
      </c>
      <c r="E408">
        <v>4.2804000000000002</v>
      </c>
      <c r="F408">
        <v>556.97400000000005</v>
      </c>
      <c r="G408">
        <v>-98.801799999999986</v>
      </c>
    </row>
    <row r="409" spans="1:7" ht="15.75" thickBot="1">
      <c r="A409">
        <f t="shared" si="6"/>
        <v>408</v>
      </c>
      <c r="B409" s="5">
        <v>8</v>
      </c>
      <c r="C409">
        <v>11</v>
      </c>
      <c r="D409">
        <v>13.3035</v>
      </c>
      <c r="E409">
        <v>5.4432</v>
      </c>
      <c r="F409">
        <v>141.27749999999997</v>
      </c>
      <c r="G409">
        <v>0.4705999999999998</v>
      </c>
    </row>
    <row r="410" spans="1:7" ht="15.75" thickBot="1">
      <c r="A410">
        <f t="shared" si="6"/>
        <v>409</v>
      </c>
      <c r="B410" s="6">
        <v>9</v>
      </c>
      <c r="C410">
        <v>11</v>
      </c>
      <c r="D410">
        <v>-112.95269999999994</v>
      </c>
      <c r="E410">
        <v>20.576399999999996</v>
      </c>
      <c r="F410">
        <v>155.24999999999994</v>
      </c>
      <c r="G410">
        <v>15.598999999999993</v>
      </c>
    </row>
    <row r="411" spans="1:7" ht="15.75" thickBot="1">
      <c r="A411">
        <f t="shared" si="6"/>
        <v>410</v>
      </c>
      <c r="B411" s="5">
        <v>10</v>
      </c>
      <c r="C411">
        <v>11</v>
      </c>
      <c r="D411">
        <v>4.6463999999999999</v>
      </c>
      <c r="E411">
        <v>-9.8724000000000007</v>
      </c>
      <c r="F411">
        <v>2.4639999999999986</v>
      </c>
      <c r="G411">
        <v>-115.70580000000004</v>
      </c>
    </row>
    <row r="412" spans="1:7" ht="15.75" thickBot="1">
      <c r="A412">
        <f t="shared" si="6"/>
        <v>411</v>
      </c>
      <c r="B412" s="6">
        <v>11</v>
      </c>
      <c r="C412">
        <v>11</v>
      </c>
      <c r="D412">
        <v>13.608000000000001</v>
      </c>
      <c r="E412">
        <v>83.283999999999992</v>
      </c>
      <c r="F412">
        <v>-34.38000000000001</v>
      </c>
      <c r="G412">
        <v>252.58799999999999</v>
      </c>
    </row>
    <row r="413" spans="1:7" ht="15.75" thickBot="1">
      <c r="A413">
        <f t="shared" si="6"/>
        <v>412</v>
      </c>
      <c r="B413" s="5">
        <v>12</v>
      </c>
      <c r="C413">
        <v>11</v>
      </c>
      <c r="D413">
        <v>27.430199999999999</v>
      </c>
      <c r="E413">
        <v>57.41129999999999</v>
      </c>
      <c r="F413">
        <v>88.029900000000055</v>
      </c>
      <c r="G413">
        <v>14.834400000000002</v>
      </c>
    </row>
    <row r="414" spans="1:7" ht="15.75" thickBot="1">
      <c r="A414">
        <f t="shared" si="6"/>
        <v>413</v>
      </c>
      <c r="B414" s="6">
        <v>13</v>
      </c>
      <c r="C414">
        <v>11</v>
      </c>
      <c r="D414">
        <v>31.454799999999949</v>
      </c>
      <c r="E414">
        <v>213.73500000000001</v>
      </c>
      <c r="F414">
        <v>3.7407999999999997</v>
      </c>
      <c r="G414">
        <v>31.586999999999961</v>
      </c>
    </row>
    <row r="415" spans="1:7" ht="15.75" thickBot="1">
      <c r="A415">
        <f t="shared" si="6"/>
        <v>414</v>
      </c>
      <c r="B415" s="5">
        <v>14</v>
      </c>
      <c r="C415">
        <v>11</v>
      </c>
      <c r="D415">
        <v>-18.454800000000013</v>
      </c>
      <c r="E415">
        <v>52.126200000000004</v>
      </c>
      <c r="F415">
        <v>3.6288</v>
      </c>
      <c r="G415">
        <v>14.307499999999997</v>
      </c>
    </row>
    <row r="416" spans="1:7" ht="15.75" thickBot="1">
      <c r="A416">
        <f t="shared" si="6"/>
        <v>415</v>
      </c>
      <c r="B416" s="6">
        <v>15</v>
      </c>
      <c r="C416">
        <v>11</v>
      </c>
      <c r="D416">
        <v>65.734199999999987</v>
      </c>
      <c r="E416">
        <v>7.056</v>
      </c>
      <c r="F416">
        <v>1.5700000000000012</v>
      </c>
      <c r="G416">
        <v>35.996399999999952</v>
      </c>
    </row>
    <row r="417" spans="1:7" ht="15.75" thickBot="1">
      <c r="A417">
        <f t="shared" si="6"/>
        <v>416</v>
      </c>
      <c r="B417" s="5">
        <v>16</v>
      </c>
      <c r="C417">
        <v>11</v>
      </c>
      <c r="D417">
        <v>26.874400000000023</v>
      </c>
      <c r="E417">
        <v>5.1011999999999995</v>
      </c>
      <c r="F417">
        <v>7.263999999999994</v>
      </c>
      <c r="G417">
        <v>67.659899999999979</v>
      </c>
    </row>
    <row r="418" spans="1:7" ht="15.75" thickBot="1">
      <c r="A418">
        <f t="shared" si="6"/>
        <v>417</v>
      </c>
      <c r="B418" s="6">
        <v>17</v>
      </c>
      <c r="C418">
        <v>11</v>
      </c>
      <c r="D418">
        <v>25.898399999999995</v>
      </c>
      <c r="E418">
        <v>-1.9272</v>
      </c>
      <c r="F418">
        <v>5.4432</v>
      </c>
      <c r="G418">
        <v>11.451599999999985</v>
      </c>
    </row>
    <row r="419" spans="1:7" ht="15.75" thickBot="1">
      <c r="A419">
        <f t="shared" si="6"/>
        <v>418</v>
      </c>
      <c r="B419" s="5">
        <v>18</v>
      </c>
      <c r="C419">
        <v>11</v>
      </c>
      <c r="D419">
        <v>38.379999999999981</v>
      </c>
      <c r="E419">
        <v>-10.579799999999999</v>
      </c>
      <c r="F419">
        <v>-167.27</v>
      </c>
      <c r="G419">
        <v>8.2687999999999988</v>
      </c>
    </row>
    <row r="420" spans="1:7" ht="15.75" thickBot="1">
      <c r="A420">
        <f t="shared" si="6"/>
        <v>419</v>
      </c>
      <c r="B420" s="6">
        <v>19</v>
      </c>
      <c r="C420">
        <v>11</v>
      </c>
      <c r="D420">
        <v>2.8322000000000003</v>
      </c>
      <c r="E420">
        <v>8.6619999999999919</v>
      </c>
      <c r="F420">
        <v>-87.667200000000037</v>
      </c>
      <c r="G420">
        <v>12.432000000000002</v>
      </c>
    </row>
    <row r="421" spans="1:7" ht="15.75" thickBot="1">
      <c r="A421">
        <f t="shared" si="6"/>
        <v>420</v>
      </c>
      <c r="B421" s="5">
        <v>20</v>
      </c>
      <c r="C421">
        <v>11</v>
      </c>
      <c r="D421">
        <v>2.702799999999999</v>
      </c>
      <c r="E421">
        <v>13.734</v>
      </c>
      <c r="F421">
        <v>9.3312000000000008</v>
      </c>
      <c r="G421">
        <v>-52.169999999999987</v>
      </c>
    </row>
    <row r="422" spans="1:7" ht="15.75" thickBot="1">
      <c r="A422">
        <f t="shared" si="6"/>
        <v>421</v>
      </c>
      <c r="B422" s="6">
        <v>21</v>
      </c>
      <c r="C422">
        <v>11</v>
      </c>
      <c r="D422">
        <v>7.0149999999999988</v>
      </c>
      <c r="E422">
        <v>2.696399999999997</v>
      </c>
      <c r="F422">
        <v>4.4344000000000001</v>
      </c>
      <c r="G422">
        <v>381.29700000000003</v>
      </c>
    </row>
    <row r="423" spans="1:7" ht="15.75" thickBot="1">
      <c r="A423">
        <f t="shared" si="6"/>
        <v>422</v>
      </c>
      <c r="B423" s="5">
        <v>22</v>
      </c>
      <c r="C423">
        <v>11</v>
      </c>
      <c r="D423">
        <v>56.566200000000009</v>
      </c>
      <c r="E423">
        <v>1.7954999999999988</v>
      </c>
      <c r="F423">
        <v>5.8419999999999996</v>
      </c>
      <c r="G423">
        <v>13.347599999999998</v>
      </c>
    </row>
    <row r="424" spans="1:7" ht="15.75" thickBot="1">
      <c r="A424">
        <f t="shared" si="6"/>
        <v>423</v>
      </c>
      <c r="B424" s="6">
        <v>23</v>
      </c>
      <c r="C424">
        <v>11</v>
      </c>
      <c r="D424">
        <v>14.705600000000004</v>
      </c>
      <c r="E424">
        <v>146.40359999999998</v>
      </c>
      <c r="F424">
        <v>17.375399999999999</v>
      </c>
      <c r="G424">
        <v>-115.49580000000006</v>
      </c>
    </row>
    <row r="425" spans="1:7" ht="15.75" thickBot="1">
      <c r="A425">
        <f t="shared" si="6"/>
        <v>424</v>
      </c>
      <c r="B425" s="5">
        <v>24</v>
      </c>
      <c r="C425">
        <v>11</v>
      </c>
      <c r="D425">
        <v>8.5019999999999989</v>
      </c>
      <c r="E425">
        <v>11.151</v>
      </c>
      <c r="F425">
        <v>3.944999999999999</v>
      </c>
      <c r="G425">
        <v>15.2712</v>
      </c>
    </row>
    <row r="426" spans="1:7" ht="15.75" thickBot="1">
      <c r="A426">
        <f t="shared" si="6"/>
        <v>425</v>
      </c>
      <c r="B426" s="6">
        <v>25</v>
      </c>
      <c r="C426">
        <v>11</v>
      </c>
      <c r="D426">
        <v>225.26400000000001</v>
      </c>
      <c r="E426">
        <v>90.293999999999926</v>
      </c>
      <c r="F426">
        <v>349.33919999999995</v>
      </c>
      <c r="G426">
        <v>1.4455999999999998</v>
      </c>
    </row>
    <row r="427" spans="1:7" ht="15.75" thickBot="1">
      <c r="A427">
        <f t="shared" si="6"/>
        <v>426</v>
      </c>
      <c r="B427" s="5">
        <v>26</v>
      </c>
      <c r="C427">
        <v>11</v>
      </c>
      <c r="D427">
        <v>11.076000000000001</v>
      </c>
      <c r="E427">
        <v>2.9835000000000003</v>
      </c>
      <c r="F427">
        <v>1480.4670999999998</v>
      </c>
      <c r="G427">
        <v>3.5178000000000003</v>
      </c>
    </row>
    <row r="428" spans="1:7" ht="15.75" thickBot="1">
      <c r="A428">
        <f t="shared" si="6"/>
        <v>427</v>
      </c>
      <c r="B428" s="6">
        <v>27</v>
      </c>
      <c r="C428">
        <v>11</v>
      </c>
      <c r="D428">
        <v>138.20160000000001</v>
      </c>
      <c r="E428">
        <v>-146.16000000000003</v>
      </c>
      <c r="F428">
        <v>100.65599999999999</v>
      </c>
      <c r="G428">
        <v>2.2412000000000001</v>
      </c>
    </row>
    <row r="429" spans="1:7" ht="15.75" thickBot="1">
      <c r="A429">
        <f t="shared" si="6"/>
        <v>428</v>
      </c>
      <c r="B429" s="5">
        <v>28</v>
      </c>
      <c r="C429">
        <v>11</v>
      </c>
      <c r="D429">
        <v>30.095700000000001</v>
      </c>
      <c r="E429">
        <v>-18.185999999999993</v>
      </c>
      <c r="F429">
        <v>-3.0939999999999994</v>
      </c>
      <c r="G429">
        <v>49.498199999999969</v>
      </c>
    </row>
    <row r="430" spans="1:7" ht="15.75" thickBot="1">
      <c r="A430">
        <f t="shared" si="6"/>
        <v>429</v>
      </c>
      <c r="B430" s="6">
        <v>29</v>
      </c>
      <c r="C430">
        <v>11</v>
      </c>
      <c r="D430">
        <v>0.50039999999999996</v>
      </c>
      <c r="E430">
        <v>85.247500000000002</v>
      </c>
      <c r="F430">
        <v>-0.71279999999999988</v>
      </c>
      <c r="G430">
        <v>6.4127999999999998</v>
      </c>
    </row>
    <row r="431" spans="1:7" ht="15.75" thickBot="1">
      <c r="A431">
        <f t="shared" si="6"/>
        <v>430</v>
      </c>
      <c r="B431" s="5">
        <v>30</v>
      </c>
      <c r="C431">
        <v>11</v>
      </c>
      <c r="D431">
        <v>-145.35079999999999</v>
      </c>
      <c r="E431">
        <v>-3.8385000000000105</v>
      </c>
      <c r="F431">
        <v>-100.91999999999999</v>
      </c>
      <c r="G431">
        <v>13.037499999999998</v>
      </c>
    </row>
    <row r="432" spans="1:7" ht="15.75" thickBot="1">
      <c r="A432">
        <f t="shared" si="6"/>
        <v>431</v>
      </c>
      <c r="B432" s="6">
        <v>31</v>
      </c>
      <c r="C432">
        <v>11</v>
      </c>
      <c r="D432">
        <v>76.639499999999984</v>
      </c>
      <c r="E432">
        <v>125.2691999999999</v>
      </c>
      <c r="F432">
        <v>-9.178799999999999</v>
      </c>
      <c r="G432">
        <v>4.1760000000000002</v>
      </c>
    </row>
    <row r="433" spans="1:7" ht="15.75" thickBot="1">
      <c r="A433">
        <f t="shared" si="6"/>
        <v>432</v>
      </c>
      <c r="B433" s="5">
        <v>32</v>
      </c>
      <c r="C433">
        <v>11</v>
      </c>
      <c r="D433">
        <v>54.742499999999978</v>
      </c>
      <c r="E433">
        <v>37.996200000000002</v>
      </c>
      <c r="F433">
        <v>53.860799999999998</v>
      </c>
      <c r="G433">
        <v>157.01759999999993</v>
      </c>
    </row>
    <row r="434" spans="1:7" ht="15.75" thickBot="1">
      <c r="A434">
        <f t="shared" si="6"/>
        <v>433</v>
      </c>
      <c r="B434" s="6">
        <v>33</v>
      </c>
      <c r="C434">
        <v>11</v>
      </c>
      <c r="D434">
        <v>-0.7748000000000006</v>
      </c>
      <c r="E434">
        <v>-29.481200000000022</v>
      </c>
      <c r="F434">
        <v>6.4127999999999998</v>
      </c>
      <c r="G434">
        <v>9.3312000000000008</v>
      </c>
    </row>
    <row r="435" spans="1:7" ht="15.75" thickBot="1">
      <c r="A435">
        <f t="shared" si="6"/>
        <v>434</v>
      </c>
      <c r="B435" s="5">
        <v>34</v>
      </c>
      <c r="C435">
        <v>11</v>
      </c>
      <c r="D435">
        <v>207.14699999999993</v>
      </c>
      <c r="E435">
        <v>2.4359999999999995</v>
      </c>
      <c r="F435">
        <v>45.813600000000001</v>
      </c>
      <c r="G435">
        <v>68.975999999999999</v>
      </c>
    </row>
    <row r="436" spans="1:7" ht="15.75" thickBot="1">
      <c r="A436">
        <f t="shared" si="6"/>
        <v>435</v>
      </c>
      <c r="B436" s="6">
        <v>35</v>
      </c>
      <c r="C436">
        <v>11</v>
      </c>
      <c r="D436">
        <v>-3.6891999999999996</v>
      </c>
      <c r="E436">
        <v>56.577599999999961</v>
      </c>
      <c r="F436">
        <v>54.333200000000005</v>
      </c>
      <c r="G436">
        <v>14.275799999999998</v>
      </c>
    </row>
    <row r="437" spans="1:7" ht="15.75" thickBot="1">
      <c r="A437">
        <f t="shared" si="6"/>
        <v>436</v>
      </c>
      <c r="B437" s="5">
        <v>36</v>
      </c>
      <c r="C437">
        <v>11</v>
      </c>
      <c r="D437">
        <v>-18.584999999999994</v>
      </c>
      <c r="E437">
        <v>4.3524000000000003</v>
      </c>
      <c r="F437">
        <v>1.4207999999999998</v>
      </c>
      <c r="G437">
        <v>15.245999999999999</v>
      </c>
    </row>
    <row r="438" spans="1:7" ht="15.75" thickBot="1">
      <c r="A438">
        <f t="shared" si="6"/>
        <v>437</v>
      </c>
      <c r="B438" s="6">
        <v>37</v>
      </c>
      <c r="C438">
        <v>11</v>
      </c>
      <c r="D438">
        <v>43.199100000000044</v>
      </c>
      <c r="E438">
        <v>22.763999999999996</v>
      </c>
      <c r="F438">
        <v>2.9568000000000003</v>
      </c>
      <c r="G438">
        <v>131.35499999999996</v>
      </c>
    </row>
    <row r="439" spans="1:7" ht="15.75" thickBot="1">
      <c r="A439">
        <f t="shared" si="6"/>
        <v>438</v>
      </c>
      <c r="B439" s="5">
        <v>38</v>
      </c>
      <c r="C439">
        <v>11</v>
      </c>
      <c r="D439">
        <v>113.63939999999998</v>
      </c>
      <c r="E439">
        <v>27.791100000000004</v>
      </c>
      <c r="F439">
        <v>9.5940000000000012</v>
      </c>
      <c r="G439">
        <v>33.938800000000001</v>
      </c>
    </row>
    <row r="440" spans="1:7" ht="15.75" thickBot="1">
      <c r="A440">
        <f t="shared" si="6"/>
        <v>439</v>
      </c>
      <c r="B440" s="6">
        <v>39</v>
      </c>
      <c r="C440">
        <v>11</v>
      </c>
      <c r="D440">
        <v>11.553600000000003</v>
      </c>
      <c r="E440">
        <v>3.2944</v>
      </c>
      <c r="F440">
        <v>10.784899999999999</v>
      </c>
      <c r="G440">
        <v>90.97199999999998</v>
      </c>
    </row>
    <row r="441" spans="1:7">
      <c r="A441">
        <f t="shared" si="6"/>
        <v>440</v>
      </c>
      <c r="B441" s="5">
        <v>40</v>
      </c>
      <c r="C441">
        <v>11</v>
      </c>
      <c r="D441">
        <v>2.3093999999999895</v>
      </c>
      <c r="E441">
        <v>7.2267999999999999</v>
      </c>
      <c r="F441">
        <v>10.048500000000004</v>
      </c>
      <c r="G441">
        <v>8.7137999999999991</v>
      </c>
    </row>
    <row r="442" spans="1:7" ht="15.75" thickBot="1">
      <c r="A442">
        <f t="shared" si="6"/>
        <v>441</v>
      </c>
      <c r="B442" s="4">
        <v>1</v>
      </c>
      <c r="C442">
        <v>12</v>
      </c>
      <c r="D442">
        <v>3.6659999999999986</v>
      </c>
      <c r="E442">
        <v>22.948799999999995</v>
      </c>
      <c r="F442">
        <v>27.734999999999996</v>
      </c>
      <c r="G442">
        <v>2.4</v>
      </c>
    </row>
    <row r="443" spans="1:7" ht="15.75" thickBot="1">
      <c r="A443">
        <f t="shared" si="6"/>
        <v>442</v>
      </c>
      <c r="B443" s="5">
        <v>2</v>
      </c>
      <c r="C443">
        <v>12</v>
      </c>
      <c r="D443">
        <v>23.392800000000008</v>
      </c>
      <c r="E443">
        <v>1.6008</v>
      </c>
      <c r="F443">
        <v>5.2139999999999995</v>
      </c>
      <c r="G443">
        <v>66.954599999999971</v>
      </c>
    </row>
    <row r="444" spans="1:7" ht="15.75" thickBot="1">
      <c r="A444">
        <f t="shared" si="6"/>
        <v>443</v>
      </c>
      <c r="B444" s="6">
        <v>3</v>
      </c>
      <c r="C444">
        <v>12</v>
      </c>
      <c r="D444">
        <v>20.575499999999998</v>
      </c>
      <c r="E444">
        <v>-29.252400000000009</v>
      </c>
      <c r="F444">
        <v>-158.10199999999998</v>
      </c>
      <c r="G444">
        <v>24.936000000000007</v>
      </c>
    </row>
    <row r="445" spans="1:7" ht="15.75" thickBot="1">
      <c r="A445">
        <f t="shared" si="6"/>
        <v>444</v>
      </c>
      <c r="B445" s="5">
        <v>4</v>
      </c>
      <c r="C445">
        <v>12</v>
      </c>
      <c r="D445">
        <v>42.025599999999997</v>
      </c>
      <c r="E445">
        <v>4.5215999999999994</v>
      </c>
      <c r="F445">
        <v>-9.2639999999999993</v>
      </c>
      <c r="G445">
        <v>79.193399999999968</v>
      </c>
    </row>
    <row r="446" spans="1:7" ht="15.75" thickBot="1">
      <c r="A446">
        <f t="shared" si="6"/>
        <v>445</v>
      </c>
      <c r="B446" s="6">
        <v>5</v>
      </c>
      <c r="C446">
        <v>12</v>
      </c>
      <c r="D446">
        <v>29.152800000000013</v>
      </c>
      <c r="E446">
        <v>-2.2134</v>
      </c>
      <c r="F446">
        <v>3.6679999999999993</v>
      </c>
      <c r="G446">
        <v>114.99540000000002</v>
      </c>
    </row>
    <row r="447" spans="1:7" ht="15.75" thickBot="1">
      <c r="A447">
        <f t="shared" si="6"/>
        <v>446</v>
      </c>
      <c r="B447" s="5">
        <v>6</v>
      </c>
      <c r="C447">
        <v>12</v>
      </c>
      <c r="D447">
        <v>10.584</v>
      </c>
      <c r="E447">
        <v>1.2791999999999994</v>
      </c>
      <c r="F447">
        <v>-7.4394000000000347</v>
      </c>
      <c r="G447">
        <v>2.3759999999999999</v>
      </c>
    </row>
    <row r="448" spans="1:7" ht="15.75" thickBot="1">
      <c r="A448">
        <f t="shared" si="6"/>
        <v>447</v>
      </c>
      <c r="B448" s="6">
        <v>7</v>
      </c>
      <c r="C448">
        <v>12</v>
      </c>
      <c r="D448">
        <v>1.3676999999999999</v>
      </c>
      <c r="E448">
        <v>-27.715799999999994</v>
      </c>
      <c r="F448">
        <v>0.86879999999999979</v>
      </c>
      <c r="G448">
        <v>3.8822000000000001</v>
      </c>
    </row>
    <row r="449" spans="1:7" ht="15.75" thickBot="1">
      <c r="A449">
        <f t="shared" si="6"/>
        <v>448</v>
      </c>
      <c r="B449" s="5">
        <v>8</v>
      </c>
      <c r="C449">
        <v>12</v>
      </c>
      <c r="D449">
        <v>15.475200000000001</v>
      </c>
      <c r="E449">
        <v>0.2352999999999999</v>
      </c>
      <c r="F449">
        <v>-2.374800000000004</v>
      </c>
      <c r="G449">
        <v>2.6892000000000005</v>
      </c>
    </row>
    <row r="450" spans="1:7" ht="15.75" thickBot="1">
      <c r="A450">
        <f t="shared" si="6"/>
        <v>449</v>
      </c>
      <c r="B450" s="6">
        <v>9</v>
      </c>
      <c r="C450">
        <v>12</v>
      </c>
      <c r="D450">
        <v>9.716399999999993</v>
      </c>
      <c r="E450">
        <v>-46.224999999999994</v>
      </c>
      <c r="F450">
        <v>23.234999999999992</v>
      </c>
      <c r="G450">
        <v>6.3504000000000005</v>
      </c>
    </row>
    <row r="451" spans="1:7" ht="15.75" thickBot="1">
      <c r="A451">
        <f t="shared" si="6"/>
        <v>450</v>
      </c>
      <c r="B451" s="5">
        <v>10</v>
      </c>
      <c r="C451">
        <v>12</v>
      </c>
      <c r="D451">
        <v>71.247600000000006</v>
      </c>
      <c r="E451">
        <v>12.177999999999983</v>
      </c>
      <c r="F451">
        <v>1.5794999999999986</v>
      </c>
      <c r="G451">
        <v>3.1104000000000003</v>
      </c>
    </row>
    <row r="452" spans="1:7" ht="15.75" thickBot="1">
      <c r="A452">
        <f t="shared" si="6"/>
        <v>451</v>
      </c>
      <c r="B452" s="6">
        <v>11</v>
      </c>
      <c r="C452">
        <v>12</v>
      </c>
      <c r="D452">
        <v>7.9248000000000012</v>
      </c>
      <c r="E452">
        <v>-0.34880000000000033</v>
      </c>
      <c r="F452">
        <v>-373.3048</v>
      </c>
      <c r="G452">
        <v>2.3570999999999991</v>
      </c>
    </row>
    <row r="453" spans="1:7" ht="15.75" thickBot="1">
      <c r="A453">
        <f t="shared" si="6"/>
        <v>452</v>
      </c>
      <c r="B453" s="5">
        <v>12</v>
      </c>
      <c r="C453">
        <v>12</v>
      </c>
      <c r="D453">
        <v>2.8535999999999988</v>
      </c>
      <c r="E453">
        <v>-18.462400000000002</v>
      </c>
      <c r="F453">
        <v>5.2125000000000004</v>
      </c>
      <c r="G453">
        <v>4.196499999999995</v>
      </c>
    </row>
    <row r="454" spans="1:7" ht="15.75" thickBot="1">
      <c r="A454">
        <f t="shared" ref="A454:A517" si="7">A453+1</f>
        <v>453</v>
      </c>
      <c r="B454" s="6">
        <v>13</v>
      </c>
      <c r="C454">
        <v>12</v>
      </c>
      <c r="D454">
        <v>9.1311999999999998</v>
      </c>
      <c r="E454">
        <v>5.0595999999999997</v>
      </c>
      <c r="F454">
        <v>19.331399999999995</v>
      </c>
      <c r="G454">
        <v>47.937599999999996</v>
      </c>
    </row>
    <row r="455" spans="1:7" ht="15.75" thickBot="1">
      <c r="A455">
        <f t="shared" si="7"/>
        <v>454</v>
      </c>
      <c r="B455" s="5">
        <v>14</v>
      </c>
      <c r="C455">
        <v>12</v>
      </c>
      <c r="D455">
        <v>-75.830400000000054</v>
      </c>
      <c r="E455">
        <v>9.9467999999999979</v>
      </c>
      <c r="F455">
        <v>62.988</v>
      </c>
      <c r="G455">
        <v>95.757200000000012</v>
      </c>
    </row>
    <row r="456" spans="1:7" ht="15.75" thickBot="1">
      <c r="A456">
        <f t="shared" si="7"/>
        <v>455</v>
      </c>
      <c r="B456" s="6">
        <v>15</v>
      </c>
      <c r="C456">
        <v>12</v>
      </c>
      <c r="D456">
        <v>66.540799999999962</v>
      </c>
      <c r="E456">
        <v>3.024</v>
      </c>
      <c r="F456">
        <v>96.343800000000002</v>
      </c>
      <c r="G456">
        <v>377.99459999999993</v>
      </c>
    </row>
    <row r="457" spans="1:7" ht="15.75" thickBot="1">
      <c r="A457">
        <f t="shared" si="7"/>
        <v>456</v>
      </c>
      <c r="B457" s="5">
        <v>16</v>
      </c>
      <c r="C457">
        <v>12</v>
      </c>
      <c r="D457">
        <v>24.913200000000003</v>
      </c>
      <c r="E457">
        <v>-4.5980000000000008</v>
      </c>
      <c r="F457">
        <v>-10.419600000000003</v>
      </c>
      <c r="G457">
        <v>3.5857999999999848</v>
      </c>
    </row>
    <row r="458" spans="1:7" ht="15.75" thickBot="1">
      <c r="A458">
        <f t="shared" si="7"/>
        <v>457</v>
      </c>
      <c r="B458" s="6">
        <v>17</v>
      </c>
      <c r="C458">
        <v>12</v>
      </c>
      <c r="D458">
        <v>-24.294000000000018</v>
      </c>
      <c r="E458">
        <v>-3.3487999999999998</v>
      </c>
      <c r="F458">
        <v>-10.211400000000005</v>
      </c>
      <c r="G458">
        <v>13.764599999999994</v>
      </c>
    </row>
    <row r="459" spans="1:7" ht="15.75" thickBot="1">
      <c r="A459">
        <f t="shared" si="7"/>
        <v>458</v>
      </c>
      <c r="B459" s="5">
        <v>18</v>
      </c>
      <c r="C459">
        <v>12</v>
      </c>
      <c r="D459">
        <v>-96.11460000000011</v>
      </c>
      <c r="E459">
        <v>1.9989999999999979</v>
      </c>
      <c r="F459">
        <v>26.069999999999993</v>
      </c>
      <c r="G459">
        <v>0</v>
      </c>
    </row>
    <row r="460" spans="1:7" ht="15.75" thickBot="1">
      <c r="A460">
        <f t="shared" si="7"/>
        <v>459</v>
      </c>
      <c r="B460" s="6">
        <v>19</v>
      </c>
      <c r="C460">
        <v>12</v>
      </c>
      <c r="D460">
        <v>3.3479999999999999</v>
      </c>
      <c r="E460">
        <v>10.628799999999998</v>
      </c>
      <c r="F460">
        <v>8.7906000000000013</v>
      </c>
      <c r="G460">
        <v>22.354800000000004</v>
      </c>
    </row>
    <row r="461" spans="1:7" ht="15.75" thickBot="1">
      <c r="A461">
        <f t="shared" si="7"/>
        <v>460</v>
      </c>
      <c r="B461" s="5">
        <v>20</v>
      </c>
      <c r="C461">
        <v>12</v>
      </c>
      <c r="D461">
        <v>36.372</v>
      </c>
      <c r="E461">
        <v>33.588800000000006</v>
      </c>
      <c r="F461">
        <v>-14.576399999999996</v>
      </c>
      <c r="G461">
        <v>53.750400000000013</v>
      </c>
    </row>
    <row r="462" spans="1:7" ht="15.75" thickBot="1">
      <c r="A462">
        <f t="shared" si="7"/>
        <v>461</v>
      </c>
      <c r="B462" s="6">
        <v>21</v>
      </c>
      <c r="C462">
        <v>12</v>
      </c>
      <c r="D462">
        <v>377.96220000000005</v>
      </c>
      <c r="E462">
        <v>8.4888000000000012</v>
      </c>
      <c r="F462">
        <v>4.3175999999999988</v>
      </c>
      <c r="G462">
        <v>-6.0980000000000025</v>
      </c>
    </row>
    <row r="463" spans="1:7" ht="15.75" thickBot="1">
      <c r="A463">
        <f t="shared" si="7"/>
        <v>462</v>
      </c>
      <c r="B463" s="5">
        <v>22</v>
      </c>
      <c r="C463">
        <v>12</v>
      </c>
      <c r="D463">
        <v>18.600599999999996</v>
      </c>
      <c r="E463">
        <v>2.3220000000000001</v>
      </c>
      <c r="F463">
        <v>8.4735999999999958</v>
      </c>
      <c r="G463">
        <v>-23.03520000000006</v>
      </c>
    </row>
    <row r="464" spans="1:7" ht="15.75" thickBot="1">
      <c r="A464">
        <f t="shared" si="7"/>
        <v>463</v>
      </c>
      <c r="B464" s="6">
        <v>23</v>
      </c>
      <c r="C464">
        <v>12</v>
      </c>
      <c r="D464">
        <v>7.0680000000000005</v>
      </c>
      <c r="E464">
        <v>9.3624000000000009</v>
      </c>
      <c r="F464">
        <v>-559.35599999999988</v>
      </c>
      <c r="G464">
        <v>37.996199999999988</v>
      </c>
    </row>
    <row r="465" spans="1:7" ht="15.75" thickBot="1">
      <c r="A465">
        <f t="shared" si="7"/>
        <v>464</v>
      </c>
      <c r="B465" s="5">
        <v>24</v>
      </c>
      <c r="C465">
        <v>12</v>
      </c>
      <c r="D465">
        <v>-814.4831999999999</v>
      </c>
      <c r="E465">
        <v>121.76009999999994</v>
      </c>
      <c r="F465">
        <v>9.105599999999999</v>
      </c>
      <c r="G465">
        <v>22.153599999999997</v>
      </c>
    </row>
    <row r="466" spans="1:7" ht="15.75" thickBot="1">
      <c r="A466">
        <f t="shared" si="7"/>
        <v>465</v>
      </c>
      <c r="B466" s="6">
        <v>25</v>
      </c>
      <c r="C466">
        <v>12</v>
      </c>
      <c r="D466">
        <v>-20.888999999999989</v>
      </c>
      <c r="E466">
        <v>-264.92079999999999</v>
      </c>
      <c r="F466">
        <v>6.224400000000001</v>
      </c>
      <c r="G466">
        <v>6.6976000000000013</v>
      </c>
    </row>
    <row r="467" spans="1:7" ht="15.75" thickBot="1">
      <c r="A467">
        <f t="shared" si="7"/>
        <v>466</v>
      </c>
      <c r="B467" s="5">
        <v>26</v>
      </c>
      <c r="C467">
        <v>12</v>
      </c>
      <c r="D467">
        <v>-34.758000000000017</v>
      </c>
      <c r="E467">
        <v>12.134799999999998</v>
      </c>
      <c r="F467">
        <v>12.409999999999989</v>
      </c>
      <c r="G467">
        <v>16.386300000000002</v>
      </c>
    </row>
    <row r="468" spans="1:7" ht="15.75" thickBot="1">
      <c r="A468">
        <f t="shared" si="7"/>
        <v>467</v>
      </c>
      <c r="B468" s="6">
        <v>27</v>
      </c>
      <c r="C468">
        <v>12</v>
      </c>
      <c r="D468">
        <v>5.8704000000000001</v>
      </c>
      <c r="E468">
        <v>105.24679999999995</v>
      </c>
      <c r="F468">
        <v>-0.98999999999999977</v>
      </c>
      <c r="G468">
        <v>5.2026000000000003</v>
      </c>
    </row>
    <row r="469" spans="1:7" ht="15.75" thickBot="1">
      <c r="A469">
        <f t="shared" si="7"/>
        <v>468</v>
      </c>
      <c r="B469" s="5">
        <v>28</v>
      </c>
      <c r="C469">
        <v>12</v>
      </c>
      <c r="D469">
        <v>-312.06139999999994</v>
      </c>
      <c r="E469">
        <v>2400.9656999999997</v>
      </c>
      <c r="F469">
        <v>-5.7637999999999998</v>
      </c>
      <c r="G469">
        <v>12.263999999999999</v>
      </c>
    </row>
    <row r="470" spans="1:7" ht="15.75" thickBot="1">
      <c r="A470">
        <f t="shared" si="7"/>
        <v>469</v>
      </c>
      <c r="B470" s="6">
        <v>29</v>
      </c>
      <c r="C470">
        <v>12</v>
      </c>
      <c r="D470">
        <v>-36.235200000000006</v>
      </c>
      <c r="E470">
        <v>3.1104000000000003</v>
      </c>
      <c r="F470">
        <v>3.6288</v>
      </c>
      <c r="G470">
        <v>1.3109999999999999</v>
      </c>
    </row>
    <row r="471" spans="1:7" ht="15.75" thickBot="1">
      <c r="A471">
        <f t="shared" si="7"/>
        <v>470</v>
      </c>
      <c r="B471" s="5">
        <v>30</v>
      </c>
      <c r="C471">
        <v>12</v>
      </c>
      <c r="D471">
        <v>-7.9001999999999999</v>
      </c>
      <c r="E471">
        <v>7.1976000000000049</v>
      </c>
      <c r="F471">
        <v>23.315999999999988</v>
      </c>
      <c r="G471">
        <v>4.7559999999999985</v>
      </c>
    </row>
    <row r="472" spans="1:7" ht="15.75" thickBot="1">
      <c r="A472">
        <f t="shared" si="7"/>
        <v>471</v>
      </c>
      <c r="B472" s="6">
        <v>31</v>
      </c>
      <c r="C472">
        <v>12</v>
      </c>
      <c r="D472">
        <v>26.630399999999998</v>
      </c>
      <c r="E472">
        <v>1.512</v>
      </c>
      <c r="F472">
        <v>-227.49120000000016</v>
      </c>
      <c r="G472">
        <v>80.368200000000002</v>
      </c>
    </row>
    <row r="473" spans="1:7" ht="15.75" thickBot="1">
      <c r="A473">
        <f t="shared" si="7"/>
        <v>472</v>
      </c>
      <c r="B473" s="5">
        <v>32</v>
      </c>
      <c r="C473">
        <v>12</v>
      </c>
      <c r="D473">
        <v>3.4091999999999842</v>
      </c>
      <c r="E473">
        <v>1.9989999999999979</v>
      </c>
      <c r="F473">
        <v>15.387</v>
      </c>
      <c r="G473">
        <v>77.751899999999992</v>
      </c>
    </row>
    <row r="474" spans="1:7" ht="15.75" thickBot="1">
      <c r="A474">
        <f t="shared" si="7"/>
        <v>473</v>
      </c>
      <c r="B474" s="6">
        <v>33</v>
      </c>
      <c r="C474">
        <v>12</v>
      </c>
      <c r="D474">
        <v>10.478399999999979</v>
      </c>
      <c r="E474">
        <v>25.194399999999995</v>
      </c>
      <c r="F474">
        <v>5.0960000000000001</v>
      </c>
      <c r="G474">
        <v>297.69</v>
      </c>
    </row>
    <row r="475" spans="1:7" ht="15.75" thickBot="1">
      <c r="A475">
        <f t="shared" si="7"/>
        <v>474</v>
      </c>
      <c r="B475" s="5">
        <v>34</v>
      </c>
      <c r="C475">
        <v>12</v>
      </c>
      <c r="D475">
        <v>87.995999999999924</v>
      </c>
      <c r="E475">
        <v>33.641999999999996</v>
      </c>
      <c r="F475">
        <v>6.2904999999999998</v>
      </c>
      <c r="G475">
        <v>6.2208000000000006</v>
      </c>
    </row>
    <row r="476" spans="1:7" ht="15.75" thickBot="1">
      <c r="A476">
        <f t="shared" si="7"/>
        <v>475</v>
      </c>
      <c r="B476" s="6">
        <v>35</v>
      </c>
      <c r="C476">
        <v>12</v>
      </c>
      <c r="D476">
        <v>24.980400000000007</v>
      </c>
      <c r="E476">
        <v>19.178600000000003</v>
      </c>
      <c r="F476">
        <v>3.5742000000000012</v>
      </c>
      <c r="G476">
        <v>1.3365</v>
      </c>
    </row>
    <row r="477" spans="1:7" ht="15.75" thickBot="1">
      <c r="A477">
        <f t="shared" si="7"/>
        <v>476</v>
      </c>
      <c r="B477" s="5">
        <v>36</v>
      </c>
      <c r="C477">
        <v>12</v>
      </c>
      <c r="D477">
        <v>28.818999999999996</v>
      </c>
      <c r="E477">
        <v>14.161000000000001</v>
      </c>
      <c r="F477">
        <v>19.827599999999997</v>
      </c>
      <c r="G477">
        <v>38.209499999999998</v>
      </c>
    </row>
    <row r="478" spans="1:7" ht="15.75" thickBot="1">
      <c r="A478">
        <f t="shared" si="7"/>
        <v>477</v>
      </c>
      <c r="B478" s="6">
        <v>37</v>
      </c>
      <c r="C478">
        <v>12</v>
      </c>
      <c r="D478">
        <v>45.527999999999992</v>
      </c>
      <c r="E478">
        <v>103.22839999999997</v>
      </c>
      <c r="F478">
        <v>7.0853999999999999</v>
      </c>
      <c r="G478">
        <v>6.219199999999999</v>
      </c>
    </row>
    <row r="479" spans="1:7" ht="15.75" thickBot="1">
      <c r="A479">
        <f t="shared" si="7"/>
        <v>478</v>
      </c>
      <c r="B479" s="5">
        <v>38</v>
      </c>
      <c r="C479">
        <v>12</v>
      </c>
      <c r="D479">
        <v>7.1819999999999951</v>
      </c>
      <c r="E479">
        <v>30.468200000000024</v>
      </c>
      <c r="F479">
        <v>52.49</v>
      </c>
      <c r="G479">
        <v>106.477</v>
      </c>
    </row>
    <row r="480" spans="1:7" ht="15.75" thickBot="1">
      <c r="A480">
        <f t="shared" si="7"/>
        <v>479</v>
      </c>
      <c r="B480" s="6">
        <v>39</v>
      </c>
      <c r="C480">
        <v>12</v>
      </c>
      <c r="D480">
        <v>19.295999999999999</v>
      </c>
      <c r="E480">
        <v>-28.627200000000009</v>
      </c>
      <c r="F480">
        <v>31.018399999999986</v>
      </c>
      <c r="G480">
        <v>1.2884999999999991</v>
      </c>
    </row>
    <row r="481" spans="1:7">
      <c r="A481">
        <f t="shared" si="7"/>
        <v>480</v>
      </c>
      <c r="B481" s="5">
        <v>40</v>
      </c>
      <c r="C481">
        <v>12</v>
      </c>
      <c r="D481">
        <v>6.6150000000000002</v>
      </c>
      <c r="E481">
        <v>11.19599999999997</v>
      </c>
      <c r="F481">
        <v>10.348799999999999</v>
      </c>
      <c r="G481">
        <v>601.96990000000005</v>
      </c>
    </row>
    <row r="482" spans="1:7" ht="15.75" thickBot="1">
      <c r="A482">
        <f t="shared" si="7"/>
        <v>481</v>
      </c>
      <c r="B482" s="4">
        <v>1</v>
      </c>
      <c r="C482">
        <v>13</v>
      </c>
      <c r="D482">
        <v>84.51</v>
      </c>
      <c r="E482">
        <v>2.0415999999999999</v>
      </c>
      <c r="F482">
        <v>113.49359999999999</v>
      </c>
      <c r="G482">
        <v>125.99000000000001</v>
      </c>
    </row>
    <row r="483" spans="1:7" ht="15.75" thickBot="1">
      <c r="A483">
        <f t="shared" si="7"/>
        <v>482</v>
      </c>
      <c r="B483" s="5">
        <v>2</v>
      </c>
      <c r="C483">
        <v>13</v>
      </c>
      <c r="D483">
        <v>1.9088999999999996</v>
      </c>
      <c r="E483">
        <v>4.1030999999999995</v>
      </c>
      <c r="F483">
        <v>4.2804000000000002</v>
      </c>
      <c r="G483">
        <v>6.36</v>
      </c>
    </row>
    <row r="484" spans="1:7" ht="15.75" thickBot="1">
      <c r="A484">
        <f t="shared" si="7"/>
        <v>483</v>
      </c>
      <c r="B484" s="6">
        <v>3</v>
      </c>
      <c r="C484">
        <v>13</v>
      </c>
      <c r="D484">
        <v>1.6688000000000001</v>
      </c>
      <c r="E484">
        <v>9.6656999999999975</v>
      </c>
      <c r="F484">
        <v>321.83999999999992</v>
      </c>
      <c r="G484">
        <v>5.6448</v>
      </c>
    </row>
    <row r="485" spans="1:7" ht="15.75" thickBot="1">
      <c r="A485">
        <f t="shared" si="7"/>
        <v>484</v>
      </c>
      <c r="B485" s="5">
        <v>4</v>
      </c>
      <c r="C485">
        <v>13</v>
      </c>
      <c r="D485">
        <v>57.592799999999997</v>
      </c>
      <c r="E485">
        <v>2.5055999999999998</v>
      </c>
      <c r="F485">
        <v>4.6812000000000005</v>
      </c>
      <c r="G485">
        <v>31.599999999999966</v>
      </c>
    </row>
    <row r="486" spans="1:7" ht="15.75" thickBot="1">
      <c r="A486">
        <f t="shared" si="7"/>
        <v>485</v>
      </c>
      <c r="B486" s="6">
        <v>5</v>
      </c>
      <c r="C486">
        <v>13</v>
      </c>
      <c r="D486">
        <v>14.8</v>
      </c>
      <c r="E486">
        <v>-4.7145000000000028</v>
      </c>
      <c r="F486">
        <v>5.8045</v>
      </c>
      <c r="G486">
        <v>188.2192</v>
      </c>
    </row>
    <row r="487" spans="1:7" ht="15.75" thickBot="1">
      <c r="A487">
        <f t="shared" si="7"/>
        <v>486</v>
      </c>
      <c r="B487" s="5">
        <v>6</v>
      </c>
      <c r="C487">
        <v>13</v>
      </c>
      <c r="D487">
        <v>-30.24499999999999</v>
      </c>
      <c r="E487">
        <v>-4.9878000000000018</v>
      </c>
      <c r="F487">
        <v>-7.1147999999999989</v>
      </c>
      <c r="G487">
        <v>49.970399999999991</v>
      </c>
    </row>
    <row r="488" spans="1:7" ht="15.75" thickBot="1">
      <c r="A488">
        <f t="shared" si="7"/>
        <v>487</v>
      </c>
      <c r="B488" s="6">
        <v>7</v>
      </c>
      <c r="C488">
        <v>13</v>
      </c>
      <c r="D488">
        <v>17.497500000000016</v>
      </c>
      <c r="E488">
        <v>11.230799999999999</v>
      </c>
      <c r="F488">
        <v>-9.2880000000000003</v>
      </c>
      <c r="G488">
        <v>-14.137200000000014</v>
      </c>
    </row>
    <row r="489" spans="1:7" ht="15.75" thickBot="1">
      <c r="A489">
        <f t="shared" si="7"/>
        <v>488</v>
      </c>
      <c r="B489" s="5">
        <v>8</v>
      </c>
      <c r="C489">
        <v>13</v>
      </c>
      <c r="D489">
        <v>341.99399999999969</v>
      </c>
      <c r="E489">
        <v>-16.36440000000001</v>
      </c>
      <c r="F489">
        <v>20.614199999999997</v>
      </c>
      <c r="G489">
        <v>9.8657999999999983</v>
      </c>
    </row>
    <row r="490" spans="1:7" ht="15.75" thickBot="1">
      <c r="A490">
        <f t="shared" si="7"/>
        <v>489</v>
      </c>
      <c r="B490" s="6">
        <v>9</v>
      </c>
      <c r="C490">
        <v>13</v>
      </c>
      <c r="D490">
        <v>0.59940000000000015</v>
      </c>
      <c r="E490">
        <v>-0.75660000000000016</v>
      </c>
      <c r="F490">
        <v>16.703999999999986</v>
      </c>
      <c r="G490">
        <v>171.93000000000006</v>
      </c>
    </row>
    <row r="491" spans="1:7" ht="15.75" thickBot="1">
      <c r="A491">
        <f t="shared" si="7"/>
        <v>490</v>
      </c>
      <c r="B491" s="5">
        <v>10</v>
      </c>
      <c r="C491">
        <v>13</v>
      </c>
      <c r="D491">
        <v>10.397399999999998</v>
      </c>
      <c r="E491">
        <v>-17.248000000000008</v>
      </c>
      <c r="F491">
        <v>3.71</v>
      </c>
      <c r="G491">
        <v>35.098999999999961</v>
      </c>
    </row>
    <row r="492" spans="1:7" ht="15.75" thickBot="1">
      <c r="A492">
        <f t="shared" si="7"/>
        <v>491</v>
      </c>
      <c r="B492" s="6">
        <v>11</v>
      </c>
      <c r="C492">
        <v>13</v>
      </c>
      <c r="D492">
        <v>6.1572000000000031</v>
      </c>
      <c r="E492">
        <v>21.888000000000002</v>
      </c>
      <c r="F492">
        <v>-0.89990000000001302</v>
      </c>
      <c r="G492">
        <v>7.7003999999999948</v>
      </c>
    </row>
    <row r="493" spans="1:7" ht="15.75" thickBot="1">
      <c r="A493">
        <f t="shared" si="7"/>
        <v>492</v>
      </c>
      <c r="B493" s="5">
        <v>12</v>
      </c>
      <c r="C493">
        <v>13</v>
      </c>
      <c r="D493">
        <v>8.9829999999999899</v>
      </c>
      <c r="E493">
        <v>13.826699999999999</v>
      </c>
      <c r="F493">
        <v>6.5669999999999984</v>
      </c>
      <c r="G493">
        <v>6.602999999999998</v>
      </c>
    </row>
    <row r="494" spans="1:7" ht="15.75" thickBot="1">
      <c r="A494">
        <f t="shared" si="7"/>
        <v>493</v>
      </c>
      <c r="B494" s="6">
        <v>13</v>
      </c>
      <c r="C494">
        <v>13</v>
      </c>
      <c r="D494">
        <v>5.0921999999999992</v>
      </c>
      <c r="E494">
        <v>25.185999999999996</v>
      </c>
      <c r="F494">
        <v>510.63599999999985</v>
      </c>
      <c r="G494">
        <v>1.9839999999999982</v>
      </c>
    </row>
    <row r="495" spans="1:7" ht="15.75" thickBot="1">
      <c r="A495">
        <f t="shared" si="7"/>
        <v>494</v>
      </c>
      <c r="B495" s="5">
        <v>14</v>
      </c>
      <c r="C495">
        <v>13</v>
      </c>
      <c r="D495">
        <v>13.157200000000003</v>
      </c>
      <c r="E495">
        <v>3.6288</v>
      </c>
      <c r="F495">
        <v>5.0064000000000002</v>
      </c>
      <c r="G495">
        <v>-48.508200000000009</v>
      </c>
    </row>
    <row r="496" spans="1:7" ht="15.75" thickBot="1">
      <c r="A496">
        <f t="shared" si="7"/>
        <v>495</v>
      </c>
      <c r="B496" s="6">
        <v>15</v>
      </c>
      <c r="C496">
        <v>13</v>
      </c>
      <c r="D496">
        <v>-94.941000000000017</v>
      </c>
      <c r="E496">
        <v>-2.0264000000000002</v>
      </c>
      <c r="F496">
        <v>-566.5625</v>
      </c>
      <c r="G496">
        <v>6.8713999999999995</v>
      </c>
    </row>
    <row r="497" spans="1:7" ht="15.75" thickBot="1">
      <c r="A497">
        <f t="shared" si="7"/>
        <v>496</v>
      </c>
      <c r="B497" s="5">
        <v>16</v>
      </c>
      <c r="C497">
        <v>13</v>
      </c>
      <c r="D497">
        <v>51.655799999999999</v>
      </c>
      <c r="E497">
        <v>16.3352</v>
      </c>
      <c r="F497">
        <v>-14.478399999999979</v>
      </c>
      <c r="G497">
        <v>112.40640000000002</v>
      </c>
    </row>
    <row r="498" spans="1:7" ht="15.75" thickBot="1">
      <c r="A498">
        <f t="shared" si="7"/>
        <v>497</v>
      </c>
      <c r="B498" s="6">
        <v>17</v>
      </c>
      <c r="C498">
        <v>13</v>
      </c>
      <c r="D498">
        <v>40.370399999999997</v>
      </c>
      <c r="E498">
        <v>-12.688200000000002</v>
      </c>
      <c r="F498">
        <v>2.7956000000000003</v>
      </c>
      <c r="G498">
        <v>20.21</v>
      </c>
    </row>
    <row r="499" spans="1:7" ht="15.75" thickBot="1">
      <c r="A499">
        <f t="shared" si="7"/>
        <v>498</v>
      </c>
      <c r="B499" s="5">
        <v>18</v>
      </c>
      <c r="C499">
        <v>13</v>
      </c>
      <c r="D499">
        <v>81.843199999999996</v>
      </c>
      <c r="E499">
        <v>57.590400000000002</v>
      </c>
      <c r="F499">
        <v>70.440999999999974</v>
      </c>
      <c r="G499">
        <v>27.440999999999995</v>
      </c>
    </row>
    <row r="500" spans="1:7" ht="15.75" thickBot="1">
      <c r="A500">
        <f t="shared" si="7"/>
        <v>499</v>
      </c>
      <c r="B500" s="6">
        <v>19</v>
      </c>
      <c r="C500">
        <v>13</v>
      </c>
      <c r="D500">
        <v>18.11760000000001</v>
      </c>
      <c r="E500">
        <v>3.024</v>
      </c>
      <c r="F500">
        <v>0</v>
      </c>
      <c r="G500">
        <v>30.414999999999999</v>
      </c>
    </row>
    <row r="501" spans="1:7" ht="15.75" thickBot="1">
      <c r="A501">
        <f t="shared" si="7"/>
        <v>500</v>
      </c>
      <c r="B501" s="5">
        <v>20</v>
      </c>
      <c r="C501">
        <v>13</v>
      </c>
      <c r="D501">
        <v>22.868999999999996</v>
      </c>
      <c r="E501">
        <v>137.15100000000001</v>
      </c>
      <c r="F501">
        <v>15.086400000000001</v>
      </c>
      <c r="G501">
        <v>132.58980000000003</v>
      </c>
    </row>
    <row r="502" spans="1:7" ht="15.75" thickBot="1">
      <c r="A502">
        <f t="shared" si="7"/>
        <v>501</v>
      </c>
      <c r="B502" s="6">
        <v>21</v>
      </c>
      <c r="C502">
        <v>13</v>
      </c>
      <c r="D502">
        <v>-15.079999999999998</v>
      </c>
      <c r="E502">
        <v>111.59099999999995</v>
      </c>
      <c r="F502">
        <v>12.325599999999998</v>
      </c>
      <c r="G502">
        <v>56.352799999999974</v>
      </c>
    </row>
    <row r="503" spans="1:7" ht="15.75" thickBot="1">
      <c r="A503">
        <f t="shared" si="7"/>
        <v>502</v>
      </c>
      <c r="B503" s="5">
        <v>22</v>
      </c>
      <c r="C503">
        <v>13</v>
      </c>
      <c r="D503">
        <v>-11.961599999999997</v>
      </c>
      <c r="E503">
        <v>2.0491999999999999</v>
      </c>
      <c r="F503">
        <v>14.919999999999995</v>
      </c>
      <c r="G503">
        <v>63.8232</v>
      </c>
    </row>
    <row r="504" spans="1:7" ht="15.75" thickBot="1">
      <c r="A504">
        <f t="shared" si="7"/>
        <v>503</v>
      </c>
      <c r="B504" s="6">
        <v>23</v>
      </c>
      <c r="C504">
        <v>13</v>
      </c>
      <c r="D504">
        <v>50.097999999999985</v>
      </c>
      <c r="E504">
        <v>7.4871999999999996</v>
      </c>
      <c r="F504">
        <v>11.998799999999996</v>
      </c>
      <c r="G504">
        <v>44.527799999999992</v>
      </c>
    </row>
    <row r="505" spans="1:7" ht="15.75" thickBot="1">
      <c r="A505">
        <f t="shared" si="7"/>
        <v>504</v>
      </c>
      <c r="B505" s="5">
        <v>24</v>
      </c>
      <c r="C505">
        <v>13</v>
      </c>
      <c r="D505">
        <v>-1.9007999999999998</v>
      </c>
      <c r="E505">
        <v>181.98179999999999</v>
      </c>
      <c r="F505">
        <v>51.193599999999996</v>
      </c>
      <c r="G505">
        <v>27.894399999999997</v>
      </c>
    </row>
    <row r="506" spans="1:7" ht="15.75" thickBot="1">
      <c r="A506">
        <f t="shared" si="7"/>
        <v>505</v>
      </c>
      <c r="B506" s="6">
        <v>25</v>
      </c>
      <c r="C506">
        <v>13</v>
      </c>
      <c r="D506">
        <v>11.8871</v>
      </c>
      <c r="E506">
        <v>6.6583999999999968</v>
      </c>
      <c r="F506">
        <v>-71.811600000000027</v>
      </c>
      <c r="G506">
        <v>38.15</v>
      </c>
    </row>
    <row r="507" spans="1:7" ht="15.75" thickBot="1">
      <c r="A507">
        <f t="shared" si="7"/>
        <v>506</v>
      </c>
      <c r="B507" s="5">
        <v>26</v>
      </c>
      <c r="C507">
        <v>13</v>
      </c>
      <c r="D507">
        <v>5.3729999999999993</v>
      </c>
      <c r="E507">
        <v>11.579999999999998</v>
      </c>
      <c r="F507">
        <v>43.43519999999998</v>
      </c>
      <c r="G507">
        <v>167.80799999999999</v>
      </c>
    </row>
    <row r="508" spans="1:7" ht="15.75" thickBot="1">
      <c r="A508">
        <f t="shared" si="7"/>
        <v>507</v>
      </c>
      <c r="B508" s="6">
        <v>27</v>
      </c>
      <c r="C508">
        <v>13</v>
      </c>
      <c r="D508">
        <v>0.73980000000000024</v>
      </c>
      <c r="E508">
        <v>1.7901</v>
      </c>
      <c r="F508">
        <v>0.44399999999999973</v>
      </c>
      <c r="G508">
        <v>29.951999999999998</v>
      </c>
    </row>
    <row r="509" spans="1:7" ht="15.75" thickBot="1">
      <c r="A509">
        <f t="shared" si="7"/>
        <v>508</v>
      </c>
      <c r="B509" s="5">
        <v>28</v>
      </c>
      <c r="C509">
        <v>13</v>
      </c>
      <c r="D509">
        <v>2.1683999999999997</v>
      </c>
      <c r="E509">
        <v>10.969799999999999</v>
      </c>
      <c r="F509">
        <v>7.7728000000000002</v>
      </c>
      <c r="G509">
        <v>1.1596000000000011</v>
      </c>
    </row>
    <row r="510" spans="1:7" ht="15.75" thickBot="1">
      <c r="A510">
        <f t="shared" si="7"/>
        <v>509</v>
      </c>
      <c r="B510" s="6">
        <v>29</v>
      </c>
      <c r="C510">
        <v>13</v>
      </c>
      <c r="D510">
        <v>11.684999999999999</v>
      </c>
      <c r="E510">
        <v>224.2673999999999</v>
      </c>
      <c r="F510">
        <v>-69.889999999999986</v>
      </c>
      <c r="G510">
        <v>6.2208000000000006</v>
      </c>
    </row>
    <row r="511" spans="1:7" ht="15.75" thickBot="1">
      <c r="A511">
        <f t="shared" si="7"/>
        <v>510</v>
      </c>
      <c r="B511" s="5">
        <v>30</v>
      </c>
      <c r="C511">
        <v>13</v>
      </c>
      <c r="D511">
        <v>3177.4749999999999</v>
      </c>
      <c r="E511">
        <v>2.6416000000000004</v>
      </c>
      <c r="F511">
        <v>21</v>
      </c>
      <c r="G511">
        <v>5.2026000000000003</v>
      </c>
    </row>
    <row r="512" spans="1:7" ht="15.75" thickBot="1">
      <c r="A512">
        <f t="shared" si="7"/>
        <v>511</v>
      </c>
      <c r="B512" s="6">
        <v>31</v>
      </c>
      <c r="C512">
        <v>13</v>
      </c>
      <c r="D512">
        <v>40.415999999999997</v>
      </c>
      <c r="E512">
        <v>50.94</v>
      </c>
      <c r="F512">
        <v>3.6017999999999999</v>
      </c>
      <c r="G512">
        <v>-68.392000000000053</v>
      </c>
    </row>
    <row r="513" spans="1:7" ht="15.75" thickBot="1">
      <c r="A513">
        <f t="shared" si="7"/>
        <v>512</v>
      </c>
      <c r="B513" s="5">
        <v>32</v>
      </c>
      <c r="C513">
        <v>13</v>
      </c>
      <c r="D513">
        <v>12.172799999999999</v>
      </c>
      <c r="E513">
        <v>75.662399999999991</v>
      </c>
      <c r="F513">
        <v>31.283199999999987</v>
      </c>
      <c r="G513">
        <v>2.9371999999999971</v>
      </c>
    </row>
    <row r="514" spans="1:7" ht="15.75" thickBot="1">
      <c r="A514">
        <f t="shared" si="7"/>
        <v>513</v>
      </c>
      <c r="B514" s="6">
        <v>33</v>
      </c>
      <c r="C514">
        <v>13</v>
      </c>
      <c r="D514">
        <v>0.71520000000000028</v>
      </c>
      <c r="E514">
        <v>20.085100000000001</v>
      </c>
      <c r="F514">
        <v>3.7407999999999997</v>
      </c>
      <c r="G514">
        <v>20.85</v>
      </c>
    </row>
    <row r="515" spans="1:7" ht="15.75" thickBot="1">
      <c r="A515">
        <f t="shared" si="7"/>
        <v>514</v>
      </c>
      <c r="B515" s="5">
        <v>34</v>
      </c>
      <c r="C515">
        <v>13</v>
      </c>
      <c r="D515">
        <v>1.7901</v>
      </c>
      <c r="E515">
        <v>28.754999999999995</v>
      </c>
      <c r="F515">
        <v>-33.804000000000002</v>
      </c>
      <c r="G515">
        <v>133.15199999999999</v>
      </c>
    </row>
    <row r="516" spans="1:7" ht="15.75" thickBot="1">
      <c r="A516">
        <f t="shared" si="7"/>
        <v>515</v>
      </c>
      <c r="B516" s="6">
        <v>35</v>
      </c>
      <c r="C516">
        <v>13</v>
      </c>
      <c r="D516">
        <v>1.7051999999999996</v>
      </c>
      <c r="E516">
        <v>9.3312000000000008</v>
      </c>
      <c r="F516">
        <v>17.351999999999975</v>
      </c>
      <c r="G516">
        <v>2.8322000000000003</v>
      </c>
    </row>
    <row r="517" spans="1:7" ht="15.75" thickBot="1">
      <c r="A517">
        <f t="shared" si="7"/>
        <v>516</v>
      </c>
      <c r="B517" s="5">
        <v>36</v>
      </c>
      <c r="C517">
        <v>13</v>
      </c>
      <c r="D517">
        <v>1379.9769999999999</v>
      </c>
      <c r="E517">
        <v>-23.364000000000019</v>
      </c>
      <c r="F517">
        <v>6.5339999999999971</v>
      </c>
      <c r="G517">
        <v>11.247599999999995</v>
      </c>
    </row>
    <row r="518" spans="1:7" ht="15.75" thickBot="1">
      <c r="A518">
        <f t="shared" ref="A518:A581" si="8">A517+1</f>
        <v>517</v>
      </c>
      <c r="B518" s="6">
        <v>37</v>
      </c>
      <c r="C518">
        <v>13</v>
      </c>
      <c r="D518">
        <v>13.891499999999999</v>
      </c>
      <c r="E518">
        <v>2.6459999999999995</v>
      </c>
      <c r="F518">
        <v>1.375</v>
      </c>
      <c r="G518">
        <v>5.1042000000000005</v>
      </c>
    </row>
    <row r="519" spans="1:7" ht="15.75" thickBot="1">
      <c r="A519">
        <f t="shared" si="8"/>
        <v>518</v>
      </c>
      <c r="B519" s="5">
        <v>38</v>
      </c>
      <c r="C519">
        <v>13</v>
      </c>
      <c r="D519">
        <v>5.3819999999999997</v>
      </c>
      <c r="E519">
        <v>7.4571000000000041</v>
      </c>
      <c r="F519">
        <v>0.3822000000000001</v>
      </c>
      <c r="G519">
        <v>123.76909999999995</v>
      </c>
    </row>
    <row r="520" spans="1:7" ht="15.75" thickBot="1">
      <c r="A520">
        <f t="shared" si="8"/>
        <v>519</v>
      </c>
      <c r="B520" s="6">
        <v>39</v>
      </c>
      <c r="C520">
        <v>13</v>
      </c>
      <c r="D520">
        <v>56.300999999999988</v>
      </c>
      <c r="E520">
        <v>129.38399999999999</v>
      </c>
      <c r="F520">
        <v>8.4888000000000012</v>
      </c>
      <c r="G520">
        <v>12.441600000000001</v>
      </c>
    </row>
    <row r="521" spans="1:7">
      <c r="A521">
        <f t="shared" si="8"/>
        <v>520</v>
      </c>
      <c r="B521" s="5">
        <v>40</v>
      </c>
      <c r="C521">
        <v>13</v>
      </c>
      <c r="D521">
        <v>5.2877000000000001</v>
      </c>
      <c r="E521">
        <v>10.5504</v>
      </c>
      <c r="F521">
        <v>3.400999999999998</v>
      </c>
      <c r="G521">
        <v>22.500800000000002</v>
      </c>
    </row>
    <row r="522" spans="1:7" ht="15.75" thickBot="1">
      <c r="A522">
        <f t="shared" si="8"/>
        <v>521</v>
      </c>
      <c r="B522" s="4">
        <v>1</v>
      </c>
      <c r="C522">
        <v>14</v>
      </c>
      <c r="D522">
        <v>-25.91360000000001</v>
      </c>
      <c r="E522">
        <v>8.9909999999999997</v>
      </c>
      <c r="F522">
        <v>46.601999999999997</v>
      </c>
      <c r="G522">
        <v>1.7419999999999987</v>
      </c>
    </row>
    <row r="523" spans="1:7" ht="15.75" thickBot="1">
      <c r="A523">
        <f t="shared" si="8"/>
        <v>522</v>
      </c>
      <c r="B523" s="5">
        <v>2</v>
      </c>
      <c r="C523">
        <v>14</v>
      </c>
      <c r="D523">
        <v>-21.167999999999999</v>
      </c>
      <c r="E523">
        <v>5.5566000000000004</v>
      </c>
      <c r="F523">
        <v>9.6047999999999991</v>
      </c>
      <c r="G523">
        <v>10.465</v>
      </c>
    </row>
    <row r="524" spans="1:7" ht="15.75" thickBot="1">
      <c r="A524">
        <f t="shared" si="8"/>
        <v>523</v>
      </c>
      <c r="B524" s="6">
        <v>3</v>
      </c>
      <c r="C524">
        <v>14</v>
      </c>
      <c r="D524">
        <v>21.097999999999985</v>
      </c>
      <c r="E524">
        <v>8.69</v>
      </c>
      <c r="F524">
        <v>7.2576000000000001</v>
      </c>
      <c r="G524">
        <v>23.384</v>
      </c>
    </row>
    <row r="525" spans="1:7" ht="15.75" thickBot="1">
      <c r="A525">
        <f t="shared" si="8"/>
        <v>524</v>
      </c>
      <c r="B525" s="5">
        <v>4</v>
      </c>
      <c r="C525">
        <v>14</v>
      </c>
      <c r="D525">
        <v>-12.414599999999997</v>
      </c>
      <c r="E525">
        <v>53.195999999999998</v>
      </c>
      <c r="F525">
        <v>0.98559999999999937</v>
      </c>
      <c r="G525">
        <v>27.352799999999998</v>
      </c>
    </row>
    <row r="526" spans="1:7" ht="15.75" thickBot="1">
      <c r="A526">
        <f t="shared" si="8"/>
        <v>525</v>
      </c>
      <c r="B526" s="6">
        <v>5</v>
      </c>
      <c r="C526">
        <v>14</v>
      </c>
      <c r="D526">
        <v>27.166600000000003</v>
      </c>
      <c r="E526">
        <v>2.8776000000000002</v>
      </c>
      <c r="F526">
        <v>-2.5128000000000008</v>
      </c>
      <c r="G526">
        <v>-29.343599999999995</v>
      </c>
    </row>
    <row r="527" spans="1:7" ht="15.75" thickBot="1">
      <c r="A527">
        <f t="shared" si="8"/>
        <v>526</v>
      </c>
      <c r="B527" s="5">
        <v>6</v>
      </c>
      <c r="C527">
        <v>14</v>
      </c>
      <c r="D527">
        <v>10.434000000000001</v>
      </c>
      <c r="E527">
        <v>3.1104000000000003</v>
      </c>
      <c r="F527">
        <v>-55.300000000000068</v>
      </c>
      <c r="G527">
        <v>137.28960000000004</v>
      </c>
    </row>
    <row r="528" spans="1:7" ht="15.75" thickBot="1">
      <c r="A528">
        <f t="shared" si="8"/>
        <v>527</v>
      </c>
      <c r="B528" s="6">
        <v>7</v>
      </c>
      <c r="C528">
        <v>14</v>
      </c>
      <c r="D528">
        <v>42.746999999999986</v>
      </c>
      <c r="E528">
        <v>223.05399999999995</v>
      </c>
      <c r="F528">
        <v>4.9431999999999992</v>
      </c>
      <c r="G528">
        <v>24.527999999999995</v>
      </c>
    </row>
    <row r="529" spans="1:7" ht="15.75" thickBot="1">
      <c r="A529">
        <f t="shared" si="8"/>
        <v>528</v>
      </c>
      <c r="B529" s="5">
        <v>8</v>
      </c>
      <c r="C529">
        <v>14</v>
      </c>
      <c r="D529">
        <v>5.1407999999999916</v>
      </c>
      <c r="E529">
        <v>16.788600000000002</v>
      </c>
      <c r="F529">
        <v>-8.2367999999999988</v>
      </c>
      <c r="G529">
        <v>-2.1624000000000012</v>
      </c>
    </row>
    <row r="530" spans="1:7" ht="15.75" thickBot="1">
      <c r="A530">
        <f t="shared" si="8"/>
        <v>529</v>
      </c>
      <c r="B530" s="6">
        <v>9</v>
      </c>
      <c r="C530">
        <v>14</v>
      </c>
      <c r="D530">
        <v>-7.2672000000000043</v>
      </c>
      <c r="E530">
        <v>107.34599999999996</v>
      </c>
      <c r="F530">
        <v>3.2099999999999982</v>
      </c>
      <c r="G530">
        <v>0</v>
      </c>
    </row>
    <row r="531" spans="1:7" ht="15.75" thickBot="1">
      <c r="A531">
        <f t="shared" si="8"/>
        <v>530</v>
      </c>
      <c r="B531" s="5">
        <v>10</v>
      </c>
      <c r="C531">
        <v>14</v>
      </c>
      <c r="D531">
        <v>-149.9058</v>
      </c>
      <c r="E531">
        <v>2.6279999999999997</v>
      </c>
      <c r="F531">
        <v>3.6288</v>
      </c>
      <c r="G531">
        <v>3.1583999999999985</v>
      </c>
    </row>
    <row r="532" spans="1:7" ht="15.75" thickBot="1">
      <c r="A532">
        <f t="shared" si="8"/>
        <v>531</v>
      </c>
      <c r="B532" s="6">
        <v>11</v>
      </c>
      <c r="C532">
        <v>14</v>
      </c>
      <c r="D532">
        <v>19.692</v>
      </c>
      <c r="E532">
        <v>5.8695999999999993</v>
      </c>
      <c r="F532">
        <v>0.54600000000000071</v>
      </c>
      <c r="G532">
        <v>22.573199999999996</v>
      </c>
    </row>
    <row r="533" spans="1:7" ht="15.75" thickBot="1">
      <c r="A533">
        <f t="shared" si="8"/>
        <v>532</v>
      </c>
      <c r="B533" s="5">
        <v>12</v>
      </c>
      <c r="C533">
        <v>14</v>
      </c>
      <c r="D533">
        <v>11.919999999999987</v>
      </c>
      <c r="E533">
        <v>0.43799999999999883</v>
      </c>
      <c r="F533">
        <v>-32.522600000000011</v>
      </c>
      <c r="G533">
        <v>5.3213999999999997</v>
      </c>
    </row>
    <row r="534" spans="1:7" ht="15.75" thickBot="1">
      <c r="A534">
        <f t="shared" si="8"/>
        <v>533</v>
      </c>
      <c r="B534" s="6">
        <v>13</v>
      </c>
      <c r="C534">
        <v>14</v>
      </c>
      <c r="D534">
        <v>2.3969999999999985</v>
      </c>
      <c r="E534">
        <v>209.99299999999999</v>
      </c>
      <c r="F534">
        <v>3.6894000000000009</v>
      </c>
      <c r="G534">
        <v>22.251600000000003</v>
      </c>
    </row>
    <row r="535" spans="1:7" ht="15.75" thickBot="1">
      <c r="A535">
        <f t="shared" si="8"/>
        <v>534</v>
      </c>
      <c r="B535" s="5">
        <v>14</v>
      </c>
      <c r="C535">
        <v>14</v>
      </c>
      <c r="D535">
        <v>274.38600000000008</v>
      </c>
      <c r="E535">
        <v>1.2527999999999997</v>
      </c>
      <c r="F535">
        <v>151.09740000000002</v>
      </c>
      <c r="G535">
        <v>5.04</v>
      </c>
    </row>
    <row r="536" spans="1:7" ht="15.75" thickBot="1">
      <c r="A536">
        <f t="shared" si="8"/>
        <v>535</v>
      </c>
      <c r="B536" s="6">
        <v>15</v>
      </c>
      <c r="C536">
        <v>14</v>
      </c>
      <c r="D536">
        <v>11.375</v>
      </c>
      <c r="E536">
        <v>1.6379999999999999</v>
      </c>
      <c r="F536">
        <v>53.860799999999998</v>
      </c>
      <c r="G536">
        <v>200.95460000000008</v>
      </c>
    </row>
    <row r="537" spans="1:7" ht="15.75" thickBot="1">
      <c r="A537">
        <f t="shared" si="8"/>
        <v>536</v>
      </c>
      <c r="B537" s="5">
        <v>16</v>
      </c>
      <c r="C537">
        <v>14</v>
      </c>
      <c r="D537">
        <v>1.4672000000000001</v>
      </c>
      <c r="E537">
        <v>53.921700000000008</v>
      </c>
      <c r="F537">
        <v>3.8519999999999994</v>
      </c>
      <c r="G537">
        <v>46.3185</v>
      </c>
    </row>
    <row r="538" spans="1:7" ht="15.75" thickBot="1">
      <c r="A538">
        <f t="shared" si="8"/>
        <v>537</v>
      </c>
      <c r="B538" s="6">
        <v>17</v>
      </c>
      <c r="C538">
        <v>14</v>
      </c>
      <c r="D538">
        <v>-68.185600000000022</v>
      </c>
      <c r="E538">
        <v>0</v>
      </c>
      <c r="F538">
        <v>130.75810000000001</v>
      </c>
      <c r="G538">
        <v>15.699300000000001</v>
      </c>
    </row>
    <row r="539" spans="1:7" ht="15.75" thickBot="1">
      <c r="A539">
        <f t="shared" si="8"/>
        <v>538</v>
      </c>
      <c r="B539" s="5">
        <v>18</v>
      </c>
      <c r="C539">
        <v>14</v>
      </c>
      <c r="D539">
        <v>3.359999999999999</v>
      </c>
      <c r="E539">
        <v>493.78559999999993</v>
      </c>
      <c r="F539">
        <v>150.36000000000013</v>
      </c>
      <c r="G539">
        <v>80.991899999999987</v>
      </c>
    </row>
    <row r="540" spans="1:7" ht="15.75" thickBot="1">
      <c r="A540">
        <f t="shared" si="8"/>
        <v>539</v>
      </c>
      <c r="B540" s="6">
        <v>19</v>
      </c>
      <c r="C540">
        <v>14</v>
      </c>
      <c r="D540">
        <v>41.293800000000005</v>
      </c>
      <c r="E540">
        <v>29.285699999999999</v>
      </c>
      <c r="F540">
        <v>-66.508800000000036</v>
      </c>
      <c r="G540">
        <v>-447.59469999999988</v>
      </c>
    </row>
    <row r="541" spans="1:7" ht="15.75" thickBot="1">
      <c r="A541">
        <f t="shared" si="8"/>
        <v>540</v>
      </c>
      <c r="B541" s="5">
        <v>20</v>
      </c>
      <c r="C541">
        <v>14</v>
      </c>
      <c r="D541">
        <v>70.980000000000018</v>
      </c>
      <c r="E541">
        <v>100.12200000000001</v>
      </c>
      <c r="F541">
        <v>7.615399999999994</v>
      </c>
      <c r="G541">
        <v>-553.64760000000001</v>
      </c>
    </row>
    <row r="542" spans="1:7" ht="15.75" thickBot="1">
      <c r="A542">
        <f t="shared" si="8"/>
        <v>541</v>
      </c>
      <c r="B542" s="6">
        <v>21</v>
      </c>
      <c r="C542">
        <v>14</v>
      </c>
      <c r="D542">
        <v>206.31600000000006</v>
      </c>
      <c r="E542">
        <v>19.518400000000007</v>
      </c>
      <c r="F542">
        <v>4.8840000000000003</v>
      </c>
      <c r="G542">
        <v>-122.78160000000003</v>
      </c>
    </row>
    <row r="543" spans="1:7" ht="15.75" thickBot="1">
      <c r="A543">
        <f t="shared" si="8"/>
        <v>542</v>
      </c>
      <c r="B543" s="5">
        <v>22</v>
      </c>
      <c r="C543">
        <v>14</v>
      </c>
      <c r="D543">
        <v>38.086400000000026</v>
      </c>
      <c r="E543">
        <v>90.735000000000014</v>
      </c>
      <c r="F543">
        <v>-4.8391999999999769</v>
      </c>
      <c r="G543">
        <v>16.3842</v>
      </c>
    </row>
    <row r="544" spans="1:7" ht="15.75" thickBot="1">
      <c r="A544">
        <f t="shared" si="8"/>
        <v>543</v>
      </c>
      <c r="B544" s="6">
        <v>23</v>
      </c>
      <c r="C544">
        <v>14</v>
      </c>
      <c r="D544">
        <v>-145.52460000000002</v>
      </c>
      <c r="E544">
        <v>5.77</v>
      </c>
      <c r="F544">
        <v>9.7037999999999993</v>
      </c>
      <c r="G544">
        <v>75.9696</v>
      </c>
    </row>
    <row r="545" spans="1:7" ht="15.75" thickBot="1">
      <c r="A545">
        <f t="shared" si="8"/>
        <v>544</v>
      </c>
      <c r="B545" s="5">
        <v>24</v>
      </c>
      <c r="C545">
        <v>14</v>
      </c>
      <c r="D545">
        <v>7.263999999999994</v>
      </c>
      <c r="E545">
        <v>15.642599999999995</v>
      </c>
      <c r="F545">
        <v>-20.696400000000025</v>
      </c>
      <c r="G545">
        <v>-10.053999999999998</v>
      </c>
    </row>
    <row r="546" spans="1:7" ht="15.75" thickBot="1">
      <c r="A546">
        <f t="shared" si="8"/>
        <v>545</v>
      </c>
      <c r="B546" s="6">
        <v>25</v>
      </c>
      <c r="C546">
        <v>14</v>
      </c>
      <c r="D546">
        <v>6.2995000000000019</v>
      </c>
      <c r="E546">
        <v>4.5953999999999997</v>
      </c>
      <c r="F546">
        <v>10.517999999999997</v>
      </c>
      <c r="G546">
        <v>40.921599999999998</v>
      </c>
    </row>
    <row r="547" spans="1:7" ht="15.75" thickBot="1">
      <c r="A547">
        <f t="shared" si="8"/>
        <v>546</v>
      </c>
      <c r="B547" s="5">
        <v>26</v>
      </c>
      <c r="C547">
        <v>14</v>
      </c>
      <c r="D547">
        <v>-84.292799999999986</v>
      </c>
      <c r="E547">
        <v>40.872</v>
      </c>
      <c r="F547">
        <v>1.8997999999999999</v>
      </c>
      <c r="G547">
        <v>44.889600000000002</v>
      </c>
    </row>
    <row r="548" spans="1:7" ht="15.75" thickBot="1">
      <c r="A548">
        <f t="shared" si="8"/>
        <v>547</v>
      </c>
      <c r="B548" s="6">
        <v>27</v>
      </c>
      <c r="C548">
        <v>14</v>
      </c>
      <c r="D548">
        <v>13.931999999999999</v>
      </c>
      <c r="E548">
        <v>9.1785000000000014</v>
      </c>
      <c r="F548">
        <v>46.116000000000007</v>
      </c>
      <c r="G548">
        <v>20.7</v>
      </c>
    </row>
    <row r="549" spans="1:7" ht="15.75" thickBot="1">
      <c r="A549">
        <f t="shared" si="8"/>
        <v>548</v>
      </c>
      <c r="B549" s="5">
        <v>28</v>
      </c>
      <c r="C549">
        <v>14</v>
      </c>
      <c r="D549">
        <v>6.4127999999999998</v>
      </c>
      <c r="E549">
        <v>21.059999999999995</v>
      </c>
      <c r="F549">
        <v>4.8117999999999999</v>
      </c>
      <c r="G549">
        <v>-18.106799999999993</v>
      </c>
    </row>
    <row r="550" spans="1:7" ht="15.75" thickBot="1">
      <c r="A550">
        <f t="shared" si="8"/>
        <v>549</v>
      </c>
      <c r="B550" s="6">
        <v>29</v>
      </c>
      <c r="C550">
        <v>14</v>
      </c>
      <c r="D550">
        <v>15.641999999999982</v>
      </c>
      <c r="E550">
        <v>49.272299999999987</v>
      </c>
      <c r="F550">
        <v>-5.8603999999999985</v>
      </c>
      <c r="G550">
        <v>11.328800000000001</v>
      </c>
    </row>
    <row r="551" spans="1:7" ht="15.75" thickBot="1">
      <c r="A551">
        <f t="shared" si="8"/>
        <v>550</v>
      </c>
      <c r="B551" s="5">
        <v>30</v>
      </c>
      <c r="C551">
        <v>14</v>
      </c>
      <c r="D551">
        <v>-17.045999999999999</v>
      </c>
      <c r="E551">
        <v>33.938800000000001</v>
      </c>
      <c r="F551">
        <v>-39.456499999999991</v>
      </c>
      <c r="G551">
        <v>-26.635200000000026</v>
      </c>
    </row>
    <row r="552" spans="1:7" ht="15.75" thickBot="1">
      <c r="A552">
        <f t="shared" si="8"/>
        <v>551</v>
      </c>
      <c r="B552" s="6">
        <v>31</v>
      </c>
      <c r="C552">
        <v>14</v>
      </c>
      <c r="D552">
        <v>-1.7440000000000015</v>
      </c>
      <c r="E552">
        <v>0</v>
      </c>
      <c r="F552">
        <v>-1.3952000000000013</v>
      </c>
      <c r="G552">
        <v>0.30700000000000016</v>
      </c>
    </row>
    <row r="553" spans="1:7" ht="15.75" thickBot="1">
      <c r="A553">
        <f t="shared" si="8"/>
        <v>552</v>
      </c>
      <c r="B553" s="5">
        <v>32</v>
      </c>
      <c r="C553">
        <v>14</v>
      </c>
      <c r="D553">
        <v>0</v>
      </c>
      <c r="E553">
        <v>9.3312000000000008</v>
      </c>
      <c r="F553">
        <v>-20.166300000000007</v>
      </c>
      <c r="G553">
        <v>93.240000000000009</v>
      </c>
    </row>
    <row r="554" spans="1:7" ht="15.75" thickBot="1">
      <c r="A554">
        <f t="shared" si="8"/>
        <v>553</v>
      </c>
      <c r="B554" s="6">
        <v>33</v>
      </c>
      <c r="C554">
        <v>14</v>
      </c>
      <c r="D554">
        <v>6.0381999999999998</v>
      </c>
      <c r="E554">
        <v>8.299199999999999</v>
      </c>
      <c r="F554">
        <v>-24.496000000000002</v>
      </c>
      <c r="G554">
        <v>-27.129599999999996</v>
      </c>
    </row>
    <row r="555" spans="1:7" ht="15.75" thickBot="1">
      <c r="A555">
        <f t="shared" si="8"/>
        <v>554</v>
      </c>
      <c r="B555" s="5">
        <v>34</v>
      </c>
      <c r="C555">
        <v>14</v>
      </c>
      <c r="D555">
        <v>2.5707</v>
      </c>
      <c r="E555">
        <v>10.7424</v>
      </c>
      <c r="F555">
        <v>19.499999999999993</v>
      </c>
      <c r="G555">
        <v>0.8224999999999999</v>
      </c>
    </row>
    <row r="556" spans="1:7" ht="15.75" thickBot="1">
      <c r="A556">
        <f t="shared" si="8"/>
        <v>555</v>
      </c>
      <c r="B556" s="6">
        <v>35</v>
      </c>
      <c r="C556">
        <v>14</v>
      </c>
      <c r="D556">
        <v>310.98720000000003</v>
      </c>
      <c r="E556">
        <v>5.5754999999999999</v>
      </c>
      <c r="F556">
        <v>9.3869999999999987</v>
      </c>
      <c r="G556">
        <v>7.698599999999999</v>
      </c>
    </row>
    <row r="557" spans="1:7" ht="15.75" thickBot="1">
      <c r="A557">
        <f t="shared" si="8"/>
        <v>556</v>
      </c>
      <c r="B557" s="5">
        <v>36</v>
      </c>
      <c r="C557">
        <v>14</v>
      </c>
      <c r="D557">
        <v>3.4047999999999981</v>
      </c>
      <c r="E557">
        <v>-7.7640000000000011</v>
      </c>
      <c r="F557">
        <v>129.37860000000001</v>
      </c>
      <c r="G557">
        <v>-14.478399999999993</v>
      </c>
    </row>
    <row r="558" spans="1:7" ht="15.75" thickBot="1">
      <c r="A558">
        <f t="shared" si="8"/>
        <v>557</v>
      </c>
      <c r="B558" s="6">
        <v>37</v>
      </c>
      <c r="C558">
        <v>14</v>
      </c>
      <c r="D558">
        <v>9.9359999999999999</v>
      </c>
      <c r="E558">
        <v>16.2864</v>
      </c>
      <c r="F558">
        <v>1.4952000000000001</v>
      </c>
      <c r="G558">
        <v>0.11340000000000017</v>
      </c>
    </row>
    <row r="559" spans="1:7" ht="15.75" thickBot="1">
      <c r="A559">
        <f t="shared" si="8"/>
        <v>558</v>
      </c>
      <c r="B559" s="5">
        <v>38</v>
      </c>
      <c r="C559">
        <v>14</v>
      </c>
      <c r="D559">
        <v>-217.04800000000017</v>
      </c>
      <c r="E559">
        <v>8.0996999999999986</v>
      </c>
      <c r="F559">
        <v>1.512</v>
      </c>
      <c r="G559">
        <v>-58.861599999999981</v>
      </c>
    </row>
    <row r="560" spans="1:7" ht="15.75" thickBot="1">
      <c r="A560">
        <f t="shared" si="8"/>
        <v>559</v>
      </c>
      <c r="B560" s="6">
        <v>39</v>
      </c>
      <c r="C560">
        <v>14</v>
      </c>
      <c r="D560">
        <v>15.552000000000001</v>
      </c>
      <c r="E560">
        <v>5.4332000000000003</v>
      </c>
      <c r="F560">
        <v>180.76590000000002</v>
      </c>
      <c r="G560">
        <v>1.1479999999999988</v>
      </c>
    </row>
    <row r="561" spans="1:7">
      <c r="A561">
        <f t="shared" si="8"/>
        <v>560</v>
      </c>
      <c r="B561" s="5">
        <v>40</v>
      </c>
      <c r="C561">
        <v>14</v>
      </c>
      <c r="D561">
        <v>16.614000000000001</v>
      </c>
      <c r="E561">
        <v>51.749999999999986</v>
      </c>
      <c r="F561">
        <v>6.6150000000000002</v>
      </c>
      <c r="G561">
        <v>15.065</v>
      </c>
    </row>
    <row r="562" spans="1:7" ht="15.75" thickBot="1">
      <c r="A562">
        <f t="shared" si="8"/>
        <v>561</v>
      </c>
      <c r="B562" s="4">
        <v>1</v>
      </c>
      <c r="C562">
        <v>15</v>
      </c>
      <c r="D562">
        <v>0</v>
      </c>
      <c r="E562">
        <v>0</v>
      </c>
      <c r="F562">
        <v>14.992499999999996</v>
      </c>
      <c r="G562">
        <v>1.7138000000000002</v>
      </c>
    </row>
    <row r="563" spans="1:7" ht="15.75" thickBot="1">
      <c r="A563">
        <f t="shared" si="8"/>
        <v>562</v>
      </c>
      <c r="B563" s="5">
        <v>2</v>
      </c>
      <c r="C563">
        <v>15</v>
      </c>
      <c r="D563">
        <v>0</v>
      </c>
      <c r="E563">
        <v>0</v>
      </c>
      <c r="F563">
        <v>20.840000000000003</v>
      </c>
      <c r="G563">
        <v>15.489999999999997</v>
      </c>
    </row>
    <row r="564" spans="1:7" ht="15.75" thickBot="1">
      <c r="A564">
        <f t="shared" si="8"/>
        <v>563</v>
      </c>
      <c r="B564" s="6">
        <v>3</v>
      </c>
      <c r="C564">
        <v>15</v>
      </c>
      <c r="D564">
        <v>0</v>
      </c>
      <c r="E564">
        <v>0</v>
      </c>
      <c r="F564">
        <v>3.0267999999999997</v>
      </c>
      <c r="G564">
        <v>11.626299999999999</v>
      </c>
    </row>
    <row r="565" spans="1:7" ht="15.75" thickBot="1">
      <c r="A565">
        <f t="shared" si="8"/>
        <v>564</v>
      </c>
      <c r="B565" s="5">
        <v>4</v>
      </c>
      <c r="C565">
        <v>15</v>
      </c>
      <c r="D565">
        <v>0</v>
      </c>
      <c r="E565">
        <v>0</v>
      </c>
      <c r="F565">
        <v>59.011199999999988</v>
      </c>
      <c r="G565">
        <v>45.770399999999995</v>
      </c>
    </row>
    <row r="566" spans="1:7" ht="15.75" thickBot="1">
      <c r="A566">
        <f t="shared" si="8"/>
        <v>565</v>
      </c>
      <c r="B566" s="6">
        <v>5</v>
      </c>
      <c r="C566">
        <v>15</v>
      </c>
      <c r="D566">
        <v>0</v>
      </c>
      <c r="E566">
        <v>0</v>
      </c>
      <c r="F566">
        <v>17.721599999999999</v>
      </c>
      <c r="G566">
        <v>4.4855999999999998</v>
      </c>
    </row>
    <row r="567" spans="1:7" ht="15.75" thickBot="1">
      <c r="A567">
        <f t="shared" si="8"/>
        <v>566</v>
      </c>
      <c r="B567" s="5">
        <v>6</v>
      </c>
      <c r="C567">
        <v>15</v>
      </c>
      <c r="D567">
        <v>0</v>
      </c>
      <c r="E567">
        <v>0</v>
      </c>
      <c r="F567">
        <v>9.8159999999999954</v>
      </c>
      <c r="G567">
        <v>62.74799999999999</v>
      </c>
    </row>
    <row r="568" spans="1:7" ht="15.75" thickBot="1">
      <c r="A568">
        <f t="shared" si="8"/>
        <v>567</v>
      </c>
      <c r="B568" s="6">
        <v>7</v>
      </c>
      <c r="C568">
        <v>15</v>
      </c>
      <c r="D568">
        <v>0</v>
      </c>
      <c r="E568">
        <v>0</v>
      </c>
      <c r="F568">
        <v>15.5288</v>
      </c>
      <c r="G568">
        <v>15.837600000000009</v>
      </c>
    </row>
    <row r="569" spans="1:7" ht="15.75" thickBot="1">
      <c r="A569">
        <f t="shared" si="8"/>
        <v>568</v>
      </c>
      <c r="B569" s="5">
        <v>8</v>
      </c>
      <c r="C569">
        <v>15</v>
      </c>
      <c r="D569">
        <v>0</v>
      </c>
      <c r="E569">
        <v>0</v>
      </c>
      <c r="F569">
        <v>25.221299999999989</v>
      </c>
      <c r="G569">
        <v>59.997999999999962</v>
      </c>
    </row>
    <row r="570" spans="1:7" ht="15.75" thickBot="1">
      <c r="A570">
        <f t="shared" si="8"/>
        <v>569</v>
      </c>
      <c r="B570" s="6">
        <v>9</v>
      </c>
      <c r="C570">
        <v>15</v>
      </c>
      <c r="D570">
        <v>0</v>
      </c>
      <c r="E570">
        <v>0</v>
      </c>
      <c r="F570">
        <v>64.785599999999988</v>
      </c>
      <c r="G570">
        <v>3.6155999999999997</v>
      </c>
    </row>
    <row r="571" spans="1:7" ht="15.75" thickBot="1">
      <c r="A571">
        <f t="shared" si="8"/>
        <v>570</v>
      </c>
      <c r="B571" s="5">
        <v>10</v>
      </c>
      <c r="C571">
        <v>15</v>
      </c>
      <c r="D571">
        <v>0</v>
      </c>
      <c r="E571">
        <v>0</v>
      </c>
      <c r="F571">
        <v>15.994400000000001</v>
      </c>
      <c r="G571">
        <v>8.8623999999999992</v>
      </c>
    </row>
    <row r="572" spans="1:7" ht="15.75" thickBot="1">
      <c r="A572">
        <f t="shared" si="8"/>
        <v>571</v>
      </c>
      <c r="B572" s="6">
        <v>11</v>
      </c>
      <c r="C572">
        <v>15</v>
      </c>
      <c r="D572">
        <v>0</v>
      </c>
      <c r="E572">
        <v>0</v>
      </c>
      <c r="F572">
        <v>26.590499999999988</v>
      </c>
      <c r="G572">
        <v>3.1104000000000003</v>
      </c>
    </row>
    <row r="573" spans="1:7" ht="15.75" thickBot="1">
      <c r="A573">
        <f t="shared" si="8"/>
        <v>572</v>
      </c>
      <c r="B573" s="5">
        <v>12</v>
      </c>
      <c r="C573">
        <v>15</v>
      </c>
      <c r="D573">
        <v>0</v>
      </c>
      <c r="E573">
        <v>0</v>
      </c>
      <c r="F573">
        <v>24.47</v>
      </c>
      <c r="G573">
        <v>20.511400000000002</v>
      </c>
    </row>
    <row r="574" spans="1:7" ht="15.75" thickBot="1">
      <c r="A574">
        <f t="shared" si="8"/>
        <v>573</v>
      </c>
      <c r="B574" s="6">
        <v>13</v>
      </c>
      <c r="C574">
        <v>15</v>
      </c>
      <c r="D574">
        <v>0</v>
      </c>
      <c r="E574">
        <v>0</v>
      </c>
      <c r="F574">
        <v>73.881600000000006</v>
      </c>
      <c r="G574">
        <v>97.194599999999923</v>
      </c>
    </row>
    <row r="575" spans="1:7" ht="15.75" thickBot="1">
      <c r="A575">
        <f t="shared" si="8"/>
        <v>574</v>
      </c>
      <c r="B575" s="5">
        <v>14</v>
      </c>
      <c r="C575">
        <v>15</v>
      </c>
      <c r="D575">
        <v>0</v>
      </c>
      <c r="E575">
        <v>0</v>
      </c>
      <c r="F575">
        <v>12.592800000000004</v>
      </c>
      <c r="G575">
        <v>42.150400000000005</v>
      </c>
    </row>
    <row r="576" spans="1:7" ht="15.75" thickBot="1">
      <c r="A576">
        <f t="shared" si="8"/>
        <v>575</v>
      </c>
      <c r="B576" s="6">
        <v>15</v>
      </c>
      <c r="C576">
        <v>15</v>
      </c>
      <c r="D576">
        <v>0</v>
      </c>
      <c r="E576">
        <v>0</v>
      </c>
      <c r="F576">
        <v>6.0416000000000025</v>
      </c>
      <c r="G576">
        <v>10.316800000000001</v>
      </c>
    </row>
    <row r="577" spans="1:7" ht="15.75" thickBot="1">
      <c r="A577">
        <f t="shared" si="8"/>
        <v>576</v>
      </c>
      <c r="B577" s="5">
        <v>16</v>
      </c>
      <c r="C577">
        <v>15</v>
      </c>
      <c r="D577">
        <v>0</v>
      </c>
      <c r="E577">
        <v>0</v>
      </c>
      <c r="F577">
        <v>26.984999999999992</v>
      </c>
      <c r="G577">
        <v>2.2560000000000002</v>
      </c>
    </row>
    <row r="578" spans="1:7" ht="15.75" thickBot="1">
      <c r="A578">
        <f t="shared" si="8"/>
        <v>577</v>
      </c>
      <c r="B578" s="6">
        <v>17</v>
      </c>
      <c r="C578">
        <v>15</v>
      </c>
      <c r="D578">
        <v>0</v>
      </c>
      <c r="E578">
        <v>0</v>
      </c>
      <c r="F578">
        <v>16.598399999999998</v>
      </c>
      <c r="G578">
        <v>23.96</v>
      </c>
    </row>
    <row r="579" spans="1:7" ht="15.75" thickBot="1">
      <c r="A579">
        <f t="shared" si="8"/>
        <v>578</v>
      </c>
      <c r="B579" s="5">
        <v>18</v>
      </c>
      <c r="C579">
        <v>15</v>
      </c>
      <c r="D579">
        <v>0</v>
      </c>
      <c r="E579">
        <v>0</v>
      </c>
      <c r="F579">
        <v>10.911300000000001</v>
      </c>
      <c r="G579">
        <v>16.649999999999999</v>
      </c>
    </row>
    <row r="580" spans="1:7" ht="15.75" thickBot="1">
      <c r="A580">
        <f t="shared" si="8"/>
        <v>579</v>
      </c>
      <c r="B580" s="6">
        <v>19</v>
      </c>
      <c r="C580">
        <v>15</v>
      </c>
      <c r="D580">
        <v>0</v>
      </c>
      <c r="E580">
        <v>0</v>
      </c>
      <c r="F580">
        <v>11.565</v>
      </c>
      <c r="G580">
        <v>2.8224</v>
      </c>
    </row>
    <row r="581" spans="1:7" ht="15.75" thickBot="1">
      <c r="A581">
        <f t="shared" si="8"/>
        <v>580</v>
      </c>
      <c r="B581" s="5">
        <v>20</v>
      </c>
      <c r="C581">
        <v>15</v>
      </c>
      <c r="D581">
        <v>0</v>
      </c>
      <c r="E581">
        <v>0</v>
      </c>
      <c r="F581">
        <v>73.320999999999998</v>
      </c>
      <c r="G581">
        <v>4.3367999999999993</v>
      </c>
    </row>
    <row r="582" spans="1:7" ht="15.75" thickBot="1">
      <c r="A582">
        <f t="shared" ref="A582:A601" si="9">A581+1</f>
        <v>581</v>
      </c>
      <c r="B582" s="6">
        <v>21</v>
      </c>
      <c r="C582">
        <v>15</v>
      </c>
      <c r="D582">
        <v>0</v>
      </c>
      <c r="E582">
        <v>0</v>
      </c>
      <c r="F582">
        <v>3.6295999999999995</v>
      </c>
      <c r="G582">
        <v>-115.35440000000006</v>
      </c>
    </row>
    <row r="583" spans="1:7" ht="15.75" thickBot="1">
      <c r="A583">
        <f t="shared" si="9"/>
        <v>582</v>
      </c>
      <c r="B583" s="5">
        <v>22</v>
      </c>
      <c r="C583">
        <v>15</v>
      </c>
      <c r="D583">
        <v>0</v>
      </c>
      <c r="E583">
        <v>0</v>
      </c>
      <c r="F583">
        <v>17.534399999999998</v>
      </c>
      <c r="G583">
        <v>0.72999999999999954</v>
      </c>
    </row>
    <row r="584" spans="1:7" ht="15.75" thickBot="1">
      <c r="A584">
        <f t="shared" si="9"/>
        <v>583</v>
      </c>
      <c r="B584" s="6">
        <v>23</v>
      </c>
      <c r="C584">
        <v>15</v>
      </c>
      <c r="D584">
        <v>0</v>
      </c>
      <c r="E584">
        <v>0</v>
      </c>
      <c r="F584">
        <v>1.5047999999999999</v>
      </c>
      <c r="G584">
        <v>17.84699999999998</v>
      </c>
    </row>
    <row r="585" spans="1:7" ht="15.75" thickBot="1">
      <c r="A585">
        <f t="shared" si="9"/>
        <v>584</v>
      </c>
      <c r="B585" s="5">
        <v>24</v>
      </c>
      <c r="C585">
        <v>15</v>
      </c>
      <c r="D585">
        <v>0</v>
      </c>
      <c r="E585">
        <v>0</v>
      </c>
      <c r="F585">
        <v>-4.2987000000000002</v>
      </c>
      <c r="G585">
        <v>5.1407999999999916</v>
      </c>
    </row>
    <row r="586" spans="1:7" ht="15.75" thickBot="1">
      <c r="A586">
        <f t="shared" si="9"/>
        <v>585</v>
      </c>
      <c r="B586" s="6">
        <v>25</v>
      </c>
      <c r="C586">
        <v>15</v>
      </c>
      <c r="D586">
        <v>0</v>
      </c>
      <c r="E586">
        <v>0</v>
      </c>
      <c r="F586">
        <v>-1049.3406</v>
      </c>
      <c r="G586">
        <v>-5.5338000000000012</v>
      </c>
    </row>
    <row r="587" spans="1:7" ht="15.75" thickBot="1">
      <c r="A587">
        <f t="shared" si="9"/>
        <v>586</v>
      </c>
      <c r="B587" s="5">
        <v>26</v>
      </c>
      <c r="C587">
        <v>15</v>
      </c>
      <c r="D587">
        <v>0</v>
      </c>
      <c r="E587">
        <v>0</v>
      </c>
      <c r="F587">
        <v>22.995400000000004</v>
      </c>
      <c r="G587">
        <v>-31.671199999999999</v>
      </c>
    </row>
    <row r="588" spans="1:7" ht="15.75" thickBot="1">
      <c r="A588">
        <f t="shared" si="9"/>
        <v>587</v>
      </c>
      <c r="B588" s="6">
        <v>27</v>
      </c>
      <c r="C588">
        <v>15</v>
      </c>
      <c r="D588">
        <v>0</v>
      </c>
      <c r="E588">
        <v>0</v>
      </c>
      <c r="F588">
        <v>27.5944</v>
      </c>
      <c r="G588">
        <v>47.815200000000004</v>
      </c>
    </row>
    <row r="589" spans="1:7" ht="15.75" thickBot="1">
      <c r="A589">
        <f t="shared" si="9"/>
        <v>588</v>
      </c>
      <c r="B589" s="5">
        <v>28</v>
      </c>
      <c r="C589">
        <v>15</v>
      </c>
      <c r="D589">
        <v>0</v>
      </c>
      <c r="E589">
        <v>0</v>
      </c>
      <c r="F589">
        <v>21.772800000000004</v>
      </c>
      <c r="G589">
        <v>-2.6256000000000004</v>
      </c>
    </row>
    <row r="590" spans="1:7" ht="15.75" thickBot="1">
      <c r="A590">
        <f t="shared" si="9"/>
        <v>589</v>
      </c>
      <c r="B590" s="6">
        <v>29</v>
      </c>
      <c r="C590">
        <v>15</v>
      </c>
      <c r="D590">
        <v>0</v>
      </c>
      <c r="E590">
        <v>0</v>
      </c>
      <c r="F590">
        <v>76.271999999999977</v>
      </c>
      <c r="G590">
        <v>2.3813999999999984</v>
      </c>
    </row>
    <row r="591" spans="1:7" ht="15.75" thickBot="1">
      <c r="A591">
        <f t="shared" si="9"/>
        <v>590</v>
      </c>
      <c r="B591" s="5">
        <v>30</v>
      </c>
      <c r="C591">
        <v>15</v>
      </c>
      <c r="D591">
        <v>0</v>
      </c>
      <c r="E591">
        <v>0</v>
      </c>
      <c r="F591">
        <v>0.69929999999999914</v>
      </c>
      <c r="G591">
        <v>-10.117800000000003</v>
      </c>
    </row>
    <row r="592" spans="1:7" ht="15.75" thickBot="1">
      <c r="A592">
        <f t="shared" si="9"/>
        <v>591</v>
      </c>
      <c r="B592" s="6">
        <v>31</v>
      </c>
      <c r="C592">
        <v>15</v>
      </c>
      <c r="D592">
        <v>0</v>
      </c>
      <c r="E592">
        <v>0</v>
      </c>
      <c r="F592">
        <v>-12.116999999999999</v>
      </c>
      <c r="G592">
        <v>41.577299999999951</v>
      </c>
    </row>
    <row r="593" spans="1:7" ht="15.75" thickBot="1">
      <c r="A593">
        <f t="shared" si="9"/>
        <v>592</v>
      </c>
      <c r="B593" s="5">
        <v>32</v>
      </c>
      <c r="C593">
        <v>15</v>
      </c>
      <c r="D593">
        <v>0</v>
      </c>
      <c r="E593">
        <v>0</v>
      </c>
      <c r="F593">
        <v>17.815199999999997</v>
      </c>
      <c r="G593">
        <v>5.6955999999999989</v>
      </c>
    </row>
    <row r="594" spans="1:7" ht="15.75" thickBot="1">
      <c r="A594">
        <f t="shared" si="9"/>
        <v>593</v>
      </c>
      <c r="B594" s="6">
        <v>33</v>
      </c>
      <c r="C594">
        <v>15</v>
      </c>
      <c r="D594">
        <v>0</v>
      </c>
      <c r="E594">
        <v>0</v>
      </c>
      <c r="F594">
        <v>25.021000000000001</v>
      </c>
      <c r="G594">
        <v>2.6399999999999997</v>
      </c>
    </row>
    <row r="595" spans="1:7" ht="15.75" thickBot="1">
      <c r="A595">
        <f t="shared" si="9"/>
        <v>594</v>
      </c>
      <c r="B595" s="5">
        <v>34</v>
      </c>
      <c r="C595">
        <v>15</v>
      </c>
      <c r="D595">
        <v>0</v>
      </c>
      <c r="E595">
        <v>0</v>
      </c>
      <c r="F595">
        <v>28.129999999999995</v>
      </c>
      <c r="G595">
        <v>-157.93830000000008</v>
      </c>
    </row>
    <row r="596" spans="1:7" ht="15.75" thickBot="1">
      <c r="A596">
        <f t="shared" si="9"/>
        <v>595</v>
      </c>
      <c r="B596" s="6">
        <v>35</v>
      </c>
      <c r="C596">
        <v>15</v>
      </c>
      <c r="D596">
        <v>0</v>
      </c>
      <c r="E596">
        <v>0</v>
      </c>
      <c r="F596">
        <v>1.5713999999999997</v>
      </c>
      <c r="G596">
        <v>15.99199999999999</v>
      </c>
    </row>
    <row r="597" spans="1:7" ht="15.75" thickBot="1">
      <c r="A597">
        <f t="shared" si="9"/>
        <v>596</v>
      </c>
      <c r="B597" s="5">
        <v>36</v>
      </c>
      <c r="C597">
        <v>15</v>
      </c>
      <c r="D597">
        <v>0</v>
      </c>
      <c r="E597">
        <v>0</v>
      </c>
      <c r="F597">
        <v>-8.5067999999999913</v>
      </c>
      <c r="G597">
        <v>-2.7967999999999993</v>
      </c>
    </row>
    <row r="598" spans="1:7" ht="15.75" thickBot="1">
      <c r="A598">
        <f t="shared" si="9"/>
        <v>597</v>
      </c>
      <c r="B598" s="6">
        <v>37</v>
      </c>
      <c r="C598">
        <v>15</v>
      </c>
      <c r="D598">
        <v>0</v>
      </c>
      <c r="E598">
        <v>0</v>
      </c>
      <c r="F598">
        <v>3.4685999999999999</v>
      </c>
      <c r="G598">
        <v>15.787199999999999</v>
      </c>
    </row>
    <row r="599" spans="1:7" ht="15.75" thickBot="1">
      <c r="A599">
        <f t="shared" si="9"/>
        <v>598</v>
      </c>
      <c r="B599" s="5">
        <v>38</v>
      </c>
      <c r="C599">
        <v>15</v>
      </c>
      <c r="D599">
        <v>0</v>
      </c>
      <c r="E599">
        <v>0</v>
      </c>
      <c r="F599">
        <v>3.0557999999999996</v>
      </c>
      <c r="G599">
        <v>3.0813999999999995</v>
      </c>
    </row>
    <row r="600" spans="1:7" ht="15.75" thickBot="1">
      <c r="A600">
        <f t="shared" si="9"/>
        <v>599</v>
      </c>
      <c r="B600" s="6">
        <v>39</v>
      </c>
      <c r="C600">
        <v>15</v>
      </c>
      <c r="D600">
        <v>0</v>
      </c>
      <c r="E600">
        <v>0</v>
      </c>
      <c r="F600">
        <v>4.5815999999999999</v>
      </c>
      <c r="G600">
        <v>64.674000000000007</v>
      </c>
    </row>
    <row r="601" spans="1:7">
      <c r="A601">
        <f t="shared" si="9"/>
        <v>600</v>
      </c>
      <c r="B601" s="5">
        <v>40</v>
      </c>
      <c r="C601">
        <v>15</v>
      </c>
      <c r="D601">
        <v>0</v>
      </c>
      <c r="E601">
        <v>0</v>
      </c>
      <c r="F601">
        <v>-166.32000000000005</v>
      </c>
      <c r="G601">
        <v>-444.33300000000003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F166-10FF-43A8-A33D-9C7EEEB2222B}">
  <dimension ref="A1:E16"/>
  <sheetViews>
    <sheetView workbookViewId="0">
      <selection activeCell="E17" sqref="E17"/>
    </sheetView>
  </sheetViews>
  <sheetFormatPr defaultRowHeight="15"/>
  <cols>
    <col min="2" max="2" width="17.7109375" bestFit="1" customWidth="1"/>
    <col min="3" max="3" width="17" bestFit="1" customWidth="1"/>
    <col min="4" max="4" width="15.140625" bestFit="1" customWidth="1"/>
  </cols>
  <sheetData>
    <row r="1" spans="1:5">
      <c r="A1" t="s">
        <v>0</v>
      </c>
      <c r="B1" t="s">
        <v>64</v>
      </c>
      <c r="C1" t="s">
        <v>62</v>
      </c>
      <c r="D1" t="s">
        <v>63</v>
      </c>
      <c r="E1" t="s">
        <v>65</v>
      </c>
    </row>
    <row r="2" spans="1:5">
      <c r="A2">
        <v>1</v>
      </c>
      <c r="B2">
        <v>5</v>
      </c>
      <c r="C2">
        <v>2.25</v>
      </c>
      <c r="D2">
        <v>5.15</v>
      </c>
      <c r="E2" s="7">
        <v>2.3E-2</v>
      </c>
    </row>
    <row r="3" spans="1:5">
      <c r="A3">
        <v>2</v>
      </c>
      <c r="B3">
        <v>5</v>
      </c>
      <c r="C3">
        <v>2.2999999999999998</v>
      </c>
      <c r="D3">
        <v>5.4</v>
      </c>
      <c r="E3" s="7">
        <v>3.1199999999999999E-2</v>
      </c>
    </row>
    <row r="4" spans="1:5">
      <c r="A4">
        <v>3</v>
      </c>
      <c r="B4">
        <v>5</v>
      </c>
      <c r="C4">
        <v>2</v>
      </c>
      <c r="D4">
        <v>5</v>
      </c>
      <c r="E4" s="7">
        <v>2.1499999999999998E-2</v>
      </c>
    </row>
    <row r="5" spans="1:5">
      <c r="A5">
        <v>4</v>
      </c>
      <c r="B5">
        <v>5</v>
      </c>
      <c r="C5">
        <v>3</v>
      </c>
      <c r="D5">
        <v>7</v>
      </c>
      <c r="E5" s="7">
        <v>3.44E-2</v>
      </c>
    </row>
    <row r="6" spans="1:5">
      <c r="A6">
        <v>5</v>
      </c>
      <c r="B6">
        <v>5</v>
      </c>
      <c r="C6">
        <v>2.4</v>
      </c>
      <c r="D6">
        <v>5.6</v>
      </c>
      <c r="E6" s="7">
        <v>1.9800000000000002E-2</v>
      </c>
    </row>
    <row r="7" spans="1:5">
      <c r="A7">
        <v>6</v>
      </c>
      <c r="B7">
        <v>5</v>
      </c>
      <c r="C7">
        <v>3.2</v>
      </c>
      <c r="D7">
        <v>8.33</v>
      </c>
      <c r="E7" s="7">
        <v>2.1100000000000001E-2</v>
      </c>
    </row>
    <row r="8" spans="1:5">
      <c r="A8">
        <v>7</v>
      </c>
      <c r="B8">
        <v>6</v>
      </c>
      <c r="C8">
        <v>2</v>
      </c>
      <c r="D8">
        <v>4.66</v>
      </c>
      <c r="E8" s="7">
        <v>5.4399999999999997E-2</v>
      </c>
    </row>
    <row r="9" spans="1:5">
      <c r="A9">
        <v>8</v>
      </c>
      <c r="B9">
        <v>5</v>
      </c>
      <c r="C9">
        <v>2.1</v>
      </c>
      <c r="D9">
        <v>5.45</v>
      </c>
      <c r="E9" s="7">
        <v>2.6599999999999999E-2</v>
      </c>
    </row>
    <row r="10" spans="1:5">
      <c r="A10">
        <v>9</v>
      </c>
      <c r="B10">
        <v>4</v>
      </c>
      <c r="C10">
        <v>1.8</v>
      </c>
      <c r="D10">
        <v>4.3099999999999996</v>
      </c>
      <c r="E10" s="7">
        <v>6.7799999999999999E-2</v>
      </c>
    </row>
    <row r="11" spans="1:5">
      <c r="A11">
        <v>10</v>
      </c>
      <c r="B11">
        <v>5</v>
      </c>
      <c r="C11">
        <v>1.96</v>
      </c>
      <c r="D11">
        <v>4.45</v>
      </c>
      <c r="E11" s="7">
        <v>5.0900000000000001E-2</v>
      </c>
    </row>
    <row r="12" spans="1:5">
      <c r="A12">
        <v>11</v>
      </c>
      <c r="B12">
        <v>3</v>
      </c>
      <c r="C12">
        <v>2.4500000000000002</v>
      </c>
      <c r="D12">
        <v>6</v>
      </c>
      <c r="E12" s="7">
        <v>5.45E-2</v>
      </c>
    </row>
    <row r="13" spans="1:5">
      <c r="A13">
        <v>12</v>
      </c>
      <c r="B13">
        <v>5</v>
      </c>
      <c r="C13">
        <v>2.67</v>
      </c>
      <c r="D13">
        <v>6.32</v>
      </c>
      <c r="E13" s="7">
        <v>1.15E-2</v>
      </c>
    </row>
    <row r="14" spans="1:5">
      <c r="A14">
        <v>13</v>
      </c>
      <c r="B14">
        <v>6</v>
      </c>
      <c r="C14">
        <v>2.25</v>
      </c>
      <c r="D14">
        <v>6</v>
      </c>
      <c r="E14" s="7">
        <v>2.41E-2</v>
      </c>
    </row>
    <row r="15" spans="1:5">
      <c r="A15">
        <v>14</v>
      </c>
      <c r="B15">
        <v>4</v>
      </c>
      <c r="C15">
        <v>2</v>
      </c>
      <c r="D15">
        <v>5.44</v>
      </c>
      <c r="E15" s="7">
        <v>2.01E-2</v>
      </c>
    </row>
    <row r="16" spans="1:5">
      <c r="A16">
        <v>15</v>
      </c>
      <c r="B16">
        <v>0</v>
      </c>
      <c r="C16">
        <v>0</v>
      </c>
      <c r="D16">
        <v>0</v>
      </c>
      <c r="E16" s="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9241-0416-4AAA-A141-6E49023A15CC}">
  <dimension ref="A1:E16"/>
  <sheetViews>
    <sheetView workbookViewId="0">
      <selection activeCell="E17" sqref="E17"/>
    </sheetView>
  </sheetViews>
  <sheetFormatPr defaultRowHeight="15"/>
  <cols>
    <col min="2" max="2" width="17.7109375" bestFit="1" customWidth="1"/>
    <col min="3" max="3" width="17" bestFit="1" customWidth="1"/>
    <col min="4" max="4" width="15.140625" bestFit="1" customWidth="1"/>
  </cols>
  <sheetData>
    <row r="1" spans="1:5">
      <c r="A1" t="s">
        <v>0</v>
      </c>
      <c r="B1" t="s">
        <v>64</v>
      </c>
      <c r="C1" t="s">
        <v>62</v>
      </c>
      <c r="D1" t="s">
        <v>63</v>
      </c>
      <c r="E1" t="s">
        <v>65</v>
      </c>
    </row>
    <row r="2" spans="1:5">
      <c r="A2">
        <v>1</v>
      </c>
      <c r="B2">
        <v>5</v>
      </c>
      <c r="C2">
        <v>2.2999999999999998</v>
      </c>
      <c r="D2">
        <v>5.3</v>
      </c>
      <c r="E2" s="7">
        <f>2.3%-0.033%</f>
        <v>2.2669999999999999E-2</v>
      </c>
    </row>
    <row r="3" spans="1:5">
      <c r="A3">
        <v>2</v>
      </c>
      <c r="B3">
        <v>5</v>
      </c>
      <c r="C3">
        <v>2.2999999999999998</v>
      </c>
      <c r="D3">
        <v>5.67</v>
      </c>
      <c r="E3" s="7">
        <f>3.12%-0.033%</f>
        <v>3.0870000000000002E-2</v>
      </c>
    </row>
    <row r="4" spans="1:5">
      <c r="A4">
        <v>3</v>
      </c>
      <c r="B4">
        <v>5</v>
      </c>
      <c r="C4">
        <v>2.2000000000000002</v>
      </c>
      <c r="D4">
        <v>5.2450000000000001</v>
      </c>
      <c r="E4" s="7">
        <f>2.15%--0.033%</f>
        <v>2.1829999999999999E-2</v>
      </c>
    </row>
    <row r="5" spans="1:5">
      <c r="A5">
        <v>4</v>
      </c>
      <c r="B5">
        <v>5</v>
      </c>
      <c r="C5">
        <v>3.14</v>
      </c>
      <c r="D5">
        <v>7.45</v>
      </c>
      <c r="E5" s="7">
        <f>3.44%--0.033%</f>
        <v>3.4729999999999997E-2</v>
      </c>
    </row>
    <row r="6" spans="1:5">
      <c r="A6">
        <v>5</v>
      </c>
      <c r="B6">
        <v>5</v>
      </c>
      <c r="C6">
        <v>2.46</v>
      </c>
      <c r="D6">
        <v>5.79</v>
      </c>
      <c r="E6" s="7">
        <f>1.98%-0.033%</f>
        <v>1.9469999999999998E-2</v>
      </c>
    </row>
    <row r="7" spans="1:5">
      <c r="A7">
        <v>6</v>
      </c>
      <c r="B7">
        <v>5</v>
      </c>
      <c r="C7">
        <v>3.3460000000000001</v>
      </c>
      <c r="D7">
        <v>8.99</v>
      </c>
      <c r="E7" s="7">
        <f>2.11%-0.033%</f>
        <v>2.0769999999999997E-2</v>
      </c>
    </row>
    <row r="8" spans="1:5">
      <c r="A8">
        <v>7</v>
      </c>
      <c r="B8">
        <v>6</v>
      </c>
      <c r="C8">
        <v>2.11</v>
      </c>
      <c r="D8">
        <v>5</v>
      </c>
      <c r="E8" s="7">
        <f>5.44%--0.033%</f>
        <v>5.4730000000000001E-2</v>
      </c>
    </row>
    <row r="9" spans="1:5">
      <c r="A9">
        <v>8</v>
      </c>
      <c r="B9">
        <v>5</v>
      </c>
      <c r="C9">
        <v>2.4</v>
      </c>
      <c r="D9">
        <v>5.65</v>
      </c>
      <c r="E9" s="7">
        <f>2.66%-0.033%</f>
        <v>2.6270000000000002E-2</v>
      </c>
    </row>
    <row r="10" spans="1:5">
      <c r="A10">
        <v>9</v>
      </c>
      <c r="B10">
        <v>4</v>
      </c>
      <c r="C10">
        <v>1.9</v>
      </c>
      <c r="D10">
        <v>4.5</v>
      </c>
      <c r="E10" s="7">
        <f>6.78%--0.033%</f>
        <v>6.8129999999999996E-2</v>
      </c>
    </row>
    <row r="11" spans="1:5">
      <c r="A11">
        <v>10</v>
      </c>
      <c r="B11">
        <v>5</v>
      </c>
      <c r="C11">
        <v>2.15</v>
      </c>
      <c r="D11">
        <v>5.5</v>
      </c>
      <c r="E11" s="7">
        <f>5.09%-0.033%</f>
        <v>5.0570000000000004E-2</v>
      </c>
    </row>
    <row r="12" spans="1:5">
      <c r="A12">
        <v>11</v>
      </c>
      <c r="B12">
        <v>3</v>
      </c>
      <c r="C12">
        <v>2.5499999999999998</v>
      </c>
      <c r="D12">
        <v>6.23</v>
      </c>
      <c r="E12" s="7">
        <f>5.45%--0.033%</f>
        <v>5.4829999999999997E-2</v>
      </c>
    </row>
    <row r="13" spans="1:5">
      <c r="A13">
        <v>12</v>
      </c>
      <c r="B13">
        <v>5</v>
      </c>
      <c r="C13">
        <v>2.78</v>
      </c>
      <c r="D13">
        <v>6.44</v>
      </c>
      <c r="E13" s="7">
        <f>1.15%--0.033%</f>
        <v>1.183E-2</v>
      </c>
    </row>
    <row r="14" spans="1:5">
      <c r="A14">
        <v>13</v>
      </c>
      <c r="B14">
        <v>6</v>
      </c>
      <c r="C14">
        <v>2.5499999999999998</v>
      </c>
      <c r="D14">
        <v>6.78</v>
      </c>
      <c r="E14" s="7">
        <f>2.41%-0.033%</f>
        <v>2.3769999999999999E-2</v>
      </c>
    </row>
    <row r="15" spans="1:5">
      <c r="A15">
        <v>14</v>
      </c>
      <c r="B15">
        <v>4</v>
      </c>
      <c r="C15">
        <v>2.4</v>
      </c>
      <c r="D15">
        <v>7</v>
      </c>
      <c r="E15" s="7">
        <f>2.01%-0.033%</f>
        <v>1.9769999999999996E-2</v>
      </c>
    </row>
    <row r="16" spans="1:5">
      <c r="A16">
        <v>15</v>
      </c>
      <c r="B16">
        <v>0</v>
      </c>
      <c r="C16">
        <v>0</v>
      </c>
      <c r="D16">
        <v>0</v>
      </c>
      <c r="E16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476C-BA6B-422C-878D-3EEDF0CA897F}">
  <dimension ref="A1:E601"/>
  <sheetViews>
    <sheetView workbookViewId="0">
      <selection activeCell="E17" sqref="E17"/>
    </sheetView>
  </sheetViews>
  <sheetFormatPr defaultRowHeight="15"/>
  <cols>
    <col min="2" max="2" width="17.7109375" bestFit="1" customWidth="1"/>
    <col min="3" max="3" width="17" bestFit="1" customWidth="1"/>
    <col min="4" max="4" width="15.140625" bestFit="1" customWidth="1"/>
  </cols>
  <sheetData>
    <row r="1" spans="1:5">
      <c r="A1" t="s">
        <v>0</v>
      </c>
      <c r="B1" t="s">
        <v>64</v>
      </c>
      <c r="C1" t="s">
        <v>62</v>
      </c>
      <c r="D1" t="s">
        <v>63</v>
      </c>
      <c r="E1" t="s">
        <v>65</v>
      </c>
    </row>
    <row r="2" spans="1:5">
      <c r="A2">
        <v>1</v>
      </c>
      <c r="B2">
        <v>5</v>
      </c>
      <c r="C2">
        <v>2.2999999999999998</v>
      </c>
      <c r="D2">
        <v>5.3</v>
      </c>
      <c r="E2" s="7">
        <f>2.3%-0.033%-0.033%</f>
        <v>2.2339999999999999E-2</v>
      </c>
    </row>
    <row r="3" spans="1:5">
      <c r="A3">
        <v>2</v>
      </c>
      <c r="B3">
        <v>5</v>
      </c>
      <c r="C3">
        <v>2.1</v>
      </c>
      <c r="D3">
        <v>5.5</v>
      </c>
      <c r="E3" s="7">
        <f>3.12%-0.033%-0.033%</f>
        <v>3.0540000000000001E-2</v>
      </c>
    </row>
    <row r="4" spans="1:5">
      <c r="A4">
        <v>3</v>
      </c>
      <c r="B4">
        <v>5</v>
      </c>
      <c r="C4">
        <v>2.2000000000000002</v>
      </c>
      <c r="D4">
        <v>5.2450000000000001</v>
      </c>
      <c r="E4" s="7">
        <f>2.15%-0.033%-0.033%</f>
        <v>2.0839999999999997E-2</v>
      </c>
    </row>
    <row r="5" spans="1:5">
      <c r="A5">
        <v>4</v>
      </c>
      <c r="B5">
        <v>5</v>
      </c>
      <c r="C5">
        <v>3.14</v>
      </c>
      <c r="D5">
        <v>7.45</v>
      </c>
      <c r="E5" s="7">
        <f>3.44%-0.033%-0.033%</f>
        <v>3.3740000000000006E-2</v>
      </c>
    </row>
    <row r="6" spans="1:5">
      <c r="A6">
        <v>5</v>
      </c>
      <c r="B6">
        <v>5</v>
      </c>
      <c r="C6">
        <v>2.46</v>
      </c>
      <c r="D6">
        <v>5.79</v>
      </c>
      <c r="E6" s="7">
        <f>1.98%-0.033%-0.033%</f>
        <v>1.9139999999999997E-2</v>
      </c>
    </row>
    <row r="7" spans="1:5">
      <c r="A7">
        <v>6</v>
      </c>
      <c r="B7">
        <v>5</v>
      </c>
      <c r="C7">
        <v>3.3460000000000001</v>
      </c>
      <c r="D7">
        <v>8.99</v>
      </c>
      <c r="E7" s="7">
        <f>2.11%-0.033%</f>
        <v>2.0769999999999997E-2</v>
      </c>
    </row>
    <row r="8" spans="1:5">
      <c r="A8">
        <v>7</v>
      </c>
      <c r="B8">
        <v>6</v>
      </c>
      <c r="C8">
        <v>2</v>
      </c>
      <c r="D8">
        <v>4.68</v>
      </c>
      <c r="E8" s="7">
        <f>5.44%-0.033%-0.033%</f>
        <v>5.374000000000001E-2</v>
      </c>
    </row>
    <row r="9" spans="1:5">
      <c r="A9">
        <v>8</v>
      </c>
      <c r="B9">
        <v>5</v>
      </c>
      <c r="C9">
        <v>2.4</v>
      </c>
      <c r="D9">
        <v>5.65</v>
      </c>
      <c r="E9" s="7">
        <f>2.66%-0.033%-0.033%</f>
        <v>2.5940000000000001E-2</v>
      </c>
    </row>
    <row r="10" spans="1:5">
      <c r="A10">
        <v>9</v>
      </c>
      <c r="B10">
        <v>4</v>
      </c>
      <c r="C10">
        <v>1.8</v>
      </c>
      <c r="D10">
        <v>2.5499999999999998</v>
      </c>
      <c r="E10" s="7">
        <f>6.78%-0.033%-0.033%</f>
        <v>6.7140000000000005E-2</v>
      </c>
    </row>
    <row r="11" spans="1:5">
      <c r="A11">
        <v>10</v>
      </c>
      <c r="B11">
        <v>5</v>
      </c>
      <c r="C11">
        <v>2.15</v>
      </c>
      <c r="D11">
        <v>5.5</v>
      </c>
      <c r="E11" s="7">
        <f>5.09%-0.033%-0.033%</f>
        <v>5.0240000000000007E-2</v>
      </c>
    </row>
    <row r="12" spans="1:5">
      <c r="A12">
        <v>11</v>
      </c>
      <c r="B12">
        <v>3</v>
      </c>
      <c r="C12">
        <v>2.5499999999999998</v>
      </c>
      <c r="D12">
        <v>6.23</v>
      </c>
      <c r="E12" s="7">
        <f>5.45%-0.033%-0.033%</f>
        <v>5.3840000000000006E-2</v>
      </c>
    </row>
    <row r="13" spans="1:5">
      <c r="A13">
        <v>12</v>
      </c>
      <c r="B13">
        <v>5</v>
      </c>
      <c r="C13">
        <v>3</v>
      </c>
      <c r="D13">
        <v>7.55</v>
      </c>
      <c r="E13" s="7">
        <f>1.15%-0.033%-0.033%</f>
        <v>1.0839999999999999E-2</v>
      </c>
    </row>
    <row r="14" spans="1:5">
      <c r="A14">
        <v>13</v>
      </c>
      <c r="B14">
        <v>6</v>
      </c>
      <c r="C14">
        <v>2.66</v>
      </c>
      <c r="D14">
        <v>7</v>
      </c>
      <c r="E14" s="7">
        <f>2.41%-0.033%-0.033%</f>
        <v>2.3439999999999999E-2</v>
      </c>
    </row>
    <row r="15" spans="1:5">
      <c r="A15">
        <v>14</v>
      </c>
      <c r="B15">
        <v>4</v>
      </c>
      <c r="C15">
        <v>2.4</v>
      </c>
      <c r="D15">
        <v>7</v>
      </c>
      <c r="E15" s="7">
        <f>2.01%-0.033%-0.033%</f>
        <v>1.9439999999999995E-2</v>
      </c>
    </row>
    <row r="16" spans="1:5" ht="15.75" thickBot="1">
      <c r="A16">
        <v>15</v>
      </c>
      <c r="B16">
        <v>3</v>
      </c>
      <c r="C16">
        <v>1.6</v>
      </c>
      <c r="D16">
        <v>4</v>
      </c>
      <c r="E16" s="7">
        <f>10.45%-0.033%-0.033%</f>
        <v>0.10384</v>
      </c>
    </row>
    <row r="17" spans="2:2" ht="15.75" thickBot="1">
      <c r="B17" s="5"/>
    </row>
    <row r="18" spans="2:2" ht="15.75" thickBot="1">
      <c r="B18" s="6"/>
    </row>
    <row r="19" spans="2:2" ht="15.75" thickBot="1">
      <c r="B19" s="5"/>
    </row>
    <row r="20" spans="2:2" ht="15.75" thickBot="1">
      <c r="B20" s="6"/>
    </row>
    <row r="21" spans="2:2" ht="15.75" thickBot="1">
      <c r="B21" s="5"/>
    </row>
    <row r="22" spans="2:2" ht="15.75" thickBot="1">
      <c r="B22" s="6"/>
    </row>
    <row r="23" spans="2:2" ht="15.75" thickBot="1">
      <c r="B23" s="5"/>
    </row>
    <row r="24" spans="2:2" ht="15.75" thickBot="1">
      <c r="B24" s="6"/>
    </row>
    <row r="25" spans="2:2" ht="15.75" thickBot="1">
      <c r="B25" s="5"/>
    </row>
    <row r="26" spans="2:2" ht="15.75" thickBot="1">
      <c r="B26" s="6"/>
    </row>
    <row r="27" spans="2:2" ht="15.75" thickBot="1">
      <c r="B27" s="5"/>
    </row>
    <row r="28" spans="2:2" ht="15.75" thickBot="1">
      <c r="B28" s="6"/>
    </row>
    <row r="29" spans="2:2" ht="15.75" thickBot="1">
      <c r="B29" s="5"/>
    </row>
    <row r="30" spans="2:2" ht="15.75" thickBot="1">
      <c r="B30" s="6"/>
    </row>
    <row r="31" spans="2:2" ht="15.75" thickBot="1">
      <c r="B31" s="5"/>
    </row>
    <row r="32" spans="2:2" ht="15.75" thickBot="1">
      <c r="B32" s="6"/>
    </row>
    <row r="33" spans="2:2" ht="15.75" thickBot="1">
      <c r="B33" s="5"/>
    </row>
    <row r="34" spans="2:2" ht="15.75" thickBot="1">
      <c r="B34" s="6"/>
    </row>
    <row r="35" spans="2:2" ht="15.75" thickBot="1">
      <c r="B35" s="5"/>
    </row>
    <row r="36" spans="2:2" ht="15.75" thickBot="1">
      <c r="B36" s="6"/>
    </row>
    <row r="37" spans="2:2" ht="15.75" thickBot="1">
      <c r="B37" s="5"/>
    </row>
    <row r="38" spans="2:2" ht="15.75" thickBot="1">
      <c r="B38" s="6"/>
    </row>
    <row r="39" spans="2:2" ht="15.75" thickBot="1">
      <c r="B39" s="5"/>
    </row>
    <row r="40" spans="2:2" ht="15.75" thickBot="1">
      <c r="B40" s="6"/>
    </row>
    <row r="41" spans="2:2">
      <c r="B41" s="5"/>
    </row>
    <row r="42" spans="2:2" ht="15.75" thickBot="1">
      <c r="B42" s="4"/>
    </row>
    <row r="43" spans="2:2" ht="15.75" thickBot="1">
      <c r="B43" s="5"/>
    </row>
    <row r="44" spans="2:2" ht="15.75" thickBot="1">
      <c r="B44" s="6"/>
    </row>
    <row r="45" spans="2:2" ht="15.75" thickBot="1">
      <c r="B45" s="5"/>
    </row>
    <row r="46" spans="2:2" ht="15.75" thickBot="1">
      <c r="B46" s="6"/>
    </row>
    <row r="47" spans="2:2" ht="15.75" thickBot="1">
      <c r="B47" s="5"/>
    </row>
    <row r="48" spans="2:2" ht="15.75" thickBot="1">
      <c r="B48" s="6"/>
    </row>
    <row r="49" spans="2:2" ht="15.75" thickBot="1">
      <c r="B49" s="5"/>
    </row>
    <row r="50" spans="2:2" ht="15.75" thickBot="1">
      <c r="B50" s="6"/>
    </row>
    <row r="51" spans="2:2" ht="15.75" thickBot="1">
      <c r="B51" s="5"/>
    </row>
    <row r="52" spans="2:2" ht="15.75" thickBot="1">
      <c r="B52" s="6"/>
    </row>
    <row r="53" spans="2:2" ht="15.75" thickBot="1">
      <c r="B53" s="5"/>
    </row>
    <row r="54" spans="2:2" ht="15.75" thickBot="1">
      <c r="B54" s="6"/>
    </row>
    <row r="55" spans="2:2" ht="15.75" thickBot="1">
      <c r="B55" s="5"/>
    </row>
    <row r="56" spans="2:2" ht="15.75" thickBot="1">
      <c r="B56" s="6"/>
    </row>
    <row r="57" spans="2:2" ht="15.75" thickBot="1">
      <c r="B57" s="5"/>
    </row>
    <row r="58" spans="2:2" ht="15.75" thickBot="1">
      <c r="B58" s="6"/>
    </row>
    <row r="59" spans="2:2" ht="15.75" thickBot="1">
      <c r="B59" s="5"/>
    </row>
    <row r="60" spans="2:2" ht="15.75" thickBot="1">
      <c r="B60" s="6"/>
    </row>
    <row r="61" spans="2:2" ht="15.75" thickBot="1">
      <c r="B61" s="5"/>
    </row>
    <row r="62" spans="2:2" ht="15.75" thickBot="1">
      <c r="B62" s="6"/>
    </row>
    <row r="63" spans="2:2" ht="15.75" thickBot="1">
      <c r="B63" s="5"/>
    </row>
    <row r="64" spans="2:2" ht="15.75" thickBot="1">
      <c r="B64" s="6"/>
    </row>
    <row r="65" spans="2:2" ht="15.75" thickBot="1">
      <c r="B65" s="5"/>
    </row>
    <row r="66" spans="2:2" ht="15.75" thickBot="1">
      <c r="B66" s="6"/>
    </row>
    <row r="67" spans="2:2" ht="15.75" thickBot="1">
      <c r="B67" s="5"/>
    </row>
    <row r="68" spans="2:2" ht="15.75" thickBot="1">
      <c r="B68" s="6"/>
    </row>
    <row r="69" spans="2:2" ht="15.75" thickBot="1">
      <c r="B69" s="5"/>
    </row>
    <row r="70" spans="2:2" ht="15.75" thickBot="1">
      <c r="B70" s="6"/>
    </row>
    <row r="71" spans="2:2" ht="15.75" thickBot="1">
      <c r="B71" s="5"/>
    </row>
    <row r="72" spans="2:2" ht="15.75" thickBot="1">
      <c r="B72" s="6"/>
    </row>
    <row r="73" spans="2:2" ht="15.75" thickBot="1">
      <c r="B73" s="5"/>
    </row>
    <row r="74" spans="2:2" ht="15.75" thickBot="1">
      <c r="B74" s="6"/>
    </row>
    <row r="75" spans="2:2" ht="15.75" thickBot="1">
      <c r="B75" s="5"/>
    </row>
    <row r="76" spans="2:2" ht="15.75" thickBot="1">
      <c r="B76" s="6"/>
    </row>
    <row r="77" spans="2:2" ht="15.75" thickBot="1">
      <c r="B77" s="5"/>
    </row>
    <row r="78" spans="2:2" ht="15.75" thickBot="1">
      <c r="B78" s="6"/>
    </row>
    <row r="79" spans="2:2" ht="15.75" thickBot="1">
      <c r="B79" s="5"/>
    </row>
    <row r="80" spans="2:2" ht="15.75" thickBot="1">
      <c r="B80" s="6"/>
    </row>
    <row r="81" spans="2:2">
      <c r="B81" s="5"/>
    </row>
    <row r="82" spans="2:2" ht="15.75" thickBot="1">
      <c r="B82" s="4"/>
    </row>
    <row r="83" spans="2:2" ht="15.75" thickBot="1">
      <c r="B83" s="5"/>
    </row>
    <row r="84" spans="2:2" ht="15.75" thickBot="1">
      <c r="B84" s="6"/>
    </row>
    <row r="85" spans="2:2" ht="15.75" thickBot="1">
      <c r="B85" s="5"/>
    </row>
    <row r="86" spans="2:2" ht="15.75" thickBot="1">
      <c r="B86" s="6"/>
    </row>
    <row r="87" spans="2:2" ht="15.75" thickBot="1">
      <c r="B87" s="5"/>
    </row>
    <row r="88" spans="2:2" ht="15.75" thickBot="1">
      <c r="B88" s="6"/>
    </row>
    <row r="89" spans="2:2" ht="15.75" thickBot="1">
      <c r="B89" s="5"/>
    </row>
    <row r="90" spans="2:2" ht="15.75" thickBot="1">
      <c r="B90" s="6"/>
    </row>
    <row r="91" spans="2:2" ht="15.75" thickBot="1">
      <c r="B91" s="5"/>
    </row>
    <row r="92" spans="2:2" ht="15.75" thickBot="1">
      <c r="B92" s="6"/>
    </row>
    <row r="93" spans="2:2" ht="15.75" thickBot="1">
      <c r="B93" s="5"/>
    </row>
    <row r="94" spans="2:2" ht="15.75" thickBot="1">
      <c r="B94" s="6"/>
    </row>
    <row r="95" spans="2:2" ht="15.75" thickBot="1">
      <c r="B95" s="5"/>
    </row>
    <row r="96" spans="2:2" ht="15.75" thickBot="1">
      <c r="B96" s="6"/>
    </row>
    <row r="97" spans="2:2" ht="15.75" thickBot="1">
      <c r="B97" s="5"/>
    </row>
    <row r="98" spans="2:2" ht="15.75" thickBot="1">
      <c r="B98" s="6"/>
    </row>
    <row r="99" spans="2:2" ht="15.75" thickBot="1">
      <c r="B99" s="5"/>
    </row>
    <row r="100" spans="2:2" ht="15.75" thickBot="1">
      <c r="B100" s="6"/>
    </row>
    <row r="101" spans="2:2" ht="15.75" thickBot="1">
      <c r="B101" s="5"/>
    </row>
    <row r="102" spans="2:2" ht="15.75" thickBot="1">
      <c r="B102" s="6"/>
    </row>
    <row r="103" spans="2:2" ht="15.75" thickBot="1">
      <c r="B103" s="5"/>
    </row>
    <row r="104" spans="2:2" ht="15.75" thickBot="1">
      <c r="B104" s="6"/>
    </row>
    <row r="105" spans="2:2" ht="15.75" thickBot="1">
      <c r="B105" s="5"/>
    </row>
    <row r="106" spans="2:2" ht="15.75" thickBot="1">
      <c r="B106" s="6"/>
    </row>
    <row r="107" spans="2:2" ht="15.75" thickBot="1">
      <c r="B107" s="5"/>
    </row>
    <row r="108" spans="2:2" ht="15.75" thickBot="1">
      <c r="B108" s="6"/>
    </row>
    <row r="109" spans="2:2" ht="15.75" thickBot="1">
      <c r="B109" s="5"/>
    </row>
    <row r="110" spans="2:2" ht="15.75" thickBot="1">
      <c r="B110" s="6"/>
    </row>
    <row r="111" spans="2:2" ht="15.75" thickBot="1">
      <c r="B111" s="5"/>
    </row>
    <row r="112" spans="2:2" ht="15.75" thickBot="1">
      <c r="B112" s="6"/>
    </row>
    <row r="113" spans="2:2" ht="15.75" thickBot="1">
      <c r="B113" s="5"/>
    </row>
    <row r="114" spans="2:2" ht="15.75" thickBot="1">
      <c r="B114" s="6"/>
    </row>
    <row r="115" spans="2:2" ht="15.75" thickBot="1">
      <c r="B115" s="5"/>
    </row>
    <row r="116" spans="2:2" ht="15.75" thickBot="1">
      <c r="B116" s="6"/>
    </row>
    <row r="117" spans="2:2" ht="15.75" thickBot="1">
      <c r="B117" s="5"/>
    </row>
    <row r="118" spans="2:2" ht="15.75" thickBot="1">
      <c r="B118" s="6"/>
    </row>
    <row r="119" spans="2:2" ht="15.75" thickBot="1">
      <c r="B119" s="5"/>
    </row>
    <row r="120" spans="2:2" ht="15.75" thickBot="1">
      <c r="B120" s="6"/>
    </row>
    <row r="121" spans="2:2">
      <c r="B121" s="5"/>
    </row>
    <row r="122" spans="2:2" ht="15.75" thickBot="1">
      <c r="B122" s="4"/>
    </row>
    <row r="123" spans="2:2" ht="15.75" thickBot="1">
      <c r="B123" s="5"/>
    </row>
    <row r="124" spans="2:2" ht="15.75" thickBot="1">
      <c r="B124" s="6"/>
    </row>
    <row r="125" spans="2:2" ht="15.75" thickBot="1">
      <c r="B125" s="5"/>
    </row>
    <row r="126" spans="2:2" ht="15.75" thickBot="1">
      <c r="B126" s="6"/>
    </row>
    <row r="127" spans="2:2" ht="15.75" thickBot="1">
      <c r="B127" s="5"/>
    </row>
    <row r="128" spans="2:2" ht="15.75" thickBot="1">
      <c r="B128" s="6"/>
    </row>
    <row r="129" spans="2:2" ht="15.75" thickBot="1">
      <c r="B129" s="5"/>
    </row>
    <row r="130" spans="2:2" ht="15.75" thickBot="1">
      <c r="B130" s="6"/>
    </row>
    <row r="131" spans="2:2" ht="15.75" thickBot="1">
      <c r="B131" s="5"/>
    </row>
    <row r="132" spans="2:2" ht="15.75" thickBot="1">
      <c r="B132" s="6"/>
    </row>
    <row r="133" spans="2:2" ht="15.75" thickBot="1">
      <c r="B133" s="5"/>
    </row>
    <row r="134" spans="2:2" ht="15.75" thickBot="1">
      <c r="B134" s="6"/>
    </row>
    <row r="135" spans="2:2" ht="15.75" thickBot="1">
      <c r="B135" s="5"/>
    </row>
    <row r="136" spans="2:2" ht="15.75" thickBot="1">
      <c r="B136" s="6"/>
    </row>
    <row r="137" spans="2:2" ht="15.75" thickBot="1">
      <c r="B137" s="5"/>
    </row>
    <row r="138" spans="2:2" ht="15.75" thickBot="1">
      <c r="B138" s="6"/>
    </row>
    <row r="139" spans="2:2" ht="15.75" thickBot="1">
      <c r="B139" s="5"/>
    </row>
    <row r="140" spans="2:2" ht="15.75" thickBot="1">
      <c r="B140" s="6"/>
    </row>
    <row r="141" spans="2:2" ht="15.75" thickBot="1">
      <c r="B141" s="5"/>
    </row>
    <row r="142" spans="2:2" ht="15.75" thickBot="1">
      <c r="B142" s="6"/>
    </row>
    <row r="143" spans="2:2" ht="15.75" thickBot="1">
      <c r="B143" s="5"/>
    </row>
    <row r="144" spans="2:2" ht="15.75" thickBot="1">
      <c r="B144" s="6"/>
    </row>
    <row r="145" spans="2:2" ht="15.75" thickBot="1">
      <c r="B145" s="5"/>
    </row>
    <row r="146" spans="2:2" ht="15.75" thickBot="1">
      <c r="B146" s="6"/>
    </row>
    <row r="147" spans="2:2" ht="15.75" thickBot="1">
      <c r="B147" s="5"/>
    </row>
    <row r="148" spans="2:2" ht="15.75" thickBot="1">
      <c r="B148" s="6"/>
    </row>
    <row r="149" spans="2:2" ht="15.75" thickBot="1">
      <c r="B149" s="5"/>
    </row>
    <row r="150" spans="2:2" ht="15.75" thickBot="1">
      <c r="B150" s="6"/>
    </row>
    <row r="151" spans="2:2" ht="15.75" thickBot="1">
      <c r="B151" s="5"/>
    </row>
    <row r="152" spans="2:2" ht="15.75" thickBot="1">
      <c r="B152" s="6"/>
    </row>
    <row r="153" spans="2:2" ht="15.75" thickBot="1">
      <c r="B153" s="5"/>
    </row>
    <row r="154" spans="2:2" ht="15.75" thickBot="1">
      <c r="B154" s="6"/>
    </row>
    <row r="155" spans="2:2" ht="15.75" thickBot="1">
      <c r="B155" s="5"/>
    </row>
    <row r="156" spans="2:2" ht="15.75" thickBot="1">
      <c r="B156" s="6"/>
    </row>
    <row r="157" spans="2:2" ht="15.75" thickBot="1">
      <c r="B157" s="5"/>
    </row>
    <row r="158" spans="2:2" ht="15.75" thickBot="1">
      <c r="B158" s="6"/>
    </row>
    <row r="159" spans="2:2" ht="15.75" thickBot="1">
      <c r="B159" s="5"/>
    </row>
    <row r="160" spans="2:2" ht="15.75" thickBot="1">
      <c r="B160" s="6"/>
    </row>
    <row r="161" spans="2:2">
      <c r="B161" s="5"/>
    </row>
    <row r="162" spans="2:2" ht="15.75" thickBot="1">
      <c r="B162" s="4"/>
    </row>
    <row r="163" spans="2:2" ht="15.75" thickBot="1">
      <c r="B163" s="5"/>
    </row>
    <row r="164" spans="2:2" ht="15.75" thickBot="1">
      <c r="B164" s="6"/>
    </row>
    <row r="165" spans="2:2" ht="15.75" thickBot="1">
      <c r="B165" s="5"/>
    </row>
    <row r="166" spans="2:2" ht="15.75" thickBot="1">
      <c r="B166" s="6"/>
    </row>
    <row r="167" spans="2:2" ht="15.75" thickBot="1">
      <c r="B167" s="5"/>
    </row>
    <row r="168" spans="2:2" ht="15.75" thickBot="1">
      <c r="B168" s="6"/>
    </row>
    <row r="169" spans="2:2" ht="15.75" thickBot="1">
      <c r="B169" s="5"/>
    </row>
    <row r="170" spans="2:2" ht="15.75" thickBot="1">
      <c r="B170" s="6"/>
    </row>
    <row r="171" spans="2:2" ht="15.75" thickBot="1">
      <c r="B171" s="5"/>
    </row>
    <row r="172" spans="2:2" ht="15.75" thickBot="1">
      <c r="B172" s="6"/>
    </row>
    <row r="173" spans="2:2" ht="15.75" thickBot="1">
      <c r="B173" s="5"/>
    </row>
    <row r="174" spans="2:2" ht="15.75" thickBot="1">
      <c r="B174" s="6"/>
    </row>
    <row r="175" spans="2:2" ht="15.75" thickBot="1">
      <c r="B175" s="5"/>
    </row>
    <row r="176" spans="2:2" ht="15.75" thickBot="1">
      <c r="B176" s="6"/>
    </row>
    <row r="177" spans="2:2" ht="15.75" thickBot="1">
      <c r="B177" s="5"/>
    </row>
    <row r="178" spans="2:2" ht="15.75" thickBot="1">
      <c r="B178" s="6"/>
    </row>
    <row r="179" spans="2:2" ht="15.75" thickBot="1">
      <c r="B179" s="5"/>
    </row>
    <row r="180" spans="2:2" ht="15.75" thickBot="1">
      <c r="B180" s="6"/>
    </row>
    <row r="181" spans="2:2" ht="15.75" thickBot="1">
      <c r="B181" s="5"/>
    </row>
    <row r="182" spans="2:2" ht="15.75" thickBot="1">
      <c r="B182" s="6"/>
    </row>
    <row r="183" spans="2:2" ht="15.75" thickBot="1">
      <c r="B183" s="5"/>
    </row>
    <row r="184" spans="2:2" ht="15.75" thickBot="1">
      <c r="B184" s="6"/>
    </row>
    <row r="185" spans="2:2" ht="15.75" thickBot="1">
      <c r="B185" s="5"/>
    </row>
    <row r="186" spans="2:2" ht="15.75" thickBot="1">
      <c r="B186" s="6"/>
    </row>
    <row r="187" spans="2:2" ht="15.75" thickBot="1">
      <c r="B187" s="5"/>
    </row>
    <row r="188" spans="2:2" ht="15.75" thickBot="1">
      <c r="B188" s="6"/>
    </row>
    <row r="189" spans="2:2" ht="15.75" thickBot="1">
      <c r="B189" s="5"/>
    </row>
    <row r="190" spans="2:2" ht="15.75" thickBot="1">
      <c r="B190" s="6"/>
    </row>
    <row r="191" spans="2:2" ht="15.75" thickBot="1">
      <c r="B191" s="5"/>
    </row>
    <row r="192" spans="2:2" ht="15.75" thickBot="1">
      <c r="B192" s="6"/>
    </row>
    <row r="193" spans="2:2" ht="15.75" thickBot="1">
      <c r="B193" s="5"/>
    </row>
    <row r="194" spans="2:2" ht="15.75" thickBot="1">
      <c r="B194" s="6"/>
    </row>
    <row r="195" spans="2:2" ht="15.75" thickBot="1">
      <c r="B195" s="5"/>
    </row>
    <row r="196" spans="2:2" ht="15.75" thickBot="1">
      <c r="B196" s="6"/>
    </row>
    <row r="197" spans="2:2" ht="15.75" thickBot="1">
      <c r="B197" s="5"/>
    </row>
    <row r="198" spans="2:2" ht="15.75" thickBot="1">
      <c r="B198" s="6"/>
    </row>
    <row r="199" spans="2:2" ht="15.75" thickBot="1">
      <c r="B199" s="5"/>
    </row>
    <row r="200" spans="2:2" ht="15.75" thickBot="1">
      <c r="B200" s="6"/>
    </row>
    <row r="201" spans="2:2">
      <c r="B201" s="5"/>
    </row>
    <row r="202" spans="2:2" ht="15.75" thickBot="1">
      <c r="B202" s="4"/>
    </row>
    <row r="203" spans="2:2" ht="15.75" thickBot="1">
      <c r="B203" s="5"/>
    </row>
    <row r="204" spans="2:2" ht="15.75" thickBot="1">
      <c r="B204" s="6"/>
    </row>
    <row r="205" spans="2:2" ht="15.75" thickBot="1">
      <c r="B205" s="5"/>
    </row>
    <row r="206" spans="2:2" ht="15.75" thickBot="1">
      <c r="B206" s="6"/>
    </row>
    <row r="207" spans="2:2" ht="15.75" thickBot="1">
      <c r="B207" s="5"/>
    </row>
    <row r="208" spans="2:2" ht="15.75" thickBot="1">
      <c r="B208" s="6"/>
    </row>
    <row r="209" spans="2:2" ht="15.75" thickBot="1">
      <c r="B209" s="5"/>
    </row>
    <row r="210" spans="2:2" ht="15.75" thickBot="1">
      <c r="B210" s="6"/>
    </row>
    <row r="211" spans="2:2" ht="15.75" thickBot="1">
      <c r="B211" s="5"/>
    </row>
    <row r="212" spans="2:2" ht="15.75" thickBot="1">
      <c r="B212" s="6"/>
    </row>
    <row r="213" spans="2:2" ht="15.75" thickBot="1">
      <c r="B213" s="5"/>
    </row>
    <row r="214" spans="2:2" ht="15.75" thickBot="1">
      <c r="B214" s="6"/>
    </row>
    <row r="215" spans="2:2" ht="15.75" thickBot="1">
      <c r="B215" s="5"/>
    </row>
    <row r="216" spans="2:2" ht="15.75" thickBot="1">
      <c r="B216" s="6"/>
    </row>
    <row r="217" spans="2:2" ht="15.75" thickBot="1">
      <c r="B217" s="5"/>
    </row>
    <row r="218" spans="2:2" ht="15.75" thickBot="1">
      <c r="B218" s="6"/>
    </row>
    <row r="219" spans="2:2" ht="15.75" thickBot="1">
      <c r="B219" s="5"/>
    </row>
    <row r="220" spans="2:2" ht="15.75" thickBot="1">
      <c r="B220" s="6"/>
    </row>
    <row r="221" spans="2:2" ht="15.75" thickBot="1">
      <c r="B221" s="5"/>
    </row>
    <row r="222" spans="2:2" ht="15.75" thickBot="1">
      <c r="B222" s="6"/>
    </row>
    <row r="223" spans="2:2" ht="15.75" thickBot="1">
      <c r="B223" s="5"/>
    </row>
    <row r="224" spans="2:2" ht="15.75" thickBot="1">
      <c r="B224" s="6"/>
    </row>
    <row r="225" spans="2:2" ht="15.75" thickBot="1">
      <c r="B225" s="5"/>
    </row>
    <row r="226" spans="2:2" ht="15.75" thickBot="1">
      <c r="B226" s="6"/>
    </row>
    <row r="227" spans="2:2" ht="15.75" thickBot="1">
      <c r="B227" s="5"/>
    </row>
    <row r="228" spans="2:2" ht="15.75" thickBot="1">
      <c r="B228" s="6"/>
    </row>
    <row r="229" spans="2:2" ht="15.75" thickBot="1">
      <c r="B229" s="5"/>
    </row>
    <row r="230" spans="2:2" ht="15.75" thickBot="1">
      <c r="B230" s="6"/>
    </row>
    <row r="231" spans="2:2" ht="15.75" thickBot="1">
      <c r="B231" s="5"/>
    </row>
    <row r="232" spans="2:2" ht="15.75" thickBot="1">
      <c r="B232" s="6"/>
    </row>
    <row r="233" spans="2:2" ht="15.75" thickBot="1">
      <c r="B233" s="5"/>
    </row>
    <row r="234" spans="2:2" ht="15.75" thickBot="1">
      <c r="B234" s="6"/>
    </row>
    <row r="235" spans="2:2" ht="15.75" thickBot="1">
      <c r="B235" s="5"/>
    </row>
    <row r="236" spans="2:2" ht="15.75" thickBot="1">
      <c r="B236" s="6"/>
    </row>
    <row r="237" spans="2:2" ht="15.75" thickBot="1">
      <c r="B237" s="5"/>
    </row>
    <row r="238" spans="2:2" ht="15.75" thickBot="1">
      <c r="B238" s="6"/>
    </row>
    <row r="239" spans="2:2" ht="15.75" thickBot="1">
      <c r="B239" s="5"/>
    </row>
    <row r="240" spans="2:2" ht="15.75" thickBot="1">
      <c r="B240" s="6"/>
    </row>
    <row r="241" spans="2:2">
      <c r="B241" s="5"/>
    </row>
    <row r="242" spans="2:2" ht="15.75" thickBot="1">
      <c r="B242" s="4"/>
    </row>
    <row r="243" spans="2:2" ht="15.75" thickBot="1">
      <c r="B243" s="5"/>
    </row>
    <row r="244" spans="2:2" ht="15.75" thickBot="1">
      <c r="B244" s="6"/>
    </row>
    <row r="245" spans="2:2" ht="15.75" thickBot="1">
      <c r="B245" s="5"/>
    </row>
    <row r="246" spans="2:2" ht="15.75" thickBot="1">
      <c r="B246" s="6"/>
    </row>
    <row r="247" spans="2:2" ht="15.75" thickBot="1">
      <c r="B247" s="5"/>
    </row>
    <row r="248" spans="2:2" ht="15.75" thickBot="1">
      <c r="B248" s="6"/>
    </row>
    <row r="249" spans="2:2" ht="15.75" thickBot="1">
      <c r="B249" s="5"/>
    </row>
    <row r="250" spans="2:2" ht="15.75" thickBot="1">
      <c r="B250" s="6"/>
    </row>
    <row r="251" spans="2:2" ht="15.75" thickBot="1">
      <c r="B251" s="5"/>
    </row>
    <row r="252" spans="2:2" ht="15.75" thickBot="1">
      <c r="B252" s="6"/>
    </row>
    <row r="253" spans="2:2" ht="15.75" thickBot="1">
      <c r="B253" s="5"/>
    </row>
    <row r="254" spans="2:2" ht="15.75" thickBot="1">
      <c r="B254" s="6"/>
    </row>
    <row r="255" spans="2:2" ht="15.75" thickBot="1">
      <c r="B255" s="5"/>
    </row>
    <row r="256" spans="2:2" ht="15.75" thickBot="1">
      <c r="B256" s="6"/>
    </row>
    <row r="257" spans="2:2" ht="15.75" thickBot="1">
      <c r="B257" s="5"/>
    </row>
    <row r="258" spans="2:2" ht="15.75" thickBot="1">
      <c r="B258" s="6"/>
    </row>
    <row r="259" spans="2:2" ht="15.75" thickBot="1">
      <c r="B259" s="5"/>
    </row>
    <row r="260" spans="2:2" ht="15.75" thickBot="1">
      <c r="B260" s="6"/>
    </row>
    <row r="261" spans="2:2" ht="15.75" thickBot="1">
      <c r="B261" s="5"/>
    </row>
    <row r="262" spans="2:2" ht="15.75" thickBot="1">
      <c r="B262" s="6"/>
    </row>
    <row r="263" spans="2:2" ht="15.75" thickBot="1">
      <c r="B263" s="5"/>
    </row>
    <row r="264" spans="2:2" ht="15.75" thickBot="1">
      <c r="B264" s="6"/>
    </row>
    <row r="265" spans="2:2" ht="15.75" thickBot="1">
      <c r="B265" s="5"/>
    </row>
    <row r="266" spans="2:2" ht="15.75" thickBot="1">
      <c r="B266" s="6"/>
    </row>
    <row r="267" spans="2:2" ht="15.75" thickBot="1">
      <c r="B267" s="5"/>
    </row>
    <row r="268" spans="2:2" ht="15.75" thickBot="1">
      <c r="B268" s="6"/>
    </row>
    <row r="269" spans="2:2" ht="15.75" thickBot="1">
      <c r="B269" s="5"/>
    </row>
    <row r="270" spans="2:2" ht="15.75" thickBot="1">
      <c r="B270" s="6"/>
    </row>
    <row r="271" spans="2:2" ht="15.75" thickBot="1">
      <c r="B271" s="5"/>
    </row>
    <row r="272" spans="2:2" ht="15.75" thickBot="1">
      <c r="B272" s="6"/>
    </row>
    <row r="273" spans="2:2" ht="15.75" thickBot="1">
      <c r="B273" s="5"/>
    </row>
    <row r="274" spans="2:2" ht="15.75" thickBot="1">
      <c r="B274" s="6"/>
    </row>
    <row r="275" spans="2:2" ht="15.75" thickBot="1">
      <c r="B275" s="5"/>
    </row>
    <row r="276" spans="2:2" ht="15.75" thickBot="1">
      <c r="B276" s="6"/>
    </row>
    <row r="277" spans="2:2" ht="15.75" thickBot="1">
      <c r="B277" s="5"/>
    </row>
    <row r="278" spans="2:2" ht="15.75" thickBot="1">
      <c r="B278" s="6"/>
    </row>
    <row r="279" spans="2:2" ht="15.75" thickBot="1">
      <c r="B279" s="5"/>
    </row>
    <row r="280" spans="2:2" ht="15.75" thickBot="1">
      <c r="B280" s="6"/>
    </row>
    <row r="281" spans="2:2">
      <c r="B281" s="5"/>
    </row>
    <row r="282" spans="2:2" ht="15.75" thickBot="1">
      <c r="B282" s="4"/>
    </row>
    <row r="283" spans="2:2" ht="15.75" thickBot="1">
      <c r="B283" s="5"/>
    </row>
    <row r="284" spans="2:2" ht="15.75" thickBot="1">
      <c r="B284" s="6"/>
    </row>
    <row r="285" spans="2:2" ht="15.75" thickBot="1">
      <c r="B285" s="5"/>
    </row>
    <row r="286" spans="2:2" ht="15.75" thickBot="1">
      <c r="B286" s="6"/>
    </row>
    <row r="287" spans="2:2" ht="15.75" thickBot="1">
      <c r="B287" s="5"/>
    </row>
    <row r="288" spans="2:2" ht="15.75" thickBot="1">
      <c r="B288" s="6"/>
    </row>
    <row r="289" spans="2:2" ht="15.75" thickBot="1">
      <c r="B289" s="5"/>
    </row>
    <row r="290" spans="2:2" ht="15.75" thickBot="1">
      <c r="B290" s="6"/>
    </row>
    <row r="291" spans="2:2" ht="15.75" thickBot="1">
      <c r="B291" s="5"/>
    </row>
    <row r="292" spans="2:2" ht="15.75" thickBot="1">
      <c r="B292" s="6"/>
    </row>
    <row r="293" spans="2:2" ht="15.75" thickBot="1">
      <c r="B293" s="5"/>
    </row>
    <row r="294" spans="2:2" ht="15.75" thickBot="1">
      <c r="B294" s="6"/>
    </row>
    <row r="295" spans="2:2" ht="15.75" thickBot="1">
      <c r="B295" s="5"/>
    </row>
    <row r="296" spans="2:2" ht="15.75" thickBot="1">
      <c r="B296" s="6"/>
    </row>
    <row r="297" spans="2:2" ht="15.75" thickBot="1">
      <c r="B297" s="5"/>
    </row>
    <row r="298" spans="2:2" ht="15.75" thickBot="1">
      <c r="B298" s="6"/>
    </row>
    <row r="299" spans="2:2" ht="15.75" thickBot="1">
      <c r="B299" s="5"/>
    </row>
    <row r="300" spans="2:2" ht="15.75" thickBot="1">
      <c r="B300" s="6"/>
    </row>
    <row r="301" spans="2:2" ht="15.75" thickBot="1">
      <c r="B301" s="5"/>
    </row>
    <row r="302" spans="2:2" ht="15.75" thickBot="1">
      <c r="B302" s="6"/>
    </row>
    <row r="303" spans="2:2" ht="15.75" thickBot="1">
      <c r="B303" s="5"/>
    </row>
    <row r="304" spans="2:2" ht="15.75" thickBot="1">
      <c r="B304" s="6"/>
    </row>
    <row r="305" spans="2:2" ht="15.75" thickBot="1">
      <c r="B305" s="5"/>
    </row>
    <row r="306" spans="2:2" ht="15.75" thickBot="1">
      <c r="B306" s="6"/>
    </row>
    <row r="307" spans="2:2" ht="15.75" thickBot="1">
      <c r="B307" s="5"/>
    </row>
    <row r="308" spans="2:2" ht="15.75" thickBot="1">
      <c r="B308" s="6"/>
    </row>
    <row r="309" spans="2:2" ht="15.75" thickBot="1">
      <c r="B309" s="5"/>
    </row>
    <row r="310" spans="2:2" ht="15.75" thickBot="1">
      <c r="B310" s="6"/>
    </row>
    <row r="311" spans="2:2" ht="15.75" thickBot="1">
      <c r="B311" s="5"/>
    </row>
    <row r="312" spans="2:2" ht="15.75" thickBot="1">
      <c r="B312" s="6"/>
    </row>
    <row r="313" spans="2:2" ht="15.75" thickBot="1">
      <c r="B313" s="5"/>
    </row>
    <row r="314" spans="2:2" ht="15.75" thickBot="1">
      <c r="B314" s="6"/>
    </row>
    <row r="315" spans="2:2" ht="15.75" thickBot="1">
      <c r="B315" s="5"/>
    </row>
    <row r="316" spans="2:2" ht="15.75" thickBot="1">
      <c r="B316" s="6"/>
    </row>
    <row r="317" spans="2:2" ht="15.75" thickBot="1">
      <c r="B317" s="5"/>
    </row>
    <row r="318" spans="2:2" ht="15.75" thickBot="1">
      <c r="B318" s="6"/>
    </row>
    <row r="319" spans="2:2" ht="15.75" thickBot="1">
      <c r="B319" s="5"/>
    </row>
    <row r="320" spans="2:2" ht="15.75" thickBot="1">
      <c r="B320" s="6"/>
    </row>
    <row r="321" spans="2:2">
      <c r="B321" s="5"/>
    </row>
    <row r="322" spans="2:2" ht="15.75" thickBot="1">
      <c r="B322" s="4"/>
    </row>
    <row r="323" spans="2:2" ht="15.75" thickBot="1">
      <c r="B323" s="5"/>
    </row>
    <row r="324" spans="2:2" ht="15.75" thickBot="1">
      <c r="B324" s="6"/>
    </row>
    <row r="325" spans="2:2" ht="15.75" thickBot="1">
      <c r="B325" s="5"/>
    </row>
    <row r="326" spans="2:2" ht="15.75" thickBot="1">
      <c r="B326" s="6"/>
    </row>
    <row r="327" spans="2:2" ht="15.75" thickBot="1">
      <c r="B327" s="5"/>
    </row>
    <row r="328" spans="2:2" ht="15.75" thickBot="1">
      <c r="B328" s="6"/>
    </row>
    <row r="329" spans="2:2" ht="15.75" thickBot="1">
      <c r="B329" s="5"/>
    </row>
    <row r="330" spans="2:2" ht="15.75" thickBot="1">
      <c r="B330" s="6"/>
    </row>
    <row r="331" spans="2:2" ht="15.75" thickBot="1">
      <c r="B331" s="5"/>
    </row>
    <row r="332" spans="2:2" ht="15.75" thickBot="1">
      <c r="B332" s="6"/>
    </row>
    <row r="333" spans="2:2" ht="15.75" thickBot="1">
      <c r="B333" s="5"/>
    </row>
    <row r="334" spans="2:2" ht="15.75" thickBot="1">
      <c r="B334" s="6"/>
    </row>
    <row r="335" spans="2:2" ht="15.75" thickBot="1">
      <c r="B335" s="5"/>
    </row>
    <row r="336" spans="2:2" ht="15.75" thickBot="1">
      <c r="B336" s="6"/>
    </row>
    <row r="337" spans="2:2" ht="15.75" thickBot="1">
      <c r="B337" s="5"/>
    </row>
    <row r="338" spans="2:2" ht="15.75" thickBot="1">
      <c r="B338" s="6"/>
    </row>
    <row r="339" spans="2:2" ht="15.75" thickBot="1">
      <c r="B339" s="5"/>
    </row>
    <row r="340" spans="2:2" ht="15.75" thickBot="1">
      <c r="B340" s="6"/>
    </row>
    <row r="341" spans="2:2" ht="15.75" thickBot="1">
      <c r="B341" s="5"/>
    </row>
    <row r="342" spans="2:2" ht="15.75" thickBot="1">
      <c r="B342" s="6"/>
    </row>
    <row r="343" spans="2:2" ht="15.75" thickBot="1">
      <c r="B343" s="5"/>
    </row>
    <row r="344" spans="2:2" ht="15.75" thickBot="1">
      <c r="B344" s="6"/>
    </row>
    <row r="345" spans="2:2" ht="15.75" thickBot="1">
      <c r="B345" s="5"/>
    </row>
    <row r="346" spans="2:2" ht="15.75" thickBot="1">
      <c r="B346" s="6"/>
    </row>
    <row r="347" spans="2:2" ht="15.75" thickBot="1">
      <c r="B347" s="5"/>
    </row>
    <row r="348" spans="2:2" ht="15.75" thickBot="1">
      <c r="B348" s="6"/>
    </row>
    <row r="349" spans="2:2" ht="15.75" thickBot="1">
      <c r="B349" s="5"/>
    </row>
    <row r="350" spans="2:2" ht="15.75" thickBot="1">
      <c r="B350" s="6"/>
    </row>
    <row r="351" spans="2:2" ht="15.75" thickBot="1">
      <c r="B351" s="5"/>
    </row>
    <row r="352" spans="2:2" ht="15.75" thickBot="1">
      <c r="B352" s="6"/>
    </row>
    <row r="353" spans="2:2" ht="15.75" thickBot="1">
      <c r="B353" s="5"/>
    </row>
    <row r="354" spans="2:2" ht="15.75" thickBot="1">
      <c r="B354" s="6"/>
    </row>
    <row r="355" spans="2:2" ht="15.75" thickBot="1">
      <c r="B355" s="5"/>
    </row>
    <row r="356" spans="2:2" ht="15.75" thickBot="1">
      <c r="B356" s="6"/>
    </row>
    <row r="357" spans="2:2" ht="15.75" thickBot="1">
      <c r="B357" s="5"/>
    </row>
    <row r="358" spans="2:2" ht="15.75" thickBot="1">
      <c r="B358" s="6"/>
    </row>
    <row r="359" spans="2:2" ht="15.75" thickBot="1">
      <c r="B359" s="5"/>
    </row>
    <row r="360" spans="2:2" ht="15.75" thickBot="1">
      <c r="B360" s="6"/>
    </row>
    <row r="361" spans="2:2">
      <c r="B361" s="5"/>
    </row>
    <row r="362" spans="2:2" ht="15.75" thickBot="1">
      <c r="B362" s="4"/>
    </row>
    <row r="363" spans="2:2" ht="15.75" thickBot="1">
      <c r="B363" s="5"/>
    </row>
    <row r="364" spans="2:2" ht="15.75" thickBot="1">
      <c r="B364" s="6"/>
    </row>
    <row r="365" spans="2:2" ht="15.75" thickBot="1">
      <c r="B365" s="5"/>
    </row>
    <row r="366" spans="2:2" ht="15.75" thickBot="1">
      <c r="B366" s="6"/>
    </row>
    <row r="367" spans="2:2" ht="15.75" thickBot="1">
      <c r="B367" s="5"/>
    </row>
    <row r="368" spans="2:2" ht="15.75" thickBot="1">
      <c r="B368" s="6"/>
    </row>
    <row r="369" spans="2:2" ht="15.75" thickBot="1">
      <c r="B369" s="5"/>
    </row>
    <row r="370" spans="2:2" ht="15.75" thickBot="1">
      <c r="B370" s="6"/>
    </row>
    <row r="371" spans="2:2" ht="15.75" thickBot="1">
      <c r="B371" s="5"/>
    </row>
    <row r="372" spans="2:2" ht="15.75" thickBot="1">
      <c r="B372" s="6"/>
    </row>
    <row r="373" spans="2:2" ht="15.75" thickBot="1">
      <c r="B373" s="5"/>
    </row>
    <row r="374" spans="2:2" ht="15.75" thickBot="1">
      <c r="B374" s="6"/>
    </row>
    <row r="375" spans="2:2" ht="15.75" thickBot="1">
      <c r="B375" s="5"/>
    </row>
    <row r="376" spans="2:2" ht="15.75" thickBot="1">
      <c r="B376" s="6"/>
    </row>
    <row r="377" spans="2:2" ht="15.75" thickBot="1">
      <c r="B377" s="5"/>
    </row>
    <row r="378" spans="2:2" ht="15.75" thickBot="1">
      <c r="B378" s="6"/>
    </row>
    <row r="379" spans="2:2" ht="15.75" thickBot="1">
      <c r="B379" s="5"/>
    </row>
    <row r="380" spans="2:2" ht="15.75" thickBot="1">
      <c r="B380" s="6"/>
    </row>
    <row r="381" spans="2:2" ht="15.75" thickBot="1">
      <c r="B381" s="5"/>
    </row>
    <row r="382" spans="2:2" ht="15.75" thickBot="1">
      <c r="B382" s="6"/>
    </row>
    <row r="383" spans="2:2" ht="15.75" thickBot="1">
      <c r="B383" s="5"/>
    </row>
    <row r="384" spans="2:2" ht="15.75" thickBot="1">
      <c r="B384" s="6"/>
    </row>
    <row r="385" spans="2:2" ht="15.75" thickBot="1">
      <c r="B385" s="5"/>
    </row>
    <row r="386" spans="2:2" ht="15.75" thickBot="1">
      <c r="B386" s="6"/>
    </row>
    <row r="387" spans="2:2" ht="15.75" thickBot="1">
      <c r="B387" s="5"/>
    </row>
    <row r="388" spans="2:2" ht="15.75" thickBot="1">
      <c r="B388" s="6"/>
    </row>
    <row r="389" spans="2:2" ht="15.75" thickBot="1">
      <c r="B389" s="5"/>
    </row>
    <row r="390" spans="2:2" ht="15.75" thickBot="1">
      <c r="B390" s="6"/>
    </row>
    <row r="391" spans="2:2" ht="15.75" thickBot="1">
      <c r="B391" s="5"/>
    </row>
    <row r="392" spans="2:2" ht="15.75" thickBot="1">
      <c r="B392" s="6"/>
    </row>
    <row r="393" spans="2:2" ht="15.75" thickBot="1">
      <c r="B393" s="5"/>
    </row>
    <row r="394" spans="2:2" ht="15.75" thickBot="1">
      <c r="B394" s="6"/>
    </row>
    <row r="395" spans="2:2" ht="15.75" thickBot="1">
      <c r="B395" s="5"/>
    </row>
    <row r="396" spans="2:2" ht="15.75" thickBot="1">
      <c r="B396" s="6"/>
    </row>
    <row r="397" spans="2:2" ht="15.75" thickBot="1">
      <c r="B397" s="5"/>
    </row>
    <row r="398" spans="2:2" ht="15.75" thickBot="1">
      <c r="B398" s="6"/>
    </row>
    <row r="399" spans="2:2" ht="15.75" thickBot="1">
      <c r="B399" s="5"/>
    </row>
    <row r="400" spans="2:2" ht="15.75" thickBot="1">
      <c r="B400" s="6"/>
    </row>
    <row r="401" spans="2:2">
      <c r="B401" s="5"/>
    </row>
    <row r="402" spans="2:2" ht="15.75" thickBot="1">
      <c r="B402" s="4"/>
    </row>
    <row r="403" spans="2:2" ht="15.75" thickBot="1">
      <c r="B403" s="5"/>
    </row>
    <row r="404" spans="2:2" ht="15.75" thickBot="1">
      <c r="B404" s="6"/>
    </row>
    <row r="405" spans="2:2" ht="15.75" thickBot="1">
      <c r="B405" s="5"/>
    </row>
    <row r="406" spans="2:2" ht="15.75" thickBot="1">
      <c r="B406" s="6"/>
    </row>
    <row r="407" spans="2:2" ht="15.75" thickBot="1">
      <c r="B407" s="5"/>
    </row>
    <row r="408" spans="2:2" ht="15.75" thickBot="1">
      <c r="B408" s="6"/>
    </row>
    <row r="409" spans="2:2" ht="15.75" thickBot="1">
      <c r="B409" s="5"/>
    </row>
    <row r="410" spans="2:2" ht="15.75" thickBot="1">
      <c r="B410" s="6"/>
    </row>
    <row r="411" spans="2:2" ht="15.75" thickBot="1">
      <c r="B411" s="5"/>
    </row>
    <row r="412" spans="2:2" ht="15.75" thickBot="1">
      <c r="B412" s="6"/>
    </row>
    <row r="413" spans="2:2" ht="15.75" thickBot="1">
      <c r="B413" s="5"/>
    </row>
    <row r="414" spans="2:2" ht="15.75" thickBot="1">
      <c r="B414" s="6"/>
    </row>
    <row r="415" spans="2:2" ht="15.75" thickBot="1">
      <c r="B415" s="5"/>
    </row>
    <row r="416" spans="2:2" ht="15.75" thickBot="1">
      <c r="B416" s="6"/>
    </row>
    <row r="417" spans="2:2" ht="15.75" thickBot="1">
      <c r="B417" s="5"/>
    </row>
    <row r="418" spans="2:2" ht="15.75" thickBot="1">
      <c r="B418" s="6"/>
    </row>
    <row r="419" spans="2:2" ht="15.75" thickBot="1">
      <c r="B419" s="5"/>
    </row>
    <row r="420" spans="2:2" ht="15.75" thickBot="1">
      <c r="B420" s="6"/>
    </row>
    <row r="421" spans="2:2" ht="15.75" thickBot="1">
      <c r="B421" s="5"/>
    </row>
    <row r="422" spans="2:2" ht="15.75" thickBot="1">
      <c r="B422" s="6"/>
    </row>
    <row r="423" spans="2:2" ht="15.75" thickBot="1">
      <c r="B423" s="5"/>
    </row>
    <row r="424" spans="2:2" ht="15.75" thickBot="1">
      <c r="B424" s="6"/>
    </row>
    <row r="425" spans="2:2" ht="15.75" thickBot="1">
      <c r="B425" s="5"/>
    </row>
    <row r="426" spans="2:2" ht="15.75" thickBot="1">
      <c r="B426" s="6"/>
    </row>
    <row r="427" spans="2:2" ht="15.75" thickBot="1">
      <c r="B427" s="5"/>
    </row>
    <row r="428" spans="2:2" ht="15.75" thickBot="1">
      <c r="B428" s="6"/>
    </row>
    <row r="429" spans="2:2" ht="15.75" thickBot="1">
      <c r="B429" s="5"/>
    </row>
    <row r="430" spans="2:2" ht="15.75" thickBot="1">
      <c r="B430" s="6"/>
    </row>
    <row r="431" spans="2:2" ht="15.75" thickBot="1">
      <c r="B431" s="5"/>
    </row>
    <row r="432" spans="2:2" ht="15.75" thickBot="1">
      <c r="B432" s="6"/>
    </row>
    <row r="433" spans="2:2" ht="15.75" thickBot="1">
      <c r="B433" s="5"/>
    </row>
    <row r="434" spans="2:2" ht="15.75" thickBot="1">
      <c r="B434" s="6"/>
    </row>
    <row r="435" spans="2:2" ht="15.75" thickBot="1">
      <c r="B435" s="5"/>
    </row>
    <row r="436" spans="2:2" ht="15.75" thickBot="1">
      <c r="B436" s="6"/>
    </row>
    <row r="437" spans="2:2" ht="15.75" thickBot="1">
      <c r="B437" s="5"/>
    </row>
    <row r="438" spans="2:2" ht="15.75" thickBot="1">
      <c r="B438" s="6"/>
    </row>
    <row r="439" spans="2:2" ht="15.75" thickBot="1">
      <c r="B439" s="5"/>
    </row>
    <row r="440" spans="2:2" ht="15.75" thickBot="1">
      <c r="B440" s="6"/>
    </row>
    <row r="441" spans="2:2">
      <c r="B441" s="5"/>
    </row>
    <row r="442" spans="2:2" ht="15.75" thickBot="1">
      <c r="B442" s="4"/>
    </row>
    <row r="443" spans="2:2" ht="15.75" thickBot="1">
      <c r="B443" s="5"/>
    </row>
    <row r="444" spans="2:2" ht="15.75" thickBot="1">
      <c r="B444" s="6"/>
    </row>
    <row r="445" spans="2:2" ht="15.75" thickBot="1">
      <c r="B445" s="5"/>
    </row>
    <row r="446" spans="2:2" ht="15.75" thickBot="1">
      <c r="B446" s="6"/>
    </row>
    <row r="447" spans="2:2" ht="15.75" thickBot="1">
      <c r="B447" s="5"/>
    </row>
    <row r="448" spans="2:2" ht="15.75" thickBot="1">
      <c r="B448" s="6"/>
    </row>
    <row r="449" spans="2:2" ht="15.75" thickBot="1">
      <c r="B449" s="5"/>
    </row>
    <row r="450" spans="2:2" ht="15.75" thickBot="1">
      <c r="B450" s="6"/>
    </row>
    <row r="451" spans="2:2" ht="15.75" thickBot="1">
      <c r="B451" s="5"/>
    </row>
    <row r="452" spans="2:2" ht="15.75" thickBot="1">
      <c r="B452" s="6"/>
    </row>
    <row r="453" spans="2:2" ht="15.75" thickBot="1">
      <c r="B453" s="5"/>
    </row>
    <row r="454" spans="2:2" ht="15.75" thickBot="1">
      <c r="B454" s="6"/>
    </row>
    <row r="455" spans="2:2" ht="15.75" thickBot="1">
      <c r="B455" s="5"/>
    </row>
    <row r="456" spans="2:2" ht="15.75" thickBot="1">
      <c r="B456" s="6"/>
    </row>
    <row r="457" spans="2:2" ht="15.75" thickBot="1">
      <c r="B457" s="5"/>
    </row>
    <row r="458" spans="2:2" ht="15.75" thickBot="1">
      <c r="B458" s="6"/>
    </row>
    <row r="459" spans="2:2" ht="15.75" thickBot="1">
      <c r="B459" s="5"/>
    </row>
    <row r="460" spans="2:2" ht="15.75" thickBot="1">
      <c r="B460" s="6"/>
    </row>
    <row r="461" spans="2:2" ht="15.75" thickBot="1">
      <c r="B461" s="5"/>
    </row>
    <row r="462" spans="2:2" ht="15.75" thickBot="1">
      <c r="B462" s="6"/>
    </row>
    <row r="463" spans="2:2" ht="15.75" thickBot="1">
      <c r="B463" s="5"/>
    </row>
    <row r="464" spans="2:2" ht="15.75" thickBot="1">
      <c r="B464" s="6"/>
    </row>
    <row r="465" spans="2:2" ht="15.75" thickBot="1">
      <c r="B465" s="5"/>
    </row>
    <row r="466" spans="2:2" ht="15.75" thickBot="1">
      <c r="B466" s="6"/>
    </row>
    <row r="467" spans="2:2" ht="15.75" thickBot="1">
      <c r="B467" s="5"/>
    </row>
    <row r="468" spans="2:2" ht="15.75" thickBot="1">
      <c r="B468" s="6"/>
    </row>
    <row r="469" spans="2:2" ht="15.75" thickBot="1">
      <c r="B469" s="5"/>
    </row>
    <row r="470" spans="2:2" ht="15.75" thickBot="1">
      <c r="B470" s="6"/>
    </row>
    <row r="471" spans="2:2" ht="15.75" thickBot="1">
      <c r="B471" s="5"/>
    </row>
    <row r="472" spans="2:2" ht="15.75" thickBot="1">
      <c r="B472" s="6"/>
    </row>
    <row r="473" spans="2:2" ht="15.75" thickBot="1">
      <c r="B473" s="5"/>
    </row>
    <row r="474" spans="2:2" ht="15.75" thickBot="1">
      <c r="B474" s="6"/>
    </row>
    <row r="475" spans="2:2" ht="15.75" thickBot="1">
      <c r="B475" s="5"/>
    </row>
    <row r="476" spans="2:2" ht="15.75" thickBot="1">
      <c r="B476" s="6"/>
    </row>
    <row r="477" spans="2:2" ht="15.75" thickBot="1">
      <c r="B477" s="5"/>
    </row>
    <row r="478" spans="2:2" ht="15.75" thickBot="1">
      <c r="B478" s="6"/>
    </row>
    <row r="479" spans="2:2" ht="15.75" thickBot="1">
      <c r="B479" s="5"/>
    </row>
    <row r="480" spans="2:2" ht="15.75" thickBot="1">
      <c r="B480" s="6"/>
    </row>
    <row r="481" spans="2:2">
      <c r="B481" s="5"/>
    </row>
    <row r="482" spans="2:2" ht="15.75" thickBot="1">
      <c r="B482" s="4"/>
    </row>
    <row r="483" spans="2:2" ht="15.75" thickBot="1">
      <c r="B483" s="5"/>
    </row>
    <row r="484" spans="2:2" ht="15.75" thickBot="1">
      <c r="B484" s="6"/>
    </row>
    <row r="485" spans="2:2" ht="15.75" thickBot="1">
      <c r="B485" s="5"/>
    </row>
    <row r="486" spans="2:2" ht="15.75" thickBot="1">
      <c r="B486" s="6"/>
    </row>
    <row r="487" spans="2:2" ht="15.75" thickBot="1">
      <c r="B487" s="5"/>
    </row>
    <row r="488" spans="2:2" ht="15.75" thickBot="1">
      <c r="B488" s="6"/>
    </row>
    <row r="489" spans="2:2" ht="15.75" thickBot="1">
      <c r="B489" s="5"/>
    </row>
    <row r="490" spans="2:2" ht="15.75" thickBot="1">
      <c r="B490" s="6"/>
    </row>
    <row r="491" spans="2:2" ht="15.75" thickBot="1">
      <c r="B491" s="5"/>
    </row>
    <row r="492" spans="2:2" ht="15.75" thickBot="1">
      <c r="B492" s="6"/>
    </row>
    <row r="493" spans="2:2" ht="15.75" thickBot="1">
      <c r="B493" s="5"/>
    </row>
    <row r="494" spans="2:2" ht="15.75" thickBot="1">
      <c r="B494" s="6"/>
    </row>
    <row r="495" spans="2:2" ht="15.75" thickBot="1">
      <c r="B495" s="5"/>
    </row>
    <row r="496" spans="2:2" ht="15.75" thickBot="1">
      <c r="B496" s="6"/>
    </row>
    <row r="497" spans="2:2" ht="15.75" thickBot="1">
      <c r="B497" s="5"/>
    </row>
    <row r="498" spans="2:2" ht="15.75" thickBot="1">
      <c r="B498" s="6"/>
    </row>
    <row r="499" spans="2:2" ht="15.75" thickBot="1">
      <c r="B499" s="5"/>
    </row>
    <row r="500" spans="2:2" ht="15.75" thickBot="1">
      <c r="B500" s="6"/>
    </row>
    <row r="501" spans="2:2" ht="15.75" thickBot="1">
      <c r="B501" s="5"/>
    </row>
    <row r="502" spans="2:2" ht="15.75" thickBot="1">
      <c r="B502" s="6"/>
    </row>
    <row r="503" spans="2:2" ht="15.75" thickBot="1">
      <c r="B503" s="5"/>
    </row>
    <row r="504" spans="2:2" ht="15.75" thickBot="1">
      <c r="B504" s="6"/>
    </row>
    <row r="505" spans="2:2" ht="15.75" thickBot="1">
      <c r="B505" s="5"/>
    </row>
    <row r="506" spans="2:2" ht="15.75" thickBot="1">
      <c r="B506" s="6"/>
    </row>
    <row r="507" spans="2:2" ht="15.75" thickBot="1">
      <c r="B507" s="5"/>
    </row>
    <row r="508" spans="2:2" ht="15.75" thickBot="1">
      <c r="B508" s="6"/>
    </row>
    <row r="509" spans="2:2" ht="15.75" thickBot="1">
      <c r="B509" s="5"/>
    </row>
    <row r="510" spans="2:2" ht="15.75" thickBot="1">
      <c r="B510" s="6"/>
    </row>
    <row r="511" spans="2:2" ht="15.75" thickBot="1">
      <c r="B511" s="5"/>
    </row>
    <row r="512" spans="2:2" ht="15.75" thickBot="1">
      <c r="B512" s="6"/>
    </row>
    <row r="513" spans="2:2" ht="15.75" thickBot="1">
      <c r="B513" s="5"/>
    </row>
    <row r="514" spans="2:2" ht="15.75" thickBot="1">
      <c r="B514" s="6"/>
    </row>
    <row r="515" spans="2:2" ht="15.75" thickBot="1">
      <c r="B515" s="5"/>
    </row>
    <row r="516" spans="2:2" ht="15.75" thickBot="1">
      <c r="B516" s="6"/>
    </row>
    <row r="517" spans="2:2" ht="15.75" thickBot="1">
      <c r="B517" s="5"/>
    </row>
    <row r="518" spans="2:2" ht="15.75" thickBot="1">
      <c r="B518" s="6"/>
    </row>
    <row r="519" spans="2:2" ht="15.75" thickBot="1">
      <c r="B519" s="5"/>
    </row>
    <row r="520" spans="2:2" ht="15.75" thickBot="1">
      <c r="B520" s="6"/>
    </row>
    <row r="521" spans="2:2">
      <c r="B521" s="5"/>
    </row>
    <row r="522" spans="2:2" ht="15.75" thickBot="1">
      <c r="B522" s="4"/>
    </row>
    <row r="523" spans="2:2" ht="15.75" thickBot="1">
      <c r="B523" s="5"/>
    </row>
    <row r="524" spans="2:2" ht="15.75" thickBot="1">
      <c r="B524" s="6"/>
    </row>
    <row r="525" spans="2:2" ht="15.75" thickBot="1">
      <c r="B525" s="5"/>
    </row>
    <row r="526" spans="2:2" ht="15.75" thickBot="1">
      <c r="B526" s="6"/>
    </row>
    <row r="527" spans="2:2" ht="15.75" thickBot="1">
      <c r="B527" s="5"/>
    </row>
    <row r="528" spans="2:2" ht="15.75" thickBot="1">
      <c r="B528" s="6"/>
    </row>
    <row r="529" spans="2:2" ht="15.75" thickBot="1">
      <c r="B529" s="5"/>
    </row>
    <row r="530" spans="2:2" ht="15.75" thickBot="1">
      <c r="B530" s="6"/>
    </row>
    <row r="531" spans="2:2" ht="15.75" thickBot="1">
      <c r="B531" s="5"/>
    </row>
    <row r="532" spans="2:2" ht="15.75" thickBot="1">
      <c r="B532" s="6"/>
    </row>
    <row r="533" spans="2:2" ht="15.75" thickBot="1">
      <c r="B533" s="5"/>
    </row>
    <row r="534" spans="2:2" ht="15.75" thickBot="1">
      <c r="B534" s="6"/>
    </row>
    <row r="535" spans="2:2" ht="15.75" thickBot="1">
      <c r="B535" s="5"/>
    </row>
    <row r="536" spans="2:2" ht="15.75" thickBot="1">
      <c r="B536" s="6"/>
    </row>
    <row r="537" spans="2:2" ht="15.75" thickBot="1">
      <c r="B537" s="5"/>
    </row>
    <row r="538" spans="2:2" ht="15.75" thickBot="1">
      <c r="B538" s="6"/>
    </row>
    <row r="539" spans="2:2" ht="15.75" thickBot="1">
      <c r="B539" s="5"/>
    </row>
    <row r="540" spans="2:2" ht="15.75" thickBot="1">
      <c r="B540" s="6"/>
    </row>
    <row r="541" spans="2:2" ht="15.75" thickBot="1">
      <c r="B541" s="5"/>
    </row>
    <row r="542" spans="2:2" ht="15.75" thickBot="1">
      <c r="B542" s="6"/>
    </row>
    <row r="543" spans="2:2" ht="15.75" thickBot="1">
      <c r="B543" s="5"/>
    </row>
    <row r="544" spans="2:2" ht="15.75" thickBot="1">
      <c r="B544" s="6"/>
    </row>
    <row r="545" spans="2:2" ht="15.75" thickBot="1">
      <c r="B545" s="5"/>
    </row>
    <row r="546" spans="2:2" ht="15.75" thickBot="1">
      <c r="B546" s="6"/>
    </row>
    <row r="547" spans="2:2" ht="15.75" thickBot="1">
      <c r="B547" s="5"/>
    </row>
    <row r="548" spans="2:2" ht="15.75" thickBot="1">
      <c r="B548" s="6"/>
    </row>
    <row r="549" spans="2:2" ht="15.75" thickBot="1">
      <c r="B549" s="5"/>
    </row>
    <row r="550" spans="2:2" ht="15.75" thickBot="1">
      <c r="B550" s="6"/>
    </row>
    <row r="551" spans="2:2" ht="15.75" thickBot="1">
      <c r="B551" s="5"/>
    </row>
    <row r="552" spans="2:2" ht="15.75" thickBot="1">
      <c r="B552" s="6"/>
    </row>
    <row r="553" spans="2:2" ht="15.75" thickBot="1">
      <c r="B553" s="5"/>
    </row>
    <row r="554" spans="2:2" ht="15.75" thickBot="1">
      <c r="B554" s="6"/>
    </row>
    <row r="555" spans="2:2" ht="15.75" thickBot="1">
      <c r="B555" s="5"/>
    </row>
    <row r="556" spans="2:2" ht="15.75" thickBot="1">
      <c r="B556" s="6"/>
    </row>
    <row r="557" spans="2:2" ht="15.75" thickBot="1">
      <c r="B557" s="5"/>
    </row>
    <row r="558" spans="2:2" ht="15.75" thickBot="1">
      <c r="B558" s="6"/>
    </row>
    <row r="559" spans="2:2" ht="15.75" thickBot="1">
      <c r="B559" s="5"/>
    </row>
    <row r="560" spans="2:2" ht="15.75" thickBot="1">
      <c r="B560" s="6"/>
    </row>
    <row r="561" spans="2:2">
      <c r="B561" s="5"/>
    </row>
    <row r="562" spans="2:2" ht="15.75" thickBot="1">
      <c r="B562" s="4"/>
    </row>
    <row r="563" spans="2:2" ht="15.75" thickBot="1">
      <c r="B563" s="5"/>
    </row>
    <row r="564" spans="2:2" ht="15.75" thickBot="1">
      <c r="B564" s="6"/>
    </row>
    <row r="565" spans="2:2" ht="15.75" thickBot="1">
      <c r="B565" s="5"/>
    </row>
    <row r="566" spans="2:2" ht="15.75" thickBot="1">
      <c r="B566" s="6"/>
    </row>
    <row r="567" spans="2:2" ht="15.75" thickBot="1">
      <c r="B567" s="5"/>
    </row>
    <row r="568" spans="2:2" ht="15.75" thickBot="1">
      <c r="B568" s="6"/>
    </row>
    <row r="569" spans="2:2" ht="15.75" thickBot="1">
      <c r="B569" s="5"/>
    </row>
    <row r="570" spans="2:2" ht="15.75" thickBot="1">
      <c r="B570" s="6"/>
    </row>
    <row r="571" spans="2:2" ht="15.75" thickBot="1">
      <c r="B571" s="5"/>
    </row>
    <row r="572" spans="2:2" ht="15.75" thickBot="1">
      <c r="B572" s="6"/>
    </row>
    <row r="573" spans="2:2" ht="15.75" thickBot="1">
      <c r="B573" s="5"/>
    </row>
    <row r="574" spans="2:2" ht="15.75" thickBot="1">
      <c r="B574" s="6"/>
    </row>
    <row r="575" spans="2:2" ht="15.75" thickBot="1">
      <c r="B575" s="5"/>
    </row>
    <row r="576" spans="2:2" ht="15.75" thickBot="1">
      <c r="B576" s="6"/>
    </row>
    <row r="577" spans="2:2" ht="15.75" thickBot="1">
      <c r="B577" s="5"/>
    </row>
    <row r="578" spans="2:2" ht="15.75" thickBot="1">
      <c r="B578" s="6"/>
    </row>
    <row r="579" spans="2:2" ht="15.75" thickBot="1">
      <c r="B579" s="5"/>
    </row>
    <row r="580" spans="2:2" ht="15.75" thickBot="1">
      <c r="B580" s="6"/>
    </row>
    <row r="581" spans="2:2" ht="15.75" thickBot="1">
      <c r="B581" s="5"/>
    </row>
    <row r="582" spans="2:2" ht="15.75" thickBot="1">
      <c r="B582" s="6"/>
    </row>
    <row r="583" spans="2:2" ht="15.75" thickBot="1">
      <c r="B583" s="5"/>
    </row>
    <row r="584" spans="2:2" ht="15.75" thickBot="1">
      <c r="B584" s="6"/>
    </row>
    <row r="585" spans="2:2" ht="15.75" thickBot="1">
      <c r="B585" s="5"/>
    </row>
    <row r="586" spans="2:2" ht="15.75" thickBot="1">
      <c r="B586" s="6"/>
    </row>
    <row r="587" spans="2:2" ht="15.75" thickBot="1">
      <c r="B587" s="5"/>
    </row>
    <row r="588" spans="2:2" ht="15.75" thickBot="1">
      <c r="B588" s="6"/>
    </row>
    <row r="589" spans="2:2" ht="15.75" thickBot="1">
      <c r="B589" s="5"/>
    </row>
    <row r="590" spans="2:2" ht="15.75" thickBot="1">
      <c r="B590" s="6"/>
    </row>
    <row r="591" spans="2:2" ht="15.75" thickBot="1">
      <c r="B591" s="5"/>
    </row>
    <row r="592" spans="2:2" ht="15.75" thickBot="1">
      <c r="B592" s="6"/>
    </row>
    <row r="593" spans="2:2" ht="15.75" thickBot="1">
      <c r="B593" s="5"/>
    </row>
    <row r="594" spans="2:2" ht="15.75" thickBot="1">
      <c r="B594" s="6"/>
    </row>
    <row r="595" spans="2:2" ht="15.75" thickBot="1">
      <c r="B595" s="5"/>
    </row>
    <row r="596" spans="2:2" ht="15.75" thickBot="1">
      <c r="B596" s="6"/>
    </row>
    <row r="597" spans="2:2" ht="15.75" thickBot="1">
      <c r="B597" s="5"/>
    </row>
    <row r="598" spans="2:2" ht="15.75" thickBot="1">
      <c r="B598" s="6"/>
    </row>
    <row r="599" spans="2:2" ht="15.75" thickBot="1">
      <c r="B599" s="5"/>
    </row>
    <row r="600" spans="2:2" ht="15.75" thickBot="1">
      <c r="B600" s="6"/>
    </row>
    <row r="601" spans="2:2">
      <c r="B6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EBE6-93F9-4F5A-AB85-AD6C8E39625D}">
  <dimension ref="A1:F601"/>
  <sheetViews>
    <sheetView tabSelected="1" workbookViewId="0">
      <selection activeCell="E17" sqref="E17"/>
    </sheetView>
  </sheetViews>
  <sheetFormatPr defaultRowHeight="15"/>
  <cols>
    <col min="2" max="2" width="17.7109375" bestFit="1" customWidth="1"/>
    <col min="3" max="3" width="17" bestFit="1" customWidth="1"/>
    <col min="4" max="4" width="15.140625" bestFit="1" customWidth="1"/>
  </cols>
  <sheetData>
    <row r="1" spans="1:6">
      <c r="A1" t="s">
        <v>0</v>
      </c>
      <c r="B1" t="s">
        <v>64</v>
      </c>
      <c r="C1" t="s">
        <v>62</v>
      </c>
      <c r="D1" t="s">
        <v>63</v>
      </c>
      <c r="E1" t="s">
        <v>65</v>
      </c>
    </row>
    <row r="2" spans="1:6">
      <c r="A2">
        <v>1</v>
      </c>
      <c r="B2">
        <v>5</v>
      </c>
      <c r="C2">
        <v>2.2999999999999998</v>
      </c>
      <c r="D2">
        <v>5.3</v>
      </c>
      <c r="E2" s="7">
        <f>2.3%-0.033%-0.033%-0.033%</f>
        <v>2.2009999999999998E-2</v>
      </c>
      <c r="F2" s="8"/>
    </row>
    <row r="3" spans="1:6">
      <c r="A3">
        <v>2</v>
      </c>
      <c r="B3">
        <v>5</v>
      </c>
      <c r="C3">
        <v>2.4</v>
      </c>
      <c r="D3">
        <v>5.78</v>
      </c>
      <c r="E3" s="7">
        <f>3.12%-0.033%-0.033%-0.033%</f>
        <v>3.0210000000000001E-2</v>
      </c>
    </row>
    <row r="4" spans="1:6">
      <c r="A4">
        <v>3</v>
      </c>
      <c r="B4">
        <v>5</v>
      </c>
      <c r="C4">
        <v>2.2000000000000002</v>
      </c>
      <c r="D4">
        <v>5.2450000000000001</v>
      </c>
      <c r="E4" s="7">
        <f>2.15%-0.033%-0.033%-0.033%</f>
        <v>2.0509999999999997E-2</v>
      </c>
    </row>
    <row r="5" spans="1:6">
      <c r="A5">
        <v>4</v>
      </c>
      <c r="B5">
        <v>5</v>
      </c>
      <c r="C5">
        <v>3.14</v>
      </c>
      <c r="D5">
        <v>7.45</v>
      </c>
      <c r="E5" s="7">
        <f>3.44%-0.033%-0.033%-0.033%</f>
        <v>3.3410000000000009E-2</v>
      </c>
    </row>
    <row r="6" spans="1:6">
      <c r="A6">
        <v>5</v>
      </c>
      <c r="B6">
        <v>5</v>
      </c>
      <c r="C6">
        <v>2.46</v>
      </c>
      <c r="D6">
        <v>5.79</v>
      </c>
      <c r="E6" s="7">
        <f>1.98%-0.033%-0.033%-0.033%</f>
        <v>1.8809999999999997E-2</v>
      </c>
    </row>
    <row r="7" spans="1:6">
      <c r="A7">
        <v>6</v>
      </c>
      <c r="B7">
        <v>5</v>
      </c>
      <c r="C7">
        <v>3.3460000000000001</v>
      </c>
      <c r="D7">
        <v>8.99</v>
      </c>
      <c r="E7" s="7">
        <f>2.11%-0.033%-0.033%</f>
        <v>2.0439999999999996E-2</v>
      </c>
    </row>
    <row r="8" spans="1:6">
      <c r="A8">
        <v>7</v>
      </c>
      <c r="B8">
        <v>6</v>
      </c>
      <c r="C8">
        <v>2.11</v>
      </c>
      <c r="D8">
        <v>5</v>
      </c>
      <c r="E8" s="7">
        <f>5.44%-0.033%-0.033%-0.033%</f>
        <v>5.3410000000000013E-2</v>
      </c>
    </row>
    <row r="9" spans="1:6">
      <c r="A9">
        <v>8</v>
      </c>
      <c r="B9">
        <v>5</v>
      </c>
      <c r="C9">
        <v>2.4</v>
      </c>
      <c r="D9">
        <v>5.65</v>
      </c>
      <c r="E9" s="7">
        <f>2.66%-0.033%-0.033%-0.033%</f>
        <v>2.5610000000000001E-2</v>
      </c>
    </row>
    <row r="10" spans="1:6">
      <c r="A10">
        <v>9</v>
      </c>
      <c r="B10">
        <v>4</v>
      </c>
      <c r="C10">
        <v>1.9</v>
      </c>
      <c r="D10">
        <v>4.5</v>
      </c>
      <c r="E10" s="7">
        <f>6.78%-0.033%-0.033%-0.033%</f>
        <v>6.6810000000000008E-2</v>
      </c>
    </row>
    <row r="11" spans="1:6">
      <c r="A11">
        <v>10</v>
      </c>
      <c r="B11">
        <v>5</v>
      </c>
      <c r="C11">
        <v>2.15</v>
      </c>
      <c r="D11">
        <v>5.5</v>
      </c>
      <c r="E11" s="7">
        <f>5.09%-0.033%-0.033%-0.033%</f>
        <v>4.991000000000001E-2</v>
      </c>
    </row>
    <row r="12" spans="1:6">
      <c r="A12">
        <v>11</v>
      </c>
      <c r="B12">
        <v>3</v>
      </c>
      <c r="C12">
        <v>2.5499999999999998</v>
      </c>
      <c r="D12">
        <v>6.23</v>
      </c>
      <c r="E12" s="7">
        <f>5.45%-0.033%-0.033%-0.033%</f>
        <v>5.3510000000000009E-2</v>
      </c>
    </row>
    <row r="13" spans="1:6">
      <c r="A13">
        <v>12</v>
      </c>
      <c r="B13">
        <v>5</v>
      </c>
      <c r="C13">
        <v>2.78</v>
      </c>
      <c r="D13">
        <v>6.44</v>
      </c>
      <c r="E13" s="7">
        <f>1.15%-0.033%-0.033%-0.033%</f>
        <v>1.0509999999999999E-2</v>
      </c>
    </row>
    <row r="14" spans="1:6">
      <c r="A14">
        <v>13</v>
      </c>
      <c r="B14">
        <v>6</v>
      </c>
      <c r="C14">
        <v>2.5499999999999998</v>
      </c>
      <c r="D14">
        <v>6.78</v>
      </c>
      <c r="E14" s="7">
        <f>2.41%-0.033%-0.033%-0.033%</f>
        <v>2.3109999999999999E-2</v>
      </c>
    </row>
    <row r="15" spans="1:6">
      <c r="A15">
        <v>14</v>
      </c>
      <c r="B15">
        <v>4</v>
      </c>
      <c r="C15">
        <v>2.4</v>
      </c>
      <c r="D15">
        <v>7</v>
      </c>
      <c r="E15" s="7">
        <f>2.01%-0.033%-0.033%-0.033%</f>
        <v>1.9109999999999995E-2</v>
      </c>
    </row>
    <row r="16" spans="1:6" ht="15.75" thickBot="1">
      <c r="A16">
        <v>15</v>
      </c>
      <c r="B16">
        <v>4</v>
      </c>
      <c r="C16">
        <v>1.9</v>
      </c>
      <c r="D16">
        <v>4.79</v>
      </c>
      <c r="E16" s="7">
        <f>10.45%-0.033%-0.033%-2.3%</f>
        <v>8.0839999999999995E-2</v>
      </c>
    </row>
    <row r="17" spans="2:2" ht="15.75" thickBot="1">
      <c r="B17" s="5"/>
    </row>
    <row r="18" spans="2:2" ht="15.75" thickBot="1">
      <c r="B18" s="6"/>
    </row>
    <row r="19" spans="2:2" ht="15.75" thickBot="1">
      <c r="B19" s="5"/>
    </row>
    <row r="20" spans="2:2" ht="15.75" thickBot="1">
      <c r="B20" s="6"/>
    </row>
    <row r="21" spans="2:2" ht="15.75" thickBot="1">
      <c r="B21" s="5"/>
    </row>
    <row r="22" spans="2:2" ht="15.75" thickBot="1">
      <c r="B22" s="6"/>
    </row>
    <row r="23" spans="2:2" ht="15.75" thickBot="1">
      <c r="B23" s="5"/>
    </row>
    <row r="24" spans="2:2" ht="15.75" thickBot="1">
      <c r="B24" s="6"/>
    </row>
    <row r="25" spans="2:2" ht="15.75" thickBot="1">
      <c r="B25" s="5"/>
    </row>
    <row r="26" spans="2:2" ht="15.75" thickBot="1">
      <c r="B26" s="6"/>
    </row>
    <row r="27" spans="2:2" ht="15.75" thickBot="1">
      <c r="B27" s="5"/>
    </row>
    <row r="28" spans="2:2" ht="15.75" thickBot="1">
      <c r="B28" s="6"/>
    </row>
    <row r="29" spans="2:2" ht="15.75" thickBot="1">
      <c r="B29" s="5"/>
    </row>
    <row r="30" spans="2:2" ht="15.75" thickBot="1">
      <c r="B30" s="6"/>
    </row>
    <row r="31" spans="2:2" ht="15.75" thickBot="1">
      <c r="B31" s="5"/>
    </row>
    <row r="32" spans="2:2" ht="15.75" thickBot="1">
      <c r="B32" s="6"/>
    </row>
    <row r="33" spans="2:2" ht="15.75" thickBot="1">
      <c r="B33" s="5"/>
    </row>
    <row r="34" spans="2:2" ht="15.75" thickBot="1">
      <c r="B34" s="6"/>
    </row>
    <row r="35" spans="2:2" ht="15.75" thickBot="1">
      <c r="B35" s="5"/>
    </row>
    <row r="36" spans="2:2" ht="15.75" thickBot="1">
      <c r="B36" s="6"/>
    </row>
    <row r="37" spans="2:2" ht="15.75" thickBot="1">
      <c r="B37" s="5"/>
    </row>
    <row r="38" spans="2:2" ht="15.75" thickBot="1">
      <c r="B38" s="6"/>
    </row>
    <row r="39" spans="2:2" ht="15.75" thickBot="1">
      <c r="B39" s="5"/>
    </row>
    <row r="40" spans="2:2" ht="15.75" thickBot="1">
      <c r="B40" s="6"/>
    </row>
    <row r="41" spans="2:2">
      <c r="B41" s="5"/>
    </row>
    <row r="42" spans="2:2" ht="15.75" thickBot="1">
      <c r="B42" s="4"/>
    </row>
    <row r="43" spans="2:2" ht="15.75" thickBot="1">
      <c r="B43" s="5"/>
    </row>
    <row r="44" spans="2:2" ht="15.75" thickBot="1">
      <c r="B44" s="6"/>
    </row>
    <row r="45" spans="2:2" ht="15.75" thickBot="1">
      <c r="B45" s="5"/>
    </row>
    <row r="46" spans="2:2" ht="15.75" thickBot="1">
      <c r="B46" s="6"/>
    </row>
    <row r="47" spans="2:2" ht="15.75" thickBot="1">
      <c r="B47" s="5"/>
    </row>
    <row r="48" spans="2:2" ht="15.75" thickBot="1">
      <c r="B48" s="6"/>
    </row>
    <row r="49" spans="2:2" ht="15.75" thickBot="1">
      <c r="B49" s="5"/>
    </row>
    <row r="50" spans="2:2" ht="15.75" thickBot="1">
      <c r="B50" s="6"/>
    </row>
    <row r="51" spans="2:2" ht="15.75" thickBot="1">
      <c r="B51" s="5"/>
    </row>
    <row r="52" spans="2:2" ht="15.75" thickBot="1">
      <c r="B52" s="6"/>
    </row>
    <row r="53" spans="2:2" ht="15.75" thickBot="1">
      <c r="B53" s="5"/>
    </row>
    <row r="54" spans="2:2" ht="15.75" thickBot="1">
      <c r="B54" s="6"/>
    </row>
    <row r="55" spans="2:2" ht="15.75" thickBot="1">
      <c r="B55" s="5"/>
    </row>
    <row r="56" spans="2:2" ht="15.75" thickBot="1">
      <c r="B56" s="6"/>
    </row>
    <row r="57" spans="2:2" ht="15.75" thickBot="1">
      <c r="B57" s="5"/>
    </row>
    <row r="58" spans="2:2" ht="15.75" thickBot="1">
      <c r="B58" s="6"/>
    </row>
    <row r="59" spans="2:2" ht="15.75" thickBot="1">
      <c r="B59" s="5"/>
    </row>
    <row r="60" spans="2:2" ht="15.75" thickBot="1">
      <c r="B60" s="6"/>
    </row>
    <row r="61" spans="2:2" ht="15.75" thickBot="1">
      <c r="B61" s="5"/>
    </row>
    <row r="62" spans="2:2" ht="15.75" thickBot="1">
      <c r="B62" s="6"/>
    </row>
    <row r="63" spans="2:2" ht="15.75" thickBot="1">
      <c r="B63" s="5"/>
    </row>
    <row r="64" spans="2:2" ht="15.75" thickBot="1">
      <c r="B64" s="6"/>
    </row>
    <row r="65" spans="2:2" ht="15.75" thickBot="1">
      <c r="B65" s="5"/>
    </row>
    <row r="66" spans="2:2" ht="15.75" thickBot="1">
      <c r="B66" s="6"/>
    </row>
    <row r="67" spans="2:2" ht="15.75" thickBot="1">
      <c r="B67" s="5"/>
    </row>
    <row r="68" spans="2:2" ht="15.75" thickBot="1">
      <c r="B68" s="6"/>
    </row>
    <row r="69" spans="2:2" ht="15.75" thickBot="1">
      <c r="B69" s="5"/>
    </row>
    <row r="70" spans="2:2" ht="15.75" thickBot="1">
      <c r="B70" s="6"/>
    </row>
    <row r="71" spans="2:2" ht="15.75" thickBot="1">
      <c r="B71" s="5"/>
    </row>
    <row r="72" spans="2:2" ht="15.75" thickBot="1">
      <c r="B72" s="6"/>
    </row>
    <row r="73" spans="2:2" ht="15.75" thickBot="1">
      <c r="B73" s="5"/>
    </row>
    <row r="74" spans="2:2" ht="15.75" thickBot="1">
      <c r="B74" s="6"/>
    </row>
    <row r="75" spans="2:2" ht="15.75" thickBot="1">
      <c r="B75" s="5"/>
    </row>
    <row r="76" spans="2:2" ht="15.75" thickBot="1">
      <c r="B76" s="6"/>
    </row>
    <row r="77" spans="2:2" ht="15.75" thickBot="1">
      <c r="B77" s="5"/>
    </row>
    <row r="78" spans="2:2" ht="15.75" thickBot="1">
      <c r="B78" s="6"/>
    </row>
    <row r="79" spans="2:2" ht="15.75" thickBot="1">
      <c r="B79" s="5"/>
    </row>
    <row r="80" spans="2:2" ht="15.75" thickBot="1">
      <c r="B80" s="6"/>
    </row>
    <row r="81" spans="2:2">
      <c r="B81" s="5"/>
    </row>
    <row r="82" spans="2:2" ht="15.75" thickBot="1">
      <c r="B82" s="4"/>
    </row>
    <row r="83" spans="2:2" ht="15.75" thickBot="1">
      <c r="B83" s="5"/>
    </row>
    <row r="84" spans="2:2" ht="15.75" thickBot="1">
      <c r="B84" s="6"/>
    </row>
    <row r="85" spans="2:2" ht="15.75" thickBot="1">
      <c r="B85" s="5"/>
    </row>
    <row r="86" spans="2:2" ht="15.75" thickBot="1">
      <c r="B86" s="6"/>
    </row>
    <row r="87" spans="2:2" ht="15.75" thickBot="1">
      <c r="B87" s="5"/>
    </row>
    <row r="88" spans="2:2" ht="15.75" thickBot="1">
      <c r="B88" s="6"/>
    </row>
    <row r="89" spans="2:2" ht="15.75" thickBot="1">
      <c r="B89" s="5"/>
    </row>
    <row r="90" spans="2:2" ht="15.75" thickBot="1">
      <c r="B90" s="6"/>
    </row>
    <row r="91" spans="2:2" ht="15.75" thickBot="1">
      <c r="B91" s="5"/>
    </row>
    <row r="92" spans="2:2" ht="15.75" thickBot="1">
      <c r="B92" s="6"/>
    </row>
    <row r="93" spans="2:2" ht="15.75" thickBot="1">
      <c r="B93" s="5"/>
    </row>
    <row r="94" spans="2:2" ht="15.75" thickBot="1">
      <c r="B94" s="6"/>
    </row>
    <row r="95" spans="2:2" ht="15.75" thickBot="1">
      <c r="B95" s="5"/>
    </row>
    <row r="96" spans="2:2" ht="15.75" thickBot="1">
      <c r="B96" s="6"/>
    </row>
    <row r="97" spans="2:2" ht="15.75" thickBot="1">
      <c r="B97" s="5"/>
    </row>
    <row r="98" spans="2:2" ht="15.75" thickBot="1">
      <c r="B98" s="6"/>
    </row>
    <row r="99" spans="2:2" ht="15.75" thickBot="1">
      <c r="B99" s="5"/>
    </row>
    <row r="100" spans="2:2" ht="15.75" thickBot="1">
      <c r="B100" s="6"/>
    </row>
    <row r="101" spans="2:2" ht="15.75" thickBot="1">
      <c r="B101" s="5"/>
    </row>
    <row r="102" spans="2:2" ht="15.75" thickBot="1">
      <c r="B102" s="6"/>
    </row>
    <row r="103" spans="2:2" ht="15.75" thickBot="1">
      <c r="B103" s="5"/>
    </row>
    <row r="104" spans="2:2" ht="15.75" thickBot="1">
      <c r="B104" s="6"/>
    </row>
    <row r="105" spans="2:2" ht="15.75" thickBot="1">
      <c r="B105" s="5"/>
    </row>
    <row r="106" spans="2:2" ht="15.75" thickBot="1">
      <c r="B106" s="6"/>
    </row>
    <row r="107" spans="2:2" ht="15.75" thickBot="1">
      <c r="B107" s="5"/>
    </row>
    <row r="108" spans="2:2" ht="15.75" thickBot="1">
      <c r="B108" s="6"/>
    </row>
    <row r="109" spans="2:2" ht="15.75" thickBot="1">
      <c r="B109" s="5"/>
    </row>
    <row r="110" spans="2:2" ht="15.75" thickBot="1">
      <c r="B110" s="6"/>
    </row>
    <row r="111" spans="2:2" ht="15.75" thickBot="1">
      <c r="B111" s="5"/>
    </row>
    <row r="112" spans="2:2" ht="15.75" thickBot="1">
      <c r="B112" s="6"/>
    </row>
    <row r="113" spans="2:2" ht="15.75" thickBot="1">
      <c r="B113" s="5"/>
    </row>
    <row r="114" spans="2:2" ht="15.75" thickBot="1">
      <c r="B114" s="6"/>
    </row>
    <row r="115" spans="2:2" ht="15.75" thickBot="1">
      <c r="B115" s="5"/>
    </row>
    <row r="116" spans="2:2" ht="15.75" thickBot="1">
      <c r="B116" s="6"/>
    </row>
    <row r="117" spans="2:2" ht="15.75" thickBot="1">
      <c r="B117" s="5"/>
    </row>
    <row r="118" spans="2:2" ht="15.75" thickBot="1">
      <c r="B118" s="6"/>
    </row>
    <row r="119" spans="2:2" ht="15.75" thickBot="1">
      <c r="B119" s="5"/>
    </row>
    <row r="120" spans="2:2" ht="15.75" thickBot="1">
      <c r="B120" s="6"/>
    </row>
    <row r="121" spans="2:2">
      <c r="B121" s="5"/>
    </row>
    <row r="122" spans="2:2" ht="15.75" thickBot="1">
      <c r="B122" s="4"/>
    </row>
    <row r="123" spans="2:2" ht="15.75" thickBot="1">
      <c r="B123" s="5"/>
    </row>
    <row r="124" spans="2:2" ht="15.75" thickBot="1">
      <c r="B124" s="6"/>
    </row>
    <row r="125" spans="2:2" ht="15.75" thickBot="1">
      <c r="B125" s="5"/>
    </row>
    <row r="126" spans="2:2" ht="15.75" thickBot="1">
      <c r="B126" s="6"/>
    </row>
    <row r="127" spans="2:2" ht="15.75" thickBot="1">
      <c r="B127" s="5"/>
    </row>
    <row r="128" spans="2:2" ht="15.75" thickBot="1">
      <c r="B128" s="6"/>
    </row>
    <row r="129" spans="2:2" ht="15.75" thickBot="1">
      <c r="B129" s="5"/>
    </row>
    <row r="130" spans="2:2" ht="15.75" thickBot="1">
      <c r="B130" s="6"/>
    </row>
    <row r="131" spans="2:2" ht="15.75" thickBot="1">
      <c r="B131" s="5"/>
    </row>
    <row r="132" spans="2:2" ht="15.75" thickBot="1">
      <c r="B132" s="6"/>
    </row>
    <row r="133" spans="2:2" ht="15.75" thickBot="1">
      <c r="B133" s="5"/>
    </row>
    <row r="134" spans="2:2" ht="15.75" thickBot="1">
      <c r="B134" s="6"/>
    </row>
    <row r="135" spans="2:2" ht="15.75" thickBot="1">
      <c r="B135" s="5"/>
    </row>
    <row r="136" spans="2:2" ht="15.75" thickBot="1">
      <c r="B136" s="6"/>
    </row>
    <row r="137" spans="2:2" ht="15.75" thickBot="1">
      <c r="B137" s="5"/>
    </row>
    <row r="138" spans="2:2" ht="15.75" thickBot="1">
      <c r="B138" s="6"/>
    </row>
    <row r="139" spans="2:2" ht="15.75" thickBot="1">
      <c r="B139" s="5"/>
    </row>
    <row r="140" spans="2:2" ht="15.75" thickBot="1">
      <c r="B140" s="6"/>
    </row>
    <row r="141" spans="2:2" ht="15.75" thickBot="1">
      <c r="B141" s="5"/>
    </row>
    <row r="142" spans="2:2" ht="15.75" thickBot="1">
      <c r="B142" s="6"/>
    </row>
    <row r="143" spans="2:2" ht="15.75" thickBot="1">
      <c r="B143" s="5"/>
    </row>
    <row r="144" spans="2:2" ht="15.75" thickBot="1">
      <c r="B144" s="6"/>
    </row>
    <row r="145" spans="2:2" ht="15.75" thickBot="1">
      <c r="B145" s="5"/>
    </row>
    <row r="146" spans="2:2" ht="15.75" thickBot="1">
      <c r="B146" s="6"/>
    </row>
    <row r="147" spans="2:2" ht="15.75" thickBot="1">
      <c r="B147" s="5"/>
    </row>
    <row r="148" spans="2:2" ht="15.75" thickBot="1">
      <c r="B148" s="6"/>
    </row>
    <row r="149" spans="2:2" ht="15.75" thickBot="1">
      <c r="B149" s="5"/>
    </row>
    <row r="150" spans="2:2" ht="15.75" thickBot="1">
      <c r="B150" s="6"/>
    </row>
    <row r="151" spans="2:2" ht="15.75" thickBot="1">
      <c r="B151" s="5"/>
    </row>
    <row r="152" spans="2:2" ht="15.75" thickBot="1">
      <c r="B152" s="6"/>
    </row>
    <row r="153" spans="2:2" ht="15.75" thickBot="1">
      <c r="B153" s="5"/>
    </row>
    <row r="154" spans="2:2" ht="15.75" thickBot="1">
      <c r="B154" s="6"/>
    </row>
    <row r="155" spans="2:2" ht="15.75" thickBot="1">
      <c r="B155" s="5"/>
    </row>
    <row r="156" spans="2:2" ht="15.75" thickBot="1">
      <c r="B156" s="6"/>
    </row>
    <row r="157" spans="2:2" ht="15.75" thickBot="1">
      <c r="B157" s="5"/>
    </row>
    <row r="158" spans="2:2" ht="15.75" thickBot="1">
      <c r="B158" s="6"/>
    </row>
    <row r="159" spans="2:2" ht="15.75" thickBot="1">
      <c r="B159" s="5"/>
    </row>
    <row r="160" spans="2:2" ht="15.75" thickBot="1">
      <c r="B160" s="6"/>
    </row>
    <row r="161" spans="2:2">
      <c r="B161" s="5"/>
    </row>
    <row r="162" spans="2:2" ht="15.75" thickBot="1">
      <c r="B162" s="4"/>
    </row>
    <row r="163" spans="2:2" ht="15.75" thickBot="1">
      <c r="B163" s="5"/>
    </row>
    <row r="164" spans="2:2" ht="15.75" thickBot="1">
      <c r="B164" s="6"/>
    </row>
    <row r="165" spans="2:2" ht="15.75" thickBot="1">
      <c r="B165" s="5"/>
    </row>
    <row r="166" spans="2:2" ht="15.75" thickBot="1">
      <c r="B166" s="6"/>
    </row>
    <row r="167" spans="2:2" ht="15.75" thickBot="1">
      <c r="B167" s="5"/>
    </row>
    <row r="168" spans="2:2" ht="15.75" thickBot="1">
      <c r="B168" s="6"/>
    </row>
    <row r="169" spans="2:2" ht="15.75" thickBot="1">
      <c r="B169" s="5"/>
    </row>
    <row r="170" spans="2:2" ht="15.75" thickBot="1">
      <c r="B170" s="6"/>
    </row>
    <row r="171" spans="2:2" ht="15.75" thickBot="1">
      <c r="B171" s="5"/>
    </row>
    <row r="172" spans="2:2" ht="15.75" thickBot="1">
      <c r="B172" s="6"/>
    </row>
    <row r="173" spans="2:2" ht="15.75" thickBot="1">
      <c r="B173" s="5"/>
    </row>
    <row r="174" spans="2:2" ht="15.75" thickBot="1">
      <c r="B174" s="6"/>
    </row>
    <row r="175" spans="2:2" ht="15.75" thickBot="1">
      <c r="B175" s="5"/>
    </row>
    <row r="176" spans="2:2" ht="15.75" thickBot="1">
      <c r="B176" s="6"/>
    </row>
    <row r="177" spans="2:2" ht="15.75" thickBot="1">
      <c r="B177" s="5"/>
    </row>
    <row r="178" spans="2:2" ht="15.75" thickBot="1">
      <c r="B178" s="6"/>
    </row>
    <row r="179" spans="2:2" ht="15.75" thickBot="1">
      <c r="B179" s="5"/>
    </row>
    <row r="180" spans="2:2" ht="15.75" thickBot="1">
      <c r="B180" s="6"/>
    </row>
    <row r="181" spans="2:2" ht="15.75" thickBot="1">
      <c r="B181" s="5"/>
    </row>
    <row r="182" spans="2:2" ht="15.75" thickBot="1">
      <c r="B182" s="6"/>
    </row>
    <row r="183" spans="2:2" ht="15.75" thickBot="1">
      <c r="B183" s="5"/>
    </row>
    <row r="184" spans="2:2" ht="15.75" thickBot="1">
      <c r="B184" s="6"/>
    </row>
    <row r="185" spans="2:2" ht="15.75" thickBot="1">
      <c r="B185" s="5"/>
    </row>
    <row r="186" spans="2:2" ht="15.75" thickBot="1">
      <c r="B186" s="6"/>
    </row>
    <row r="187" spans="2:2" ht="15.75" thickBot="1">
      <c r="B187" s="5"/>
    </row>
    <row r="188" spans="2:2" ht="15.75" thickBot="1">
      <c r="B188" s="6"/>
    </row>
    <row r="189" spans="2:2" ht="15.75" thickBot="1">
      <c r="B189" s="5"/>
    </row>
    <row r="190" spans="2:2" ht="15.75" thickBot="1">
      <c r="B190" s="6"/>
    </row>
    <row r="191" spans="2:2" ht="15.75" thickBot="1">
      <c r="B191" s="5"/>
    </row>
    <row r="192" spans="2:2" ht="15.75" thickBot="1">
      <c r="B192" s="6"/>
    </row>
    <row r="193" spans="2:2" ht="15.75" thickBot="1">
      <c r="B193" s="5"/>
    </row>
    <row r="194" spans="2:2" ht="15.75" thickBot="1">
      <c r="B194" s="6"/>
    </row>
    <row r="195" spans="2:2" ht="15.75" thickBot="1">
      <c r="B195" s="5"/>
    </row>
    <row r="196" spans="2:2" ht="15.75" thickBot="1">
      <c r="B196" s="6"/>
    </row>
    <row r="197" spans="2:2" ht="15.75" thickBot="1">
      <c r="B197" s="5"/>
    </row>
    <row r="198" spans="2:2" ht="15.75" thickBot="1">
      <c r="B198" s="6"/>
    </row>
    <row r="199" spans="2:2" ht="15.75" thickBot="1">
      <c r="B199" s="5"/>
    </row>
    <row r="200" spans="2:2" ht="15.75" thickBot="1">
      <c r="B200" s="6"/>
    </row>
    <row r="201" spans="2:2">
      <c r="B201" s="5"/>
    </row>
    <row r="202" spans="2:2" ht="15.75" thickBot="1">
      <c r="B202" s="4"/>
    </row>
    <row r="203" spans="2:2" ht="15.75" thickBot="1">
      <c r="B203" s="5"/>
    </row>
    <row r="204" spans="2:2" ht="15.75" thickBot="1">
      <c r="B204" s="6"/>
    </row>
    <row r="205" spans="2:2" ht="15.75" thickBot="1">
      <c r="B205" s="5"/>
    </row>
    <row r="206" spans="2:2" ht="15.75" thickBot="1">
      <c r="B206" s="6"/>
    </row>
    <row r="207" spans="2:2" ht="15.75" thickBot="1">
      <c r="B207" s="5"/>
    </row>
    <row r="208" spans="2:2" ht="15.75" thickBot="1">
      <c r="B208" s="6"/>
    </row>
    <row r="209" spans="2:2" ht="15.75" thickBot="1">
      <c r="B209" s="5"/>
    </row>
    <row r="210" spans="2:2" ht="15.75" thickBot="1">
      <c r="B210" s="6"/>
    </row>
    <row r="211" spans="2:2" ht="15.75" thickBot="1">
      <c r="B211" s="5"/>
    </row>
    <row r="212" spans="2:2" ht="15.75" thickBot="1">
      <c r="B212" s="6"/>
    </row>
    <row r="213" spans="2:2" ht="15.75" thickBot="1">
      <c r="B213" s="5"/>
    </row>
    <row r="214" spans="2:2" ht="15.75" thickBot="1">
      <c r="B214" s="6"/>
    </row>
    <row r="215" spans="2:2" ht="15.75" thickBot="1">
      <c r="B215" s="5"/>
    </row>
    <row r="216" spans="2:2" ht="15.75" thickBot="1">
      <c r="B216" s="6"/>
    </row>
    <row r="217" spans="2:2" ht="15.75" thickBot="1">
      <c r="B217" s="5"/>
    </row>
    <row r="218" spans="2:2" ht="15.75" thickBot="1">
      <c r="B218" s="6"/>
    </row>
    <row r="219" spans="2:2" ht="15.75" thickBot="1">
      <c r="B219" s="5"/>
    </row>
    <row r="220" spans="2:2" ht="15.75" thickBot="1">
      <c r="B220" s="6"/>
    </row>
    <row r="221" spans="2:2" ht="15.75" thickBot="1">
      <c r="B221" s="5"/>
    </row>
    <row r="222" spans="2:2" ht="15.75" thickBot="1">
      <c r="B222" s="6"/>
    </row>
    <row r="223" spans="2:2" ht="15.75" thickBot="1">
      <c r="B223" s="5"/>
    </row>
    <row r="224" spans="2:2" ht="15.75" thickBot="1">
      <c r="B224" s="6"/>
    </row>
    <row r="225" spans="2:2" ht="15.75" thickBot="1">
      <c r="B225" s="5"/>
    </row>
    <row r="226" spans="2:2" ht="15.75" thickBot="1">
      <c r="B226" s="6"/>
    </row>
    <row r="227" spans="2:2" ht="15.75" thickBot="1">
      <c r="B227" s="5"/>
    </row>
    <row r="228" spans="2:2" ht="15.75" thickBot="1">
      <c r="B228" s="6"/>
    </row>
    <row r="229" spans="2:2" ht="15.75" thickBot="1">
      <c r="B229" s="5"/>
    </row>
    <row r="230" spans="2:2" ht="15.75" thickBot="1">
      <c r="B230" s="6"/>
    </row>
    <row r="231" spans="2:2" ht="15.75" thickBot="1">
      <c r="B231" s="5"/>
    </row>
    <row r="232" spans="2:2" ht="15.75" thickBot="1">
      <c r="B232" s="6"/>
    </row>
    <row r="233" spans="2:2" ht="15.75" thickBot="1">
      <c r="B233" s="5"/>
    </row>
    <row r="234" spans="2:2" ht="15.75" thickBot="1">
      <c r="B234" s="6"/>
    </row>
    <row r="235" spans="2:2" ht="15.75" thickBot="1">
      <c r="B235" s="5"/>
    </row>
    <row r="236" spans="2:2" ht="15.75" thickBot="1">
      <c r="B236" s="6"/>
    </row>
    <row r="237" spans="2:2" ht="15.75" thickBot="1">
      <c r="B237" s="5"/>
    </row>
    <row r="238" spans="2:2" ht="15.75" thickBot="1">
      <c r="B238" s="6"/>
    </row>
    <row r="239" spans="2:2" ht="15.75" thickBot="1">
      <c r="B239" s="5"/>
    </row>
    <row r="240" spans="2:2" ht="15.75" thickBot="1">
      <c r="B240" s="6"/>
    </row>
    <row r="241" spans="2:2">
      <c r="B241" s="5"/>
    </row>
    <row r="242" spans="2:2" ht="15.75" thickBot="1">
      <c r="B242" s="4"/>
    </row>
    <row r="243" spans="2:2" ht="15.75" thickBot="1">
      <c r="B243" s="5"/>
    </row>
    <row r="244" spans="2:2" ht="15.75" thickBot="1">
      <c r="B244" s="6"/>
    </row>
    <row r="245" spans="2:2" ht="15.75" thickBot="1">
      <c r="B245" s="5"/>
    </row>
    <row r="246" spans="2:2" ht="15.75" thickBot="1">
      <c r="B246" s="6"/>
    </row>
    <row r="247" spans="2:2" ht="15.75" thickBot="1">
      <c r="B247" s="5"/>
    </row>
    <row r="248" spans="2:2" ht="15.75" thickBot="1">
      <c r="B248" s="6"/>
    </row>
    <row r="249" spans="2:2" ht="15.75" thickBot="1">
      <c r="B249" s="5"/>
    </row>
    <row r="250" spans="2:2" ht="15.75" thickBot="1">
      <c r="B250" s="6"/>
    </row>
    <row r="251" spans="2:2" ht="15.75" thickBot="1">
      <c r="B251" s="5"/>
    </row>
    <row r="252" spans="2:2" ht="15.75" thickBot="1">
      <c r="B252" s="6"/>
    </row>
    <row r="253" spans="2:2" ht="15.75" thickBot="1">
      <c r="B253" s="5"/>
    </row>
    <row r="254" spans="2:2" ht="15.75" thickBot="1">
      <c r="B254" s="6"/>
    </row>
    <row r="255" spans="2:2" ht="15.75" thickBot="1">
      <c r="B255" s="5"/>
    </row>
    <row r="256" spans="2:2" ht="15.75" thickBot="1">
      <c r="B256" s="6"/>
    </row>
    <row r="257" spans="2:2" ht="15.75" thickBot="1">
      <c r="B257" s="5"/>
    </row>
    <row r="258" spans="2:2" ht="15.75" thickBot="1">
      <c r="B258" s="6"/>
    </row>
    <row r="259" spans="2:2" ht="15.75" thickBot="1">
      <c r="B259" s="5"/>
    </row>
    <row r="260" spans="2:2" ht="15.75" thickBot="1">
      <c r="B260" s="6"/>
    </row>
    <row r="261" spans="2:2" ht="15.75" thickBot="1">
      <c r="B261" s="5"/>
    </row>
    <row r="262" spans="2:2" ht="15.75" thickBot="1">
      <c r="B262" s="6"/>
    </row>
    <row r="263" spans="2:2" ht="15.75" thickBot="1">
      <c r="B263" s="5"/>
    </row>
    <row r="264" spans="2:2" ht="15.75" thickBot="1">
      <c r="B264" s="6"/>
    </row>
    <row r="265" spans="2:2" ht="15.75" thickBot="1">
      <c r="B265" s="5"/>
    </row>
    <row r="266" spans="2:2" ht="15.75" thickBot="1">
      <c r="B266" s="6"/>
    </row>
    <row r="267" spans="2:2" ht="15.75" thickBot="1">
      <c r="B267" s="5"/>
    </row>
    <row r="268" spans="2:2" ht="15.75" thickBot="1">
      <c r="B268" s="6"/>
    </row>
    <row r="269" spans="2:2" ht="15.75" thickBot="1">
      <c r="B269" s="5"/>
    </row>
    <row r="270" spans="2:2" ht="15.75" thickBot="1">
      <c r="B270" s="6"/>
    </row>
    <row r="271" spans="2:2" ht="15.75" thickBot="1">
      <c r="B271" s="5"/>
    </row>
    <row r="272" spans="2:2" ht="15.75" thickBot="1">
      <c r="B272" s="6"/>
    </row>
    <row r="273" spans="2:2" ht="15.75" thickBot="1">
      <c r="B273" s="5"/>
    </row>
    <row r="274" spans="2:2" ht="15.75" thickBot="1">
      <c r="B274" s="6"/>
    </row>
    <row r="275" spans="2:2" ht="15.75" thickBot="1">
      <c r="B275" s="5"/>
    </row>
    <row r="276" spans="2:2" ht="15.75" thickBot="1">
      <c r="B276" s="6"/>
    </row>
    <row r="277" spans="2:2" ht="15.75" thickBot="1">
      <c r="B277" s="5"/>
    </row>
    <row r="278" spans="2:2" ht="15.75" thickBot="1">
      <c r="B278" s="6"/>
    </row>
    <row r="279" spans="2:2" ht="15.75" thickBot="1">
      <c r="B279" s="5"/>
    </row>
    <row r="280" spans="2:2" ht="15.75" thickBot="1">
      <c r="B280" s="6"/>
    </row>
    <row r="281" spans="2:2">
      <c r="B281" s="5"/>
    </row>
    <row r="282" spans="2:2" ht="15.75" thickBot="1">
      <c r="B282" s="4"/>
    </row>
    <row r="283" spans="2:2" ht="15.75" thickBot="1">
      <c r="B283" s="5"/>
    </row>
    <row r="284" spans="2:2" ht="15.75" thickBot="1">
      <c r="B284" s="6"/>
    </row>
    <row r="285" spans="2:2" ht="15.75" thickBot="1">
      <c r="B285" s="5"/>
    </row>
    <row r="286" spans="2:2" ht="15.75" thickBot="1">
      <c r="B286" s="6"/>
    </row>
    <row r="287" spans="2:2" ht="15.75" thickBot="1">
      <c r="B287" s="5"/>
    </row>
    <row r="288" spans="2:2" ht="15.75" thickBot="1">
      <c r="B288" s="6"/>
    </row>
    <row r="289" spans="2:2" ht="15.75" thickBot="1">
      <c r="B289" s="5"/>
    </row>
    <row r="290" spans="2:2" ht="15.75" thickBot="1">
      <c r="B290" s="6"/>
    </row>
    <row r="291" spans="2:2" ht="15.75" thickBot="1">
      <c r="B291" s="5"/>
    </row>
    <row r="292" spans="2:2" ht="15.75" thickBot="1">
      <c r="B292" s="6"/>
    </row>
    <row r="293" spans="2:2" ht="15.75" thickBot="1">
      <c r="B293" s="5"/>
    </row>
    <row r="294" spans="2:2" ht="15.75" thickBot="1">
      <c r="B294" s="6"/>
    </row>
    <row r="295" spans="2:2" ht="15.75" thickBot="1">
      <c r="B295" s="5"/>
    </row>
    <row r="296" spans="2:2" ht="15.75" thickBot="1">
      <c r="B296" s="6"/>
    </row>
    <row r="297" spans="2:2" ht="15.75" thickBot="1">
      <c r="B297" s="5"/>
    </row>
    <row r="298" spans="2:2" ht="15.75" thickBot="1">
      <c r="B298" s="6"/>
    </row>
    <row r="299" spans="2:2" ht="15.75" thickBot="1">
      <c r="B299" s="5"/>
    </row>
    <row r="300" spans="2:2" ht="15.75" thickBot="1">
      <c r="B300" s="6"/>
    </row>
    <row r="301" spans="2:2" ht="15.75" thickBot="1">
      <c r="B301" s="5"/>
    </row>
    <row r="302" spans="2:2" ht="15.75" thickBot="1">
      <c r="B302" s="6"/>
    </row>
    <row r="303" spans="2:2" ht="15.75" thickBot="1">
      <c r="B303" s="5"/>
    </row>
    <row r="304" spans="2:2" ht="15.75" thickBot="1">
      <c r="B304" s="6"/>
    </row>
    <row r="305" spans="2:2" ht="15.75" thickBot="1">
      <c r="B305" s="5"/>
    </row>
    <row r="306" spans="2:2" ht="15.75" thickBot="1">
      <c r="B306" s="6"/>
    </row>
    <row r="307" spans="2:2" ht="15.75" thickBot="1">
      <c r="B307" s="5"/>
    </row>
    <row r="308" spans="2:2" ht="15.75" thickBot="1">
      <c r="B308" s="6"/>
    </row>
    <row r="309" spans="2:2" ht="15.75" thickBot="1">
      <c r="B309" s="5"/>
    </row>
    <row r="310" spans="2:2" ht="15.75" thickBot="1">
      <c r="B310" s="6"/>
    </row>
    <row r="311" spans="2:2" ht="15.75" thickBot="1">
      <c r="B311" s="5"/>
    </row>
    <row r="312" spans="2:2" ht="15.75" thickBot="1">
      <c r="B312" s="6"/>
    </row>
    <row r="313" spans="2:2" ht="15.75" thickBot="1">
      <c r="B313" s="5"/>
    </row>
    <row r="314" spans="2:2" ht="15.75" thickBot="1">
      <c r="B314" s="6"/>
    </row>
    <row r="315" spans="2:2" ht="15.75" thickBot="1">
      <c r="B315" s="5"/>
    </row>
    <row r="316" spans="2:2" ht="15.75" thickBot="1">
      <c r="B316" s="6"/>
    </row>
    <row r="317" spans="2:2" ht="15.75" thickBot="1">
      <c r="B317" s="5"/>
    </row>
    <row r="318" spans="2:2" ht="15.75" thickBot="1">
      <c r="B318" s="6"/>
    </row>
    <row r="319" spans="2:2" ht="15.75" thickBot="1">
      <c r="B319" s="5"/>
    </row>
    <row r="320" spans="2:2" ht="15.75" thickBot="1">
      <c r="B320" s="6"/>
    </row>
    <row r="321" spans="2:2">
      <c r="B321" s="5"/>
    </row>
    <row r="322" spans="2:2" ht="15.75" thickBot="1">
      <c r="B322" s="4"/>
    </row>
    <row r="323" spans="2:2" ht="15.75" thickBot="1">
      <c r="B323" s="5"/>
    </row>
    <row r="324" spans="2:2" ht="15.75" thickBot="1">
      <c r="B324" s="6"/>
    </row>
    <row r="325" spans="2:2" ht="15.75" thickBot="1">
      <c r="B325" s="5"/>
    </row>
    <row r="326" spans="2:2" ht="15.75" thickBot="1">
      <c r="B326" s="6"/>
    </row>
    <row r="327" spans="2:2" ht="15.75" thickBot="1">
      <c r="B327" s="5"/>
    </row>
    <row r="328" spans="2:2" ht="15.75" thickBot="1">
      <c r="B328" s="6"/>
    </row>
    <row r="329" spans="2:2" ht="15.75" thickBot="1">
      <c r="B329" s="5"/>
    </row>
    <row r="330" spans="2:2" ht="15.75" thickBot="1">
      <c r="B330" s="6"/>
    </row>
    <row r="331" spans="2:2" ht="15.75" thickBot="1">
      <c r="B331" s="5"/>
    </row>
    <row r="332" spans="2:2" ht="15.75" thickBot="1">
      <c r="B332" s="6"/>
    </row>
    <row r="333" spans="2:2" ht="15.75" thickBot="1">
      <c r="B333" s="5"/>
    </row>
    <row r="334" spans="2:2" ht="15.75" thickBot="1">
      <c r="B334" s="6"/>
    </row>
    <row r="335" spans="2:2" ht="15.75" thickBot="1">
      <c r="B335" s="5"/>
    </row>
    <row r="336" spans="2:2" ht="15.75" thickBot="1">
      <c r="B336" s="6"/>
    </row>
    <row r="337" spans="2:2" ht="15.75" thickBot="1">
      <c r="B337" s="5"/>
    </row>
    <row r="338" spans="2:2" ht="15.75" thickBot="1">
      <c r="B338" s="6"/>
    </row>
    <row r="339" spans="2:2" ht="15.75" thickBot="1">
      <c r="B339" s="5"/>
    </row>
    <row r="340" spans="2:2" ht="15.75" thickBot="1">
      <c r="B340" s="6"/>
    </row>
    <row r="341" spans="2:2" ht="15.75" thickBot="1">
      <c r="B341" s="5"/>
    </row>
    <row r="342" spans="2:2" ht="15.75" thickBot="1">
      <c r="B342" s="6"/>
    </row>
    <row r="343" spans="2:2" ht="15.75" thickBot="1">
      <c r="B343" s="5"/>
    </row>
    <row r="344" spans="2:2" ht="15.75" thickBot="1">
      <c r="B344" s="6"/>
    </row>
    <row r="345" spans="2:2" ht="15.75" thickBot="1">
      <c r="B345" s="5"/>
    </row>
    <row r="346" spans="2:2" ht="15.75" thickBot="1">
      <c r="B346" s="6"/>
    </row>
    <row r="347" spans="2:2" ht="15.75" thickBot="1">
      <c r="B347" s="5"/>
    </row>
    <row r="348" spans="2:2" ht="15.75" thickBot="1">
      <c r="B348" s="6"/>
    </row>
    <row r="349" spans="2:2" ht="15.75" thickBot="1">
      <c r="B349" s="5"/>
    </row>
    <row r="350" spans="2:2" ht="15.75" thickBot="1">
      <c r="B350" s="6"/>
    </row>
    <row r="351" spans="2:2" ht="15.75" thickBot="1">
      <c r="B351" s="5"/>
    </row>
    <row r="352" spans="2:2" ht="15.75" thickBot="1">
      <c r="B352" s="6"/>
    </row>
    <row r="353" spans="2:2" ht="15.75" thickBot="1">
      <c r="B353" s="5"/>
    </row>
    <row r="354" spans="2:2" ht="15.75" thickBot="1">
      <c r="B354" s="6"/>
    </row>
    <row r="355" spans="2:2" ht="15.75" thickBot="1">
      <c r="B355" s="5"/>
    </row>
    <row r="356" spans="2:2" ht="15.75" thickBot="1">
      <c r="B356" s="6"/>
    </row>
    <row r="357" spans="2:2" ht="15.75" thickBot="1">
      <c r="B357" s="5"/>
    </row>
    <row r="358" spans="2:2" ht="15.75" thickBot="1">
      <c r="B358" s="6"/>
    </row>
    <row r="359" spans="2:2" ht="15.75" thickBot="1">
      <c r="B359" s="5"/>
    </row>
    <row r="360" spans="2:2" ht="15.75" thickBot="1">
      <c r="B360" s="6"/>
    </row>
    <row r="361" spans="2:2">
      <c r="B361" s="5"/>
    </row>
    <row r="362" spans="2:2" ht="15.75" thickBot="1">
      <c r="B362" s="4"/>
    </row>
    <row r="363" spans="2:2" ht="15.75" thickBot="1">
      <c r="B363" s="5"/>
    </row>
    <row r="364" spans="2:2" ht="15.75" thickBot="1">
      <c r="B364" s="6"/>
    </row>
    <row r="365" spans="2:2" ht="15.75" thickBot="1">
      <c r="B365" s="5"/>
    </row>
    <row r="366" spans="2:2" ht="15.75" thickBot="1">
      <c r="B366" s="6"/>
    </row>
    <row r="367" spans="2:2" ht="15.75" thickBot="1">
      <c r="B367" s="5"/>
    </row>
    <row r="368" spans="2:2" ht="15.75" thickBot="1">
      <c r="B368" s="6"/>
    </row>
    <row r="369" spans="2:2" ht="15.75" thickBot="1">
      <c r="B369" s="5"/>
    </row>
    <row r="370" spans="2:2" ht="15.75" thickBot="1">
      <c r="B370" s="6"/>
    </row>
    <row r="371" spans="2:2" ht="15.75" thickBot="1">
      <c r="B371" s="5"/>
    </row>
    <row r="372" spans="2:2" ht="15.75" thickBot="1">
      <c r="B372" s="6"/>
    </row>
    <row r="373" spans="2:2" ht="15.75" thickBot="1">
      <c r="B373" s="5"/>
    </row>
    <row r="374" spans="2:2" ht="15.75" thickBot="1">
      <c r="B374" s="6"/>
    </row>
    <row r="375" spans="2:2" ht="15.75" thickBot="1">
      <c r="B375" s="5"/>
    </row>
    <row r="376" spans="2:2" ht="15.75" thickBot="1">
      <c r="B376" s="6"/>
    </row>
    <row r="377" spans="2:2" ht="15.75" thickBot="1">
      <c r="B377" s="5"/>
    </row>
    <row r="378" spans="2:2" ht="15.75" thickBot="1">
      <c r="B378" s="6"/>
    </row>
    <row r="379" spans="2:2" ht="15.75" thickBot="1">
      <c r="B379" s="5"/>
    </row>
    <row r="380" spans="2:2" ht="15.75" thickBot="1">
      <c r="B380" s="6"/>
    </row>
    <row r="381" spans="2:2" ht="15.75" thickBot="1">
      <c r="B381" s="5"/>
    </row>
    <row r="382" spans="2:2" ht="15.75" thickBot="1">
      <c r="B382" s="6"/>
    </row>
    <row r="383" spans="2:2" ht="15.75" thickBot="1">
      <c r="B383" s="5"/>
    </row>
    <row r="384" spans="2:2" ht="15.75" thickBot="1">
      <c r="B384" s="6"/>
    </row>
    <row r="385" spans="2:2" ht="15.75" thickBot="1">
      <c r="B385" s="5"/>
    </row>
    <row r="386" spans="2:2" ht="15.75" thickBot="1">
      <c r="B386" s="6"/>
    </row>
    <row r="387" spans="2:2" ht="15.75" thickBot="1">
      <c r="B387" s="5"/>
    </row>
    <row r="388" spans="2:2" ht="15.75" thickBot="1">
      <c r="B388" s="6"/>
    </row>
    <row r="389" spans="2:2" ht="15.75" thickBot="1">
      <c r="B389" s="5"/>
    </row>
    <row r="390" spans="2:2" ht="15.75" thickBot="1">
      <c r="B390" s="6"/>
    </row>
    <row r="391" spans="2:2" ht="15.75" thickBot="1">
      <c r="B391" s="5"/>
    </row>
    <row r="392" spans="2:2" ht="15.75" thickBot="1">
      <c r="B392" s="6"/>
    </row>
    <row r="393" spans="2:2" ht="15.75" thickBot="1">
      <c r="B393" s="5"/>
    </row>
    <row r="394" spans="2:2" ht="15.75" thickBot="1">
      <c r="B394" s="6"/>
    </row>
    <row r="395" spans="2:2" ht="15.75" thickBot="1">
      <c r="B395" s="5"/>
    </row>
    <row r="396" spans="2:2" ht="15.75" thickBot="1">
      <c r="B396" s="6"/>
    </row>
    <row r="397" spans="2:2" ht="15.75" thickBot="1">
      <c r="B397" s="5"/>
    </row>
    <row r="398" spans="2:2" ht="15.75" thickBot="1">
      <c r="B398" s="6"/>
    </row>
    <row r="399" spans="2:2" ht="15.75" thickBot="1">
      <c r="B399" s="5"/>
    </row>
    <row r="400" spans="2:2" ht="15.75" thickBot="1">
      <c r="B400" s="6"/>
    </row>
    <row r="401" spans="2:2">
      <c r="B401" s="5"/>
    </row>
    <row r="402" spans="2:2" ht="15.75" thickBot="1">
      <c r="B402" s="4"/>
    </row>
    <row r="403" spans="2:2" ht="15.75" thickBot="1">
      <c r="B403" s="5"/>
    </row>
    <row r="404" spans="2:2" ht="15.75" thickBot="1">
      <c r="B404" s="6"/>
    </row>
    <row r="405" spans="2:2" ht="15.75" thickBot="1">
      <c r="B405" s="5"/>
    </row>
    <row r="406" spans="2:2" ht="15.75" thickBot="1">
      <c r="B406" s="6"/>
    </row>
    <row r="407" spans="2:2" ht="15.75" thickBot="1">
      <c r="B407" s="5"/>
    </row>
    <row r="408" spans="2:2" ht="15.75" thickBot="1">
      <c r="B408" s="6"/>
    </row>
    <row r="409" spans="2:2" ht="15.75" thickBot="1">
      <c r="B409" s="5"/>
    </row>
    <row r="410" spans="2:2" ht="15.75" thickBot="1">
      <c r="B410" s="6"/>
    </row>
    <row r="411" spans="2:2" ht="15.75" thickBot="1">
      <c r="B411" s="5"/>
    </row>
    <row r="412" spans="2:2" ht="15.75" thickBot="1">
      <c r="B412" s="6"/>
    </row>
    <row r="413" spans="2:2" ht="15.75" thickBot="1">
      <c r="B413" s="5"/>
    </row>
    <row r="414" spans="2:2" ht="15.75" thickBot="1">
      <c r="B414" s="6"/>
    </row>
    <row r="415" spans="2:2" ht="15.75" thickBot="1">
      <c r="B415" s="5"/>
    </row>
    <row r="416" spans="2:2" ht="15.75" thickBot="1">
      <c r="B416" s="6"/>
    </row>
    <row r="417" spans="2:2" ht="15.75" thickBot="1">
      <c r="B417" s="5"/>
    </row>
    <row r="418" spans="2:2" ht="15.75" thickBot="1">
      <c r="B418" s="6"/>
    </row>
    <row r="419" spans="2:2" ht="15.75" thickBot="1">
      <c r="B419" s="5"/>
    </row>
    <row r="420" spans="2:2" ht="15.75" thickBot="1">
      <c r="B420" s="6"/>
    </row>
    <row r="421" spans="2:2" ht="15.75" thickBot="1">
      <c r="B421" s="5"/>
    </row>
    <row r="422" spans="2:2" ht="15.75" thickBot="1">
      <c r="B422" s="6"/>
    </row>
    <row r="423" spans="2:2" ht="15.75" thickBot="1">
      <c r="B423" s="5"/>
    </row>
    <row r="424" spans="2:2" ht="15.75" thickBot="1">
      <c r="B424" s="6"/>
    </row>
    <row r="425" spans="2:2" ht="15.75" thickBot="1">
      <c r="B425" s="5"/>
    </row>
    <row r="426" spans="2:2" ht="15.75" thickBot="1">
      <c r="B426" s="6"/>
    </row>
    <row r="427" spans="2:2" ht="15.75" thickBot="1">
      <c r="B427" s="5"/>
    </row>
    <row r="428" spans="2:2" ht="15.75" thickBot="1">
      <c r="B428" s="6"/>
    </row>
    <row r="429" spans="2:2" ht="15.75" thickBot="1">
      <c r="B429" s="5"/>
    </row>
    <row r="430" spans="2:2" ht="15.75" thickBot="1">
      <c r="B430" s="6"/>
    </row>
    <row r="431" spans="2:2" ht="15.75" thickBot="1">
      <c r="B431" s="5"/>
    </row>
    <row r="432" spans="2:2" ht="15.75" thickBot="1">
      <c r="B432" s="6"/>
    </row>
    <row r="433" spans="2:2" ht="15.75" thickBot="1">
      <c r="B433" s="5"/>
    </row>
    <row r="434" spans="2:2" ht="15.75" thickBot="1">
      <c r="B434" s="6"/>
    </row>
    <row r="435" spans="2:2" ht="15.75" thickBot="1">
      <c r="B435" s="5"/>
    </row>
    <row r="436" spans="2:2" ht="15.75" thickBot="1">
      <c r="B436" s="6"/>
    </row>
    <row r="437" spans="2:2" ht="15.75" thickBot="1">
      <c r="B437" s="5"/>
    </row>
    <row r="438" spans="2:2" ht="15.75" thickBot="1">
      <c r="B438" s="6"/>
    </row>
    <row r="439" spans="2:2" ht="15.75" thickBot="1">
      <c r="B439" s="5"/>
    </row>
    <row r="440" spans="2:2" ht="15.75" thickBot="1">
      <c r="B440" s="6"/>
    </row>
    <row r="441" spans="2:2">
      <c r="B441" s="5"/>
    </row>
    <row r="442" spans="2:2" ht="15.75" thickBot="1">
      <c r="B442" s="4"/>
    </row>
    <row r="443" spans="2:2" ht="15.75" thickBot="1">
      <c r="B443" s="5"/>
    </row>
    <row r="444" spans="2:2" ht="15.75" thickBot="1">
      <c r="B444" s="6"/>
    </row>
    <row r="445" spans="2:2" ht="15.75" thickBot="1">
      <c r="B445" s="5"/>
    </row>
    <row r="446" spans="2:2" ht="15.75" thickBot="1">
      <c r="B446" s="6"/>
    </row>
    <row r="447" spans="2:2" ht="15.75" thickBot="1">
      <c r="B447" s="5"/>
    </row>
    <row r="448" spans="2:2" ht="15.75" thickBot="1">
      <c r="B448" s="6"/>
    </row>
    <row r="449" spans="2:2" ht="15.75" thickBot="1">
      <c r="B449" s="5"/>
    </row>
    <row r="450" spans="2:2" ht="15.75" thickBot="1">
      <c r="B450" s="6"/>
    </row>
    <row r="451" spans="2:2" ht="15.75" thickBot="1">
      <c r="B451" s="5"/>
    </row>
    <row r="452" spans="2:2" ht="15.75" thickBot="1">
      <c r="B452" s="6"/>
    </row>
    <row r="453" spans="2:2" ht="15.75" thickBot="1">
      <c r="B453" s="5"/>
    </row>
    <row r="454" spans="2:2" ht="15.75" thickBot="1">
      <c r="B454" s="6"/>
    </row>
    <row r="455" spans="2:2" ht="15.75" thickBot="1">
      <c r="B455" s="5"/>
    </row>
    <row r="456" spans="2:2" ht="15.75" thickBot="1">
      <c r="B456" s="6"/>
    </row>
    <row r="457" spans="2:2" ht="15.75" thickBot="1">
      <c r="B457" s="5"/>
    </row>
    <row r="458" spans="2:2" ht="15.75" thickBot="1">
      <c r="B458" s="6"/>
    </row>
    <row r="459" spans="2:2" ht="15.75" thickBot="1">
      <c r="B459" s="5"/>
    </row>
    <row r="460" spans="2:2" ht="15.75" thickBot="1">
      <c r="B460" s="6"/>
    </row>
    <row r="461" spans="2:2" ht="15.75" thickBot="1">
      <c r="B461" s="5"/>
    </row>
    <row r="462" spans="2:2" ht="15.75" thickBot="1">
      <c r="B462" s="6"/>
    </row>
    <row r="463" spans="2:2" ht="15.75" thickBot="1">
      <c r="B463" s="5"/>
    </row>
    <row r="464" spans="2:2" ht="15.75" thickBot="1">
      <c r="B464" s="6"/>
    </row>
    <row r="465" spans="2:2" ht="15.75" thickBot="1">
      <c r="B465" s="5"/>
    </row>
    <row r="466" spans="2:2" ht="15.75" thickBot="1">
      <c r="B466" s="6"/>
    </row>
    <row r="467" spans="2:2" ht="15.75" thickBot="1">
      <c r="B467" s="5"/>
    </row>
    <row r="468" spans="2:2" ht="15.75" thickBot="1">
      <c r="B468" s="6"/>
    </row>
    <row r="469" spans="2:2" ht="15.75" thickBot="1">
      <c r="B469" s="5"/>
    </row>
    <row r="470" spans="2:2" ht="15.75" thickBot="1">
      <c r="B470" s="6"/>
    </row>
    <row r="471" spans="2:2" ht="15.75" thickBot="1">
      <c r="B471" s="5"/>
    </row>
    <row r="472" spans="2:2" ht="15.75" thickBot="1">
      <c r="B472" s="6"/>
    </row>
    <row r="473" spans="2:2" ht="15.75" thickBot="1">
      <c r="B473" s="5"/>
    </row>
    <row r="474" spans="2:2" ht="15.75" thickBot="1">
      <c r="B474" s="6"/>
    </row>
    <row r="475" spans="2:2" ht="15.75" thickBot="1">
      <c r="B475" s="5"/>
    </row>
    <row r="476" spans="2:2" ht="15.75" thickBot="1">
      <c r="B476" s="6"/>
    </row>
    <row r="477" spans="2:2" ht="15.75" thickBot="1">
      <c r="B477" s="5"/>
    </row>
    <row r="478" spans="2:2" ht="15.75" thickBot="1">
      <c r="B478" s="6"/>
    </row>
    <row r="479" spans="2:2" ht="15.75" thickBot="1">
      <c r="B479" s="5"/>
    </row>
    <row r="480" spans="2:2" ht="15.75" thickBot="1">
      <c r="B480" s="6"/>
    </row>
    <row r="481" spans="2:2">
      <c r="B481" s="5"/>
    </row>
    <row r="482" spans="2:2" ht="15.75" thickBot="1">
      <c r="B482" s="4"/>
    </row>
    <row r="483" spans="2:2" ht="15.75" thickBot="1">
      <c r="B483" s="5"/>
    </row>
    <row r="484" spans="2:2" ht="15.75" thickBot="1">
      <c r="B484" s="6"/>
    </row>
    <row r="485" spans="2:2" ht="15.75" thickBot="1">
      <c r="B485" s="5"/>
    </row>
    <row r="486" spans="2:2" ht="15.75" thickBot="1">
      <c r="B486" s="6"/>
    </row>
    <row r="487" spans="2:2" ht="15.75" thickBot="1">
      <c r="B487" s="5"/>
    </row>
    <row r="488" spans="2:2" ht="15.75" thickBot="1">
      <c r="B488" s="6"/>
    </row>
    <row r="489" spans="2:2" ht="15.75" thickBot="1">
      <c r="B489" s="5"/>
    </row>
    <row r="490" spans="2:2" ht="15.75" thickBot="1">
      <c r="B490" s="6"/>
    </row>
    <row r="491" spans="2:2" ht="15.75" thickBot="1">
      <c r="B491" s="5"/>
    </row>
    <row r="492" spans="2:2" ht="15.75" thickBot="1">
      <c r="B492" s="6"/>
    </row>
    <row r="493" spans="2:2" ht="15.75" thickBot="1">
      <c r="B493" s="5"/>
    </row>
    <row r="494" spans="2:2" ht="15.75" thickBot="1">
      <c r="B494" s="6"/>
    </row>
    <row r="495" spans="2:2" ht="15.75" thickBot="1">
      <c r="B495" s="5"/>
    </row>
    <row r="496" spans="2:2" ht="15.75" thickBot="1">
      <c r="B496" s="6"/>
    </row>
    <row r="497" spans="2:2" ht="15.75" thickBot="1">
      <c r="B497" s="5"/>
    </row>
    <row r="498" spans="2:2" ht="15.75" thickBot="1">
      <c r="B498" s="6"/>
    </row>
    <row r="499" spans="2:2" ht="15.75" thickBot="1">
      <c r="B499" s="5"/>
    </row>
    <row r="500" spans="2:2" ht="15.75" thickBot="1">
      <c r="B500" s="6"/>
    </row>
    <row r="501" spans="2:2" ht="15.75" thickBot="1">
      <c r="B501" s="5"/>
    </row>
    <row r="502" spans="2:2" ht="15.75" thickBot="1">
      <c r="B502" s="6"/>
    </row>
    <row r="503" spans="2:2" ht="15.75" thickBot="1">
      <c r="B503" s="5"/>
    </row>
    <row r="504" spans="2:2" ht="15.75" thickBot="1">
      <c r="B504" s="6"/>
    </row>
    <row r="505" spans="2:2" ht="15.75" thickBot="1">
      <c r="B505" s="5"/>
    </row>
    <row r="506" spans="2:2" ht="15.75" thickBot="1">
      <c r="B506" s="6"/>
    </row>
    <row r="507" spans="2:2" ht="15.75" thickBot="1">
      <c r="B507" s="5"/>
    </row>
    <row r="508" spans="2:2" ht="15.75" thickBot="1">
      <c r="B508" s="6"/>
    </row>
    <row r="509" spans="2:2" ht="15.75" thickBot="1">
      <c r="B509" s="5"/>
    </row>
    <row r="510" spans="2:2" ht="15.75" thickBot="1">
      <c r="B510" s="6"/>
    </row>
    <row r="511" spans="2:2" ht="15.75" thickBot="1">
      <c r="B511" s="5"/>
    </row>
    <row r="512" spans="2:2" ht="15.75" thickBot="1">
      <c r="B512" s="6"/>
    </row>
    <row r="513" spans="2:2" ht="15.75" thickBot="1">
      <c r="B513" s="5"/>
    </row>
    <row r="514" spans="2:2" ht="15.75" thickBot="1">
      <c r="B514" s="6"/>
    </row>
    <row r="515" spans="2:2" ht="15.75" thickBot="1">
      <c r="B515" s="5"/>
    </row>
    <row r="516" spans="2:2" ht="15.75" thickBot="1">
      <c r="B516" s="6"/>
    </row>
    <row r="517" spans="2:2" ht="15.75" thickBot="1">
      <c r="B517" s="5"/>
    </row>
    <row r="518" spans="2:2" ht="15.75" thickBot="1">
      <c r="B518" s="6"/>
    </row>
    <row r="519" spans="2:2" ht="15.75" thickBot="1">
      <c r="B519" s="5"/>
    </row>
    <row r="520" spans="2:2" ht="15.75" thickBot="1">
      <c r="B520" s="6"/>
    </row>
    <row r="521" spans="2:2">
      <c r="B521" s="5"/>
    </row>
    <row r="522" spans="2:2" ht="15.75" thickBot="1">
      <c r="B522" s="4"/>
    </row>
    <row r="523" spans="2:2" ht="15.75" thickBot="1">
      <c r="B523" s="5"/>
    </row>
    <row r="524" spans="2:2" ht="15.75" thickBot="1">
      <c r="B524" s="6"/>
    </row>
    <row r="525" spans="2:2" ht="15.75" thickBot="1">
      <c r="B525" s="5"/>
    </row>
    <row r="526" spans="2:2" ht="15.75" thickBot="1">
      <c r="B526" s="6"/>
    </row>
    <row r="527" spans="2:2" ht="15.75" thickBot="1">
      <c r="B527" s="5"/>
    </row>
    <row r="528" spans="2:2" ht="15.75" thickBot="1">
      <c r="B528" s="6"/>
    </row>
    <row r="529" spans="2:2" ht="15.75" thickBot="1">
      <c r="B529" s="5"/>
    </row>
    <row r="530" spans="2:2" ht="15.75" thickBot="1">
      <c r="B530" s="6"/>
    </row>
    <row r="531" spans="2:2" ht="15.75" thickBot="1">
      <c r="B531" s="5"/>
    </row>
    <row r="532" spans="2:2" ht="15.75" thickBot="1">
      <c r="B532" s="6"/>
    </row>
    <row r="533" spans="2:2" ht="15.75" thickBot="1">
      <c r="B533" s="5"/>
    </row>
    <row r="534" spans="2:2" ht="15.75" thickBot="1">
      <c r="B534" s="6"/>
    </row>
    <row r="535" spans="2:2" ht="15.75" thickBot="1">
      <c r="B535" s="5"/>
    </row>
    <row r="536" spans="2:2" ht="15.75" thickBot="1">
      <c r="B536" s="6"/>
    </row>
    <row r="537" spans="2:2" ht="15.75" thickBot="1">
      <c r="B537" s="5"/>
    </row>
    <row r="538" spans="2:2" ht="15.75" thickBot="1">
      <c r="B538" s="6"/>
    </row>
    <row r="539" spans="2:2" ht="15.75" thickBot="1">
      <c r="B539" s="5"/>
    </row>
    <row r="540" spans="2:2" ht="15.75" thickBot="1">
      <c r="B540" s="6"/>
    </row>
    <row r="541" spans="2:2" ht="15.75" thickBot="1">
      <c r="B541" s="5"/>
    </row>
    <row r="542" spans="2:2" ht="15.75" thickBot="1">
      <c r="B542" s="6"/>
    </row>
    <row r="543" spans="2:2" ht="15.75" thickBot="1">
      <c r="B543" s="5"/>
    </row>
    <row r="544" spans="2:2" ht="15.75" thickBot="1">
      <c r="B544" s="6"/>
    </row>
    <row r="545" spans="2:2" ht="15.75" thickBot="1">
      <c r="B545" s="5"/>
    </row>
    <row r="546" spans="2:2" ht="15.75" thickBot="1">
      <c r="B546" s="6"/>
    </row>
    <row r="547" spans="2:2" ht="15.75" thickBot="1">
      <c r="B547" s="5"/>
    </row>
    <row r="548" spans="2:2" ht="15.75" thickBot="1">
      <c r="B548" s="6"/>
    </row>
    <row r="549" spans="2:2" ht="15.75" thickBot="1">
      <c r="B549" s="5"/>
    </row>
    <row r="550" spans="2:2" ht="15.75" thickBot="1">
      <c r="B550" s="6"/>
    </row>
    <row r="551" spans="2:2" ht="15.75" thickBot="1">
      <c r="B551" s="5"/>
    </row>
    <row r="552" spans="2:2" ht="15.75" thickBot="1">
      <c r="B552" s="6"/>
    </row>
    <row r="553" spans="2:2" ht="15.75" thickBot="1">
      <c r="B553" s="5"/>
    </row>
    <row r="554" spans="2:2" ht="15.75" thickBot="1">
      <c r="B554" s="6"/>
    </row>
    <row r="555" spans="2:2" ht="15.75" thickBot="1">
      <c r="B555" s="5"/>
    </row>
    <row r="556" spans="2:2" ht="15.75" thickBot="1">
      <c r="B556" s="6"/>
    </row>
    <row r="557" spans="2:2" ht="15.75" thickBot="1">
      <c r="B557" s="5"/>
    </row>
    <row r="558" spans="2:2" ht="15.75" thickBot="1">
      <c r="B558" s="6"/>
    </row>
    <row r="559" spans="2:2" ht="15.75" thickBot="1">
      <c r="B559" s="5"/>
    </row>
    <row r="560" spans="2:2" ht="15.75" thickBot="1">
      <c r="B560" s="6"/>
    </row>
    <row r="561" spans="2:2">
      <c r="B561" s="5"/>
    </row>
    <row r="562" spans="2:2" ht="15.75" thickBot="1">
      <c r="B562" s="4"/>
    </row>
    <row r="563" spans="2:2" ht="15.75" thickBot="1">
      <c r="B563" s="5"/>
    </row>
    <row r="564" spans="2:2" ht="15.75" thickBot="1">
      <c r="B564" s="6"/>
    </row>
    <row r="565" spans="2:2" ht="15.75" thickBot="1">
      <c r="B565" s="5"/>
    </row>
    <row r="566" spans="2:2" ht="15.75" thickBot="1">
      <c r="B566" s="6"/>
    </row>
    <row r="567" spans="2:2" ht="15.75" thickBot="1">
      <c r="B567" s="5"/>
    </row>
    <row r="568" spans="2:2" ht="15.75" thickBot="1">
      <c r="B568" s="6"/>
    </row>
    <row r="569" spans="2:2" ht="15.75" thickBot="1">
      <c r="B569" s="5"/>
    </row>
    <row r="570" spans="2:2" ht="15.75" thickBot="1">
      <c r="B570" s="6"/>
    </row>
    <row r="571" spans="2:2" ht="15.75" thickBot="1">
      <c r="B571" s="5"/>
    </row>
    <row r="572" spans="2:2" ht="15.75" thickBot="1">
      <c r="B572" s="6"/>
    </row>
    <row r="573" spans="2:2" ht="15.75" thickBot="1">
      <c r="B573" s="5"/>
    </row>
    <row r="574" spans="2:2" ht="15.75" thickBot="1">
      <c r="B574" s="6"/>
    </row>
    <row r="575" spans="2:2" ht="15.75" thickBot="1">
      <c r="B575" s="5"/>
    </row>
    <row r="576" spans="2:2" ht="15.75" thickBot="1">
      <c r="B576" s="6"/>
    </row>
    <row r="577" spans="2:2" ht="15.75" thickBot="1">
      <c r="B577" s="5"/>
    </row>
    <row r="578" spans="2:2" ht="15.75" thickBot="1">
      <c r="B578" s="6"/>
    </row>
    <row r="579" spans="2:2" ht="15.75" thickBot="1">
      <c r="B579" s="5"/>
    </row>
    <row r="580" spans="2:2" ht="15.75" thickBot="1">
      <c r="B580" s="6"/>
    </row>
    <row r="581" spans="2:2" ht="15.75" thickBot="1">
      <c r="B581" s="5"/>
    </row>
    <row r="582" spans="2:2" ht="15.75" thickBot="1">
      <c r="B582" s="6"/>
    </row>
    <row r="583" spans="2:2" ht="15.75" thickBot="1">
      <c r="B583" s="5"/>
    </row>
    <row r="584" spans="2:2" ht="15.75" thickBot="1">
      <c r="B584" s="6"/>
    </row>
    <row r="585" spans="2:2" ht="15.75" thickBot="1">
      <c r="B585" s="5"/>
    </row>
    <row r="586" spans="2:2" ht="15.75" thickBot="1">
      <c r="B586" s="6"/>
    </row>
    <row r="587" spans="2:2" ht="15.75" thickBot="1">
      <c r="B587" s="5"/>
    </row>
    <row r="588" spans="2:2" ht="15.75" thickBot="1">
      <c r="B588" s="6"/>
    </row>
    <row r="589" spans="2:2" ht="15.75" thickBot="1">
      <c r="B589" s="5"/>
    </row>
    <row r="590" spans="2:2" ht="15.75" thickBot="1">
      <c r="B590" s="6"/>
    </row>
    <row r="591" spans="2:2" ht="15.75" thickBot="1">
      <c r="B591" s="5"/>
    </row>
    <row r="592" spans="2:2" ht="15.75" thickBot="1">
      <c r="B592" s="6"/>
    </row>
    <row r="593" spans="2:2" ht="15.75" thickBot="1">
      <c r="B593" s="5"/>
    </row>
    <row r="594" spans="2:2" ht="15.75" thickBot="1">
      <c r="B594" s="6"/>
    </row>
    <row r="595" spans="2:2" ht="15.75" thickBot="1">
      <c r="B595" s="5"/>
    </row>
    <row r="596" spans="2:2" ht="15.75" thickBot="1">
      <c r="B596" s="6"/>
    </row>
    <row r="597" spans="2:2" ht="15.75" thickBot="1">
      <c r="B597" s="5"/>
    </row>
    <row r="598" spans="2:2" ht="15.75" thickBot="1">
      <c r="B598" s="6"/>
    </row>
    <row r="599" spans="2:2" ht="15.75" thickBot="1">
      <c r="B599" s="5"/>
    </row>
    <row r="600" spans="2:2" ht="15.75" thickBot="1">
      <c r="B600" s="6"/>
    </row>
    <row r="601" spans="2:2">
      <c r="B60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E J b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4 Q l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E J b V S i K R 7 g O A A A A E Q A A A B M A H A B G b 3 J t d W x h c y 9 T Z W N 0 a W 9 u M S 5 t I K I Y A C i g F A A A A A A A A A A A A A A A A A A A A A A A A A A A A C t O T S 7 J z M 9 T C I b Q h t Y A U E s B A i 0 A F A A C A A g A u E J b V U j 6 C m 2 j A A A A 9 g A A A B I A A A A A A A A A A A A A A A A A A A A A A E N v b m Z p Z y 9 Q Y W N r Y W d l L n h t b F B L A Q I t A B Q A A g A I A L h C W 1 U P y u m r p A A A A O k A A A A T A A A A A A A A A A A A A A A A A O 8 A A A B b Q 2 9 u d G V u d F 9 U e X B l c 1 0 u e G 1 s U E s B A i 0 A F A A C A A g A u E J b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G u c m K u A z N F p h q q 7 / U m w f c A A A A A A g A A A A A A E G Y A A A A B A A A g A A A A J T d 1 c r K Q 5 Y / 1 i I M J B N G d 3 O m R s K g 1 U Z d z R t G 3 J M F 8 k A M A A A A A D o A A A A A C A A A g A A A A 4 W E e o Q e F m D 6 n u j T r 3 Z 5 a J w u T M g P 3 9 l t 3 O 5 v r Z P L 5 l n N Q A A A A d O 0 S p I l K J u C N 6 E u r W u V Y J B O o U p v 9 u F P q s x h n R 9 C Z M t 4 G H J a P H O x 9 Q g W s V q C P l j g c 9 s 1 s L M v j T r h 8 0 O n q o B b N Y 1 c 7 J B r d M d M M S J G U T A U H b u h A A A A A I B M A j m 4 T I W X g E l q a D n 1 Z 3 K b 3 8 5 K d n V u L S K M C p B C p T 9 s r 4 y z q L h F V u Y 7 Y a B F z H w N Q O Q a j B K r n f T 8 w W x A l 8 L L 9 4 g = = < / D a t a M a s h u p > 
</file>

<file path=customXml/itemProps1.xml><?xml version="1.0" encoding="utf-8"?>
<ds:datastoreItem xmlns:ds="http://schemas.openxmlformats.org/officeDocument/2006/customXml" ds:itemID="{3E2EEC80-74EE-412C-93A6-8142E1E47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</vt:lpstr>
      <vt:lpstr>Company</vt:lpstr>
      <vt:lpstr>Profit</vt:lpstr>
      <vt:lpstr>2019</vt:lpstr>
      <vt:lpstr>2020</vt:lpstr>
      <vt:lpstr>2021</vt:lpstr>
      <vt:lpstr>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Hoàng Đức</dc:creator>
  <cp:keywords/>
  <dc:description/>
  <cp:lastModifiedBy>Nguyễn Hoàng Đức</cp:lastModifiedBy>
  <cp:revision/>
  <dcterms:created xsi:type="dcterms:W3CDTF">2022-10-24T09:44:11Z</dcterms:created>
  <dcterms:modified xsi:type="dcterms:W3CDTF">2022-11-03T03:35:51Z</dcterms:modified>
  <cp:category/>
  <cp:contentStatus/>
</cp:coreProperties>
</file>