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Greenline\Greenline_sumo\greenline_OD\въезд_выезд\"/>
    </mc:Choice>
  </mc:AlternateContent>
  <xr:revisionPtr revIDLastSave="0" documentId="13_ncr:1_{C8AF3A06-E06E-4E74-9BBD-01C855D96C0E}" xr6:coauthVersionLast="37" xr6:coauthVersionMax="37" xr10:uidLastSave="{00000000-0000-0000-0000-000000000000}"/>
  <bookViews>
    <workbookView xWindow="0" yWindow="0" windowWidth="0" windowHeight="0" activeTab="1" xr2:uid="{00000000-000D-0000-FFFF-FFFF00000000}"/>
  </bookViews>
  <sheets>
    <sheet name="модель жилье" sheetId="2" r:id="rId1"/>
    <sheet name="модель коммерция" sheetId="5" r:id="rId2"/>
    <sheet name="модель общая" sheetId="6" r:id="rId3"/>
  </sheets>
  <calcPr calcId="179021" iterateDelta="1E-4"/>
</workbook>
</file>

<file path=xl/calcChain.xml><?xml version="1.0" encoding="utf-8"?>
<calcChain xmlns="http://schemas.openxmlformats.org/spreadsheetml/2006/main">
  <c r="E10" i="2" l="1"/>
  <c r="D7" i="6"/>
  <c r="B2" i="6" l="1"/>
  <c r="T9" i="5"/>
  <c r="S9" i="5"/>
  <c r="R9" i="5"/>
  <c r="Q9" i="5"/>
  <c r="P9" i="5"/>
  <c r="O9" i="5"/>
  <c r="N9" i="5"/>
  <c r="N6" i="6" s="1"/>
  <c r="M9" i="5"/>
  <c r="L9" i="5"/>
  <c r="K9" i="5"/>
  <c r="J9" i="5"/>
  <c r="J6" i="6" s="1"/>
  <c r="I9" i="5"/>
  <c r="H9" i="5"/>
  <c r="G9" i="5"/>
  <c r="G6" i="6" s="1"/>
  <c r="F9" i="5"/>
  <c r="E9" i="5"/>
  <c r="D9" i="5"/>
  <c r="C9" i="5"/>
  <c r="B9" i="5"/>
  <c r="T8" i="5"/>
  <c r="S8" i="5"/>
  <c r="R8" i="5"/>
  <c r="R5" i="6" s="1"/>
  <c r="Q8" i="5"/>
  <c r="P8" i="5"/>
  <c r="O8" i="5"/>
  <c r="N8" i="5"/>
  <c r="M8" i="5"/>
  <c r="M5" i="6" s="1"/>
  <c r="L8" i="5"/>
  <c r="K8" i="5"/>
  <c r="J8" i="5"/>
  <c r="J5" i="6" s="1"/>
  <c r="I8" i="5"/>
  <c r="H8" i="5"/>
  <c r="G8" i="5"/>
  <c r="F8" i="5"/>
  <c r="E8" i="5"/>
  <c r="E5" i="6" s="1"/>
  <c r="D8" i="5"/>
  <c r="C8" i="5"/>
  <c r="B8" i="5"/>
  <c r="B10" i="5" s="1"/>
  <c r="C10" i="5" s="1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7" i="5"/>
  <c r="U6" i="5"/>
  <c r="B8" i="2"/>
  <c r="B5" i="6"/>
  <c r="B9" i="2"/>
  <c r="B6" i="6" s="1"/>
  <c r="U7" i="2"/>
  <c r="U6" i="2"/>
  <c r="D9" i="2"/>
  <c r="D6" i="6" s="1"/>
  <c r="E9" i="2"/>
  <c r="F9" i="2"/>
  <c r="F6" i="6"/>
  <c r="G9" i="2"/>
  <c r="H9" i="2"/>
  <c r="H6" i="6"/>
  <c r="I9" i="2"/>
  <c r="J9" i="2"/>
  <c r="K9" i="2"/>
  <c r="K6" i="6" s="1"/>
  <c r="L9" i="2"/>
  <c r="L6" i="6"/>
  <c r="M9" i="2"/>
  <c r="N9" i="2"/>
  <c r="O9" i="2"/>
  <c r="O6" i="6"/>
  <c r="P9" i="2"/>
  <c r="P6" i="6"/>
  <c r="Q9" i="2"/>
  <c r="R9" i="2"/>
  <c r="R6" i="6" s="1"/>
  <c r="S9" i="2"/>
  <c r="S6" i="6"/>
  <c r="T9" i="2"/>
  <c r="T6" i="6" s="1"/>
  <c r="C9" i="2"/>
  <c r="C6" i="6"/>
  <c r="D8" i="2"/>
  <c r="D5" i="6" s="1"/>
  <c r="E8" i="2"/>
  <c r="F8" i="2"/>
  <c r="F5" i="6"/>
  <c r="G8" i="2"/>
  <c r="H8" i="2"/>
  <c r="H5" i="6" s="1"/>
  <c r="I8" i="2"/>
  <c r="I5" i="6"/>
  <c r="J8" i="2"/>
  <c r="K8" i="2"/>
  <c r="K5" i="6" s="1"/>
  <c r="L8" i="2"/>
  <c r="M8" i="2"/>
  <c r="N8" i="2"/>
  <c r="N5" i="6"/>
  <c r="O8" i="2"/>
  <c r="P8" i="2"/>
  <c r="Q8" i="2"/>
  <c r="Q5" i="6"/>
  <c r="R8" i="2"/>
  <c r="S8" i="2"/>
  <c r="T8" i="2"/>
  <c r="T5" i="6" s="1"/>
  <c r="C8" i="2"/>
  <c r="P5" i="6"/>
  <c r="L5" i="6"/>
  <c r="S5" i="6"/>
  <c r="O5" i="6"/>
  <c r="G5" i="6"/>
  <c r="Q6" i="6"/>
  <c r="M6" i="6"/>
  <c r="I6" i="6"/>
  <c r="E6" i="6"/>
  <c r="C5" i="6"/>
  <c r="B10" i="2"/>
  <c r="C10" i="2" s="1"/>
  <c r="D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B7" i="6" l="1"/>
  <c r="C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</calcChain>
</file>

<file path=xl/sharedStrings.xml><?xml version="1.0" encoding="utf-8"?>
<sst xmlns="http://schemas.openxmlformats.org/spreadsheetml/2006/main" count="29" uniqueCount="13">
  <si>
    <t>загрузка, авт</t>
  </si>
  <si>
    <t>въезд, авт/ч</t>
  </si>
  <si>
    <t>выезд, авт/ч</t>
  </si>
  <si>
    <t>Модель</t>
  </si>
  <si>
    <t>жилье</t>
  </si>
  <si>
    <t>Объем стоянки</t>
  </si>
  <si>
    <t>авто</t>
  </si>
  <si>
    <t>%</t>
  </si>
  <si>
    <t>въезд, %</t>
  </si>
  <si>
    <t>выезд, %</t>
  </si>
  <si>
    <t>Загрузка ночью</t>
  </si>
  <si>
    <t>коммерция</t>
  </si>
  <si>
    <t>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</si>
</sst>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2F2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'модель жилье'!$A$10</c:f>
              <c:strCache>
                <c:ptCount val="1"/>
                <c:pt idx="0">
                  <c:v>загрузка, авт</c:v>
                </c:pt>
              </c:strCache>
            </c:strRef>
          </c:tx>
          <c:marker>
            <c:symbol val="none"/>
          </c:marker>
          <c:xVal>
            <c:numRef>
              <c:f>'модель жилье'!$B$5:$T$5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жилье'!$B$10:$T$10</c:f>
              <c:numCache>
                <c:formatCode>General</c:formatCode>
                <c:ptCount val="19"/>
                <c:pt idx="0">
                  <c:v>5058</c:v>
                </c:pt>
                <c:pt idx="1">
                  <c:v>4805.1000000000004</c:v>
                </c:pt>
                <c:pt idx="2">
                  <c:v>3793.5</c:v>
                </c:pt>
                <c:pt idx="3">
                  <c:v>2478.42</c:v>
                </c:pt>
                <c:pt idx="4">
                  <c:v>2073.7800000000002</c:v>
                </c:pt>
                <c:pt idx="5">
                  <c:v>1922.0400000000002</c:v>
                </c:pt>
                <c:pt idx="6">
                  <c:v>1922.04</c:v>
                </c:pt>
                <c:pt idx="7">
                  <c:v>1922.04</c:v>
                </c:pt>
                <c:pt idx="8">
                  <c:v>1922.04</c:v>
                </c:pt>
                <c:pt idx="9">
                  <c:v>1922.04</c:v>
                </c:pt>
                <c:pt idx="10">
                  <c:v>1922.04</c:v>
                </c:pt>
                <c:pt idx="11">
                  <c:v>2174.9399999999996</c:v>
                </c:pt>
                <c:pt idx="12">
                  <c:v>2832.4799999999996</c:v>
                </c:pt>
                <c:pt idx="13">
                  <c:v>3591.18</c:v>
                </c:pt>
                <c:pt idx="14">
                  <c:v>4349.88</c:v>
                </c:pt>
                <c:pt idx="15">
                  <c:v>4805.1000000000004</c:v>
                </c:pt>
                <c:pt idx="16">
                  <c:v>5007.42</c:v>
                </c:pt>
                <c:pt idx="17">
                  <c:v>5058</c:v>
                </c:pt>
                <c:pt idx="18">
                  <c:v>5058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2-40CA-B3E8-E5C2A8DFA159}"/>
            </c:ext>
          </c:extLst>
        </c:ser>
        <c:ser>
          <c:idx val="1"/>
          <c:order val="1"/>
          <c:tx>
            <c:strRef>
              <c:f>'модель жилье'!$A$9</c:f>
              <c:strCache>
                <c:ptCount val="1"/>
                <c:pt idx="0">
                  <c:v>выезд, авт/ч</c:v>
                </c:pt>
              </c:strCache>
            </c:strRef>
          </c:tx>
          <c:marker>
            <c:symbol val="none"/>
          </c:marker>
          <c:xVal>
            <c:numRef>
              <c:f>'модель жилье'!$B$5:$T$5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жилье'!$B$9:$T$9</c:f>
              <c:numCache>
                <c:formatCode>General</c:formatCode>
                <c:ptCount val="19"/>
                <c:pt idx="0">
                  <c:v>0</c:v>
                </c:pt>
                <c:pt idx="1">
                  <c:v>252.9</c:v>
                </c:pt>
                <c:pt idx="2">
                  <c:v>1264.5</c:v>
                </c:pt>
                <c:pt idx="3">
                  <c:v>1820.88</c:v>
                </c:pt>
                <c:pt idx="4">
                  <c:v>1011.6</c:v>
                </c:pt>
                <c:pt idx="5">
                  <c:v>809.28</c:v>
                </c:pt>
                <c:pt idx="6">
                  <c:v>657.54</c:v>
                </c:pt>
                <c:pt idx="7">
                  <c:v>657.54</c:v>
                </c:pt>
                <c:pt idx="8">
                  <c:v>657.54</c:v>
                </c:pt>
                <c:pt idx="9">
                  <c:v>657.54</c:v>
                </c:pt>
                <c:pt idx="10">
                  <c:v>657.54</c:v>
                </c:pt>
                <c:pt idx="11">
                  <c:v>758.7</c:v>
                </c:pt>
                <c:pt idx="12">
                  <c:v>859.86</c:v>
                </c:pt>
                <c:pt idx="13">
                  <c:v>910.44</c:v>
                </c:pt>
                <c:pt idx="14">
                  <c:v>455.22</c:v>
                </c:pt>
                <c:pt idx="15">
                  <c:v>202.32</c:v>
                </c:pt>
                <c:pt idx="16">
                  <c:v>101.16</c:v>
                </c:pt>
                <c:pt idx="17">
                  <c:v>101.16</c:v>
                </c:pt>
                <c:pt idx="18">
                  <c:v>50.58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2-40CA-B3E8-E5C2A8DFA159}"/>
            </c:ext>
          </c:extLst>
        </c:ser>
        <c:ser>
          <c:idx val="2"/>
          <c:order val="2"/>
          <c:tx>
            <c:strRef>
              <c:f>'модель жилье'!$A$8</c:f>
              <c:strCache>
                <c:ptCount val="1"/>
                <c:pt idx="0">
                  <c:v>въезд, авт/ч</c:v>
                </c:pt>
              </c:strCache>
            </c:strRef>
          </c:tx>
          <c:marker>
            <c:symbol val="none"/>
          </c:marker>
          <c:xVal>
            <c:numRef>
              <c:f>'модель жилье'!$B$5:$T$5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жилье'!$B$8:$T$8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252.9</c:v>
                </c:pt>
                <c:pt idx="3">
                  <c:v>505.8</c:v>
                </c:pt>
                <c:pt idx="4">
                  <c:v>606.96</c:v>
                </c:pt>
                <c:pt idx="5">
                  <c:v>657.54</c:v>
                </c:pt>
                <c:pt idx="6">
                  <c:v>657.54</c:v>
                </c:pt>
                <c:pt idx="7">
                  <c:v>657.54</c:v>
                </c:pt>
                <c:pt idx="8">
                  <c:v>657.54</c:v>
                </c:pt>
                <c:pt idx="9">
                  <c:v>657.54</c:v>
                </c:pt>
                <c:pt idx="10">
                  <c:v>657.54</c:v>
                </c:pt>
                <c:pt idx="11">
                  <c:v>1011.6</c:v>
                </c:pt>
                <c:pt idx="12">
                  <c:v>1517.4</c:v>
                </c:pt>
                <c:pt idx="13">
                  <c:v>1669.14</c:v>
                </c:pt>
                <c:pt idx="14">
                  <c:v>1213.92</c:v>
                </c:pt>
                <c:pt idx="15">
                  <c:v>657.54</c:v>
                </c:pt>
                <c:pt idx="16">
                  <c:v>303.48</c:v>
                </c:pt>
                <c:pt idx="17">
                  <c:v>151.74</c:v>
                </c:pt>
                <c:pt idx="18">
                  <c:v>50.58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2-40CA-B3E8-E5C2A8DF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6384"/>
        <c:axId val="112027520"/>
      </c:scatterChart>
      <c:valAx>
        <c:axId val="112016384"/>
        <c:scaling>
          <c:orientation val="minMax"/>
          <c:max val="23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112027520"/>
        <c:crosses val="autoZero"/>
        <c:crossBetween val="midCat"/>
        <c:majorUnit val="1"/>
      </c:valAx>
      <c:valAx>
        <c:axId val="1120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1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'модель коммерция'!$A$10</c:f>
              <c:strCache>
                <c:ptCount val="1"/>
                <c:pt idx="0">
                  <c:v>загрузка, авт</c:v>
                </c:pt>
              </c:strCache>
            </c:strRef>
          </c:tx>
          <c:marker>
            <c:symbol val="none"/>
          </c:marker>
          <c:xVal>
            <c:numRef>
              <c:f>'модель коммерция'!$B$5:$T$5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коммерция'!$B$10:$T$10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138.44999999999999</c:v>
                </c:pt>
                <c:pt idx="3">
                  <c:v>1079.9099999999999</c:v>
                </c:pt>
                <c:pt idx="4">
                  <c:v>2298.2699999999995</c:v>
                </c:pt>
                <c:pt idx="5">
                  <c:v>2768.9999999999995</c:v>
                </c:pt>
                <c:pt idx="6">
                  <c:v>2824.3799999999997</c:v>
                </c:pt>
                <c:pt idx="7">
                  <c:v>2824.3799999999997</c:v>
                </c:pt>
                <c:pt idx="8">
                  <c:v>2824.3799999999997</c:v>
                </c:pt>
                <c:pt idx="9">
                  <c:v>2824.3799999999997</c:v>
                </c:pt>
                <c:pt idx="10">
                  <c:v>2824.3799999999997</c:v>
                </c:pt>
                <c:pt idx="11">
                  <c:v>2768.9999999999995</c:v>
                </c:pt>
                <c:pt idx="12">
                  <c:v>2353.6499999999992</c:v>
                </c:pt>
                <c:pt idx="13">
                  <c:v>1522.9499999999991</c:v>
                </c:pt>
                <c:pt idx="14">
                  <c:v>747.6299999999992</c:v>
                </c:pt>
                <c:pt idx="15">
                  <c:v>359.96999999999912</c:v>
                </c:pt>
                <c:pt idx="16">
                  <c:v>249.20999999999907</c:v>
                </c:pt>
                <c:pt idx="17">
                  <c:v>110.75999999999908</c:v>
                </c:pt>
                <c:pt idx="18">
                  <c:v>-9.0949470177292824E-13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F-4F65-9E75-9AA656A99450}"/>
            </c:ext>
          </c:extLst>
        </c:ser>
        <c:ser>
          <c:idx val="1"/>
          <c:order val="1"/>
          <c:tx>
            <c:strRef>
              <c:f>'модель коммерция'!$A$9</c:f>
              <c:strCache>
                <c:ptCount val="1"/>
                <c:pt idx="0">
                  <c:v>выезд, авт/ч</c:v>
                </c:pt>
              </c:strCache>
            </c:strRef>
          </c:tx>
          <c:marker>
            <c:symbol val="none"/>
          </c:marker>
          <c:xVal>
            <c:numRef>
              <c:f>'модель коммерция'!$B$5:$T$5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коммерция'!$B$9:$T$9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27.69</c:v>
                </c:pt>
                <c:pt idx="4">
                  <c:v>55.38</c:v>
                </c:pt>
                <c:pt idx="5">
                  <c:v>166.14</c:v>
                </c:pt>
                <c:pt idx="6">
                  <c:v>387.66</c:v>
                </c:pt>
                <c:pt idx="7">
                  <c:v>443.04</c:v>
                </c:pt>
                <c:pt idx="8">
                  <c:v>443.04</c:v>
                </c:pt>
                <c:pt idx="9">
                  <c:v>443.04</c:v>
                </c:pt>
                <c:pt idx="10">
                  <c:v>443.04</c:v>
                </c:pt>
                <c:pt idx="11">
                  <c:v>498.42</c:v>
                </c:pt>
                <c:pt idx="12">
                  <c:v>969.15</c:v>
                </c:pt>
                <c:pt idx="13">
                  <c:v>1522.95</c:v>
                </c:pt>
                <c:pt idx="14">
                  <c:v>1384.5</c:v>
                </c:pt>
                <c:pt idx="15">
                  <c:v>830.7</c:v>
                </c:pt>
                <c:pt idx="16">
                  <c:v>387.66</c:v>
                </c:pt>
                <c:pt idx="17">
                  <c:v>276.89999999999998</c:v>
                </c:pt>
                <c:pt idx="18">
                  <c:v>138.44999999999999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5F-4F65-9E75-9AA656A99450}"/>
            </c:ext>
          </c:extLst>
        </c:ser>
        <c:ser>
          <c:idx val="2"/>
          <c:order val="2"/>
          <c:tx>
            <c:strRef>
              <c:f>'модель коммерция'!$A$8</c:f>
              <c:strCache>
                <c:ptCount val="1"/>
                <c:pt idx="0">
                  <c:v>въезд, авт/ч</c:v>
                </c:pt>
              </c:strCache>
            </c:strRef>
          </c:tx>
          <c:marker>
            <c:symbol val="none"/>
          </c:marker>
          <c:xVal>
            <c:numRef>
              <c:f>'модель коммерция'!$B$5:$T$5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коммерция'!$B$8:$T$8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138.44999999999999</c:v>
                </c:pt>
                <c:pt idx="3">
                  <c:v>969.15</c:v>
                </c:pt>
                <c:pt idx="4">
                  <c:v>1273.74</c:v>
                </c:pt>
                <c:pt idx="5">
                  <c:v>636.87</c:v>
                </c:pt>
                <c:pt idx="6">
                  <c:v>443.04</c:v>
                </c:pt>
                <c:pt idx="7">
                  <c:v>443.04</c:v>
                </c:pt>
                <c:pt idx="8">
                  <c:v>443.04</c:v>
                </c:pt>
                <c:pt idx="9">
                  <c:v>443.04</c:v>
                </c:pt>
                <c:pt idx="10">
                  <c:v>443.04</c:v>
                </c:pt>
                <c:pt idx="11">
                  <c:v>443.04</c:v>
                </c:pt>
                <c:pt idx="12">
                  <c:v>553.79999999999995</c:v>
                </c:pt>
                <c:pt idx="13">
                  <c:v>692.25</c:v>
                </c:pt>
                <c:pt idx="14">
                  <c:v>609.17999999999995</c:v>
                </c:pt>
                <c:pt idx="15">
                  <c:v>443.04</c:v>
                </c:pt>
                <c:pt idx="16">
                  <c:v>276.89999999999998</c:v>
                </c:pt>
                <c:pt idx="17">
                  <c:v>138.44999999999999</c:v>
                </c:pt>
                <c:pt idx="18">
                  <c:v>27.69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5F-4F65-9E75-9AA656A9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6384"/>
        <c:axId val="112027520"/>
      </c:scatterChart>
      <c:valAx>
        <c:axId val="112016384"/>
        <c:scaling>
          <c:orientation val="minMax"/>
          <c:max val="23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112027520"/>
        <c:crosses val="autoZero"/>
        <c:crossBetween val="midCat"/>
        <c:majorUnit val="1"/>
      </c:valAx>
      <c:valAx>
        <c:axId val="1120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1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'модель общая'!$A$7</c:f>
              <c:strCache>
                <c:ptCount val="1"/>
                <c:pt idx="0">
                  <c:v>загрузка, авт</c:v>
                </c:pt>
              </c:strCache>
            </c:strRef>
          </c:tx>
          <c:marker>
            <c:symbol val="none"/>
          </c:marker>
          <c:xVal>
            <c:numRef>
              <c:f>'модель общая'!$B$4:$T$4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общая'!$B$7:$T$7</c:f>
              <c:numCache>
                <c:formatCode>General</c:formatCode>
                <c:ptCount val="19"/>
                <c:pt idx="0">
                  <c:v>5058</c:v>
                </c:pt>
                <c:pt idx="1">
                  <c:v>4805.1000000000004</c:v>
                </c:pt>
                <c:pt idx="2">
                  <c:v>3931.9500000000007</c:v>
                </c:pt>
                <c:pt idx="3">
                  <c:v>3558.3300000000004</c:v>
                </c:pt>
                <c:pt idx="4">
                  <c:v>4372.0500000000011</c:v>
                </c:pt>
                <c:pt idx="5">
                  <c:v>4691.0400000000009</c:v>
                </c:pt>
                <c:pt idx="6">
                  <c:v>4746.420000000001</c:v>
                </c:pt>
                <c:pt idx="7">
                  <c:v>4746.420000000001</c:v>
                </c:pt>
                <c:pt idx="8">
                  <c:v>4746.420000000001</c:v>
                </c:pt>
                <c:pt idx="9">
                  <c:v>4746.420000000001</c:v>
                </c:pt>
                <c:pt idx="10">
                  <c:v>4746.420000000001</c:v>
                </c:pt>
                <c:pt idx="11">
                  <c:v>4943.9400000000014</c:v>
                </c:pt>
                <c:pt idx="12">
                  <c:v>5186.130000000001</c:v>
                </c:pt>
                <c:pt idx="13">
                  <c:v>5114.130000000001</c:v>
                </c:pt>
                <c:pt idx="14">
                  <c:v>5097.5100000000011</c:v>
                </c:pt>
                <c:pt idx="15">
                  <c:v>5165.0700000000015</c:v>
                </c:pt>
                <c:pt idx="16">
                  <c:v>5256.6300000000019</c:v>
                </c:pt>
                <c:pt idx="17">
                  <c:v>5168.760000000002</c:v>
                </c:pt>
                <c:pt idx="18">
                  <c:v>5058.0000000000027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C-4DCC-8448-3985B81A46B2}"/>
            </c:ext>
          </c:extLst>
        </c:ser>
        <c:ser>
          <c:idx val="1"/>
          <c:order val="1"/>
          <c:tx>
            <c:strRef>
              <c:f>'модель общая'!$A$6</c:f>
              <c:strCache>
                <c:ptCount val="1"/>
                <c:pt idx="0">
                  <c:v>выезд, авт/ч</c:v>
                </c:pt>
              </c:strCache>
            </c:strRef>
          </c:tx>
          <c:marker>
            <c:symbol val="none"/>
          </c:marker>
          <c:xVal>
            <c:numRef>
              <c:f>'модель общая'!$B$4:$T$4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общая'!$B$6:$T$6</c:f>
              <c:numCache>
                <c:formatCode>General</c:formatCode>
                <c:ptCount val="19"/>
                <c:pt idx="0">
                  <c:v>0</c:v>
                </c:pt>
                <c:pt idx="1">
                  <c:v>252.9</c:v>
                </c:pt>
                <c:pt idx="2">
                  <c:v>1264.5</c:v>
                </c:pt>
                <c:pt idx="3">
                  <c:v>1848.5700000000002</c:v>
                </c:pt>
                <c:pt idx="4">
                  <c:v>1066.98</c:v>
                </c:pt>
                <c:pt idx="5">
                  <c:v>975.42</c:v>
                </c:pt>
                <c:pt idx="6">
                  <c:v>1045.2</c:v>
                </c:pt>
                <c:pt idx="7">
                  <c:v>1100.58</c:v>
                </c:pt>
                <c:pt idx="8">
                  <c:v>1100.58</c:v>
                </c:pt>
                <c:pt idx="9">
                  <c:v>1100.58</c:v>
                </c:pt>
                <c:pt idx="10">
                  <c:v>1100.58</c:v>
                </c:pt>
                <c:pt idx="11">
                  <c:v>1257.1200000000001</c:v>
                </c:pt>
                <c:pt idx="12">
                  <c:v>1829.01</c:v>
                </c:pt>
                <c:pt idx="13">
                  <c:v>2433.3900000000003</c:v>
                </c:pt>
                <c:pt idx="14">
                  <c:v>1839.72</c:v>
                </c:pt>
                <c:pt idx="15">
                  <c:v>1033.02</c:v>
                </c:pt>
                <c:pt idx="16">
                  <c:v>488.82000000000005</c:v>
                </c:pt>
                <c:pt idx="17">
                  <c:v>378.05999999999995</c:v>
                </c:pt>
                <c:pt idx="18">
                  <c:v>189.02999999999997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C-4DCC-8448-3985B81A46B2}"/>
            </c:ext>
          </c:extLst>
        </c:ser>
        <c:ser>
          <c:idx val="2"/>
          <c:order val="2"/>
          <c:tx>
            <c:strRef>
              <c:f>'модель общая'!$A$5</c:f>
              <c:strCache>
                <c:ptCount val="1"/>
                <c:pt idx="0">
                  <c:v>въезд, авт/ч</c:v>
                </c:pt>
              </c:strCache>
            </c:strRef>
          </c:tx>
          <c:marker>
            <c:symbol val="none"/>
          </c:marker>
          <c:xVal>
            <c:numRef>
              <c:f>'модель общая'!$B$4:$T$4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'модель общая'!$B$5:$T$5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391.35</c:v>
                </c:pt>
                <c:pt idx="3">
                  <c:v>1474.95</c:v>
                </c:pt>
                <c:pt idx="4">
                  <c:v>1880.7</c:v>
                </c:pt>
                <c:pt idx="5">
                  <c:v>1294.4099999999999</c:v>
                </c:pt>
                <c:pt idx="6">
                  <c:v>1100.58</c:v>
                </c:pt>
                <c:pt idx="7">
                  <c:v>1100.58</c:v>
                </c:pt>
                <c:pt idx="8">
                  <c:v>1100.58</c:v>
                </c:pt>
                <c:pt idx="9">
                  <c:v>1100.58</c:v>
                </c:pt>
                <c:pt idx="10">
                  <c:v>1100.58</c:v>
                </c:pt>
                <c:pt idx="11">
                  <c:v>1454.64</c:v>
                </c:pt>
                <c:pt idx="12">
                  <c:v>2071.1999999999998</c:v>
                </c:pt>
                <c:pt idx="13">
                  <c:v>2361.3900000000003</c:v>
                </c:pt>
                <c:pt idx="14">
                  <c:v>1823.1</c:v>
                </c:pt>
                <c:pt idx="15">
                  <c:v>1100.58</c:v>
                </c:pt>
                <c:pt idx="16">
                  <c:v>580.38</c:v>
                </c:pt>
                <c:pt idx="17">
                  <c:v>290.19</c:v>
                </c:pt>
                <c:pt idx="18">
                  <c:v>78.27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C-4DCC-8448-3985B81A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6384"/>
        <c:axId val="112027520"/>
      </c:scatterChart>
      <c:valAx>
        <c:axId val="112016384"/>
        <c:scaling>
          <c:orientation val="minMax"/>
          <c:max val="23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112027520"/>
        <c:crosses val="autoZero"/>
        <c:crossBetween val="midCat"/>
        <c:majorUnit val="1"/>
      </c:valAx>
      <c:valAx>
        <c:axId val="1120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1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</xdr:colOff>
      <xdr:row>11</xdr:row>
      <xdr:rowOff>32384</xdr:rowOff>
    </xdr:from>
    <xdr:to>
      <xdr:col>18</xdr:col>
      <xdr:colOff>426719</xdr:colOff>
      <xdr:row>31</xdr:row>
      <xdr:rowOff>91439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1666874</xdr:colOff>
      <xdr:row>10</xdr:row>
      <xdr:rowOff>161924</xdr:rowOff>
    </xdr:from>
    <xdr:to>
      <xdr:col>18</xdr:col>
      <xdr:colOff>152399</xdr:colOff>
      <xdr:row>31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1666874</xdr:colOff>
      <xdr:row>7</xdr:row>
      <xdr:rowOff>161924</xdr:rowOff>
    </xdr:from>
    <xdr:to>
      <xdr:col>18</xdr:col>
      <xdr:colOff>152399</xdr:colOff>
      <xdr:row>28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G4" sqref="G4"/>
    </sheetView>
  </sheetViews>
  <sheetFormatPr defaultRowHeight="15" x14ac:dyDescent="0.25"/>
  <cols>
    <col min="1" max="1" width="24.42578125" customWidth="1"/>
    <col min="2" max="2" width="7.28515625" customWidth="1"/>
    <col min="3" max="20" width="6.85546875" customWidth="1"/>
  </cols>
  <sheetData>
    <row r="1" spans="1:21" x14ac:dyDescent="0.25">
      <c r="A1" s="2" t="s">
        <v>3</v>
      </c>
      <c r="B1" s="4" t="s">
        <v>4</v>
      </c>
    </row>
    <row r="2" spans="1:21" x14ac:dyDescent="0.25">
      <c r="A2" s="2" t="s">
        <v>5</v>
      </c>
      <c r="B2">
        <v>5058</v>
      </c>
      <c r="C2" s="3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1" x14ac:dyDescent="0.25">
      <c r="A3" s="2" t="s">
        <v>10</v>
      </c>
      <c r="B3" s="1">
        <v>100</v>
      </c>
      <c r="C3" t="s">
        <v>7</v>
      </c>
    </row>
    <row r="5" spans="1:21" x14ac:dyDescent="0.25"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  <c r="N5">
        <v>17</v>
      </c>
      <c r="O5">
        <v>18</v>
      </c>
      <c r="P5">
        <v>19</v>
      </c>
      <c r="Q5">
        <v>20</v>
      </c>
      <c r="R5">
        <v>21</v>
      </c>
      <c r="S5">
        <v>22</v>
      </c>
      <c r="T5">
        <v>23</v>
      </c>
    </row>
    <row r="6" spans="1:21" x14ac:dyDescent="0.25">
      <c r="A6" s="5" t="s">
        <v>8</v>
      </c>
      <c r="B6" s="5">
        <v>0</v>
      </c>
      <c r="C6" s="5">
        <v>0</v>
      </c>
      <c r="D6" s="5">
        <v>5</v>
      </c>
      <c r="E6" s="5">
        <v>10</v>
      </c>
      <c r="F6" s="5">
        <v>12</v>
      </c>
      <c r="G6" s="5">
        <v>13</v>
      </c>
      <c r="H6" s="5">
        <v>13</v>
      </c>
      <c r="I6" s="5">
        <v>13</v>
      </c>
      <c r="J6" s="5">
        <v>13</v>
      </c>
      <c r="K6" s="5">
        <v>13</v>
      </c>
      <c r="L6" s="5">
        <v>13</v>
      </c>
      <c r="M6" s="5">
        <v>20</v>
      </c>
      <c r="N6" s="5">
        <v>30</v>
      </c>
      <c r="O6" s="5">
        <v>33</v>
      </c>
      <c r="P6" s="5">
        <v>24</v>
      </c>
      <c r="Q6" s="5">
        <v>13</v>
      </c>
      <c r="R6" s="5">
        <v>6</v>
      </c>
      <c r="S6" s="5">
        <v>3</v>
      </c>
      <c r="T6" s="5">
        <v>1</v>
      </c>
      <c r="U6">
        <f>SUM(C6:T6)</f>
        <v>235</v>
      </c>
    </row>
    <row r="7" spans="1:21" x14ac:dyDescent="0.25">
      <c r="A7" t="s">
        <v>9</v>
      </c>
      <c r="B7">
        <v>0</v>
      </c>
      <c r="C7">
        <v>5</v>
      </c>
      <c r="D7">
        <v>25</v>
      </c>
      <c r="E7">
        <v>36</v>
      </c>
      <c r="F7">
        <v>20</v>
      </c>
      <c r="G7">
        <v>16</v>
      </c>
      <c r="H7">
        <v>13</v>
      </c>
      <c r="I7">
        <v>13</v>
      </c>
      <c r="J7">
        <v>13</v>
      </c>
      <c r="K7">
        <v>13</v>
      </c>
      <c r="L7">
        <v>13</v>
      </c>
      <c r="M7">
        <v>15</v>
      </c>
      <c r="N7">
        <v>17</v>
      </c>
      <c r="O7">
        <v>18</v>
      </c>
      <c r="P7">
        <v>9</v>
      </c>
      <c r="Q7">
        <v>4</v>
      </c>
      <c r="R7">
        <v>2</v>
      </c>
      <c r="S7">
        <v>2</v>
      </c>
      <c r="T7">
        <v>1</v>
      </c>
      <c r="U7">
        <f>SUM(C7:T7)</f>
        <v>235</v>
      </c>
    </row>
    <row r="8" spans="1:21" x14ac:dyDescent="0.25">
      <c r="A8" s="5" t="s">
        <v>1</v>
      </c>
      <c r="B8" s="5">
        <f t="shared" ref="B8:T8" si="0">$B$2*B6/100</f>
        <v>0</v>
      </c>
      <c r="C8" s="5">
        <f t="shared" si="0"/>
        <v>0</v>
      </c>
      <c r="D8" s="5">
        <f t="shared" si="0"/>
        <v>252.9</v>
      </c>
      <c r="E8" s="5">
        <f t="shared" si="0"/>
        <v>505.8</v>
      </c>
      <c r="F8" s="5">
        <f t="shared" si="0"/>
        <v>606.96</v>
      </c>
      <c r="G8" s="5">
        <f t="shared" si="0"/>
        <v>657.54</v>
      </c>
      <c r="H8" s="5">
        <f t="shared" si="0"/>
        <v>657.54</v>
      </c>
      <c r="I8" s="5">
        <f t="shared" si="0"/>
        <v>657.54</v>
      </c>
      <c r="J8" s="5">
        <f t="shared" si="0"/>
        <v>657.54</v>
      </c>
      <c r="K8" s="5">
        <f t="shared" si="0"/>
        <v>657.54</v>
      </c>
      <c r="L8" s="5">
        <f t="shared" si="0"/>
        <v>657.54</v>
      </c>
      <c r="M8" s="5">
        <f t="shared" si="0"/>
        <v>1011.6</v>
      </c>
      <c r="N8" s="5">
        <f t="shared" si="0"/>
        <v>1517.4</v>
      </c>
      <c r="O8" s="5">
        <f t="shared" si="0"/>
        <v>1669.14</v>
      </c>
      <c r="P8" s="5">
        <f t="shared" si="0"/>
        <v>1213.92</v>
      </c>
      <c r="Q8" s="5">
        <f t="shared" si="0"/>
        <v>657.54</v>
      </c>
      <c r="R8" s="5">
        <f t="shared" si="0"/>
        <v>303.48</v>
      </c>
      <c r="S8" s="5">
        <f t="shared" si="0"/>
        <v>151.74</v>
      </c>
      <c r="T8" s="5">
        <f t="shared" si="0"/>
        <v>50.58</v>
      </c>
    </row>
    <row r="9" spans="1:21" x14ac:dyDescent="0.25">
      <c r="A9" t="s">
        <v>2</v>
      </c>
      <c r="B9" s="6">
        <f t="shared" ref="B9:T9" si="1">$B$2*B7/100</f>
        <v>0</v>
      </c>
      <c r="C9" s="6">
        <f t="shared" si="1"/>
        <v>252.9</v>
      </c>
      <c r="D9" s="6">
        <f t="shared" si="1"/>
        <v>1264.5</v>
      </c>
      <c r="E9" s="6">
        <f t="shared" si="1"/>
        <v>1820.88</v>
      </c>
      <c r="F9" s="6">
        <f t="shared" si="1"/>
        <v>1011.6</v>
      </c>
      <c r="G9" s="6">
        <f t="shared" si="1"/>
        <v>809.28</v>
      </c>
      <c r="H9" s="6">
        <f t="shared" si="1"/>
        <v>657.54</v>
      </c>
      <c r="I9" s="6">
        <f t="shared" si="1"/>
        <v>657.54</v>
      </c>
      <c r="J9" s="6">
        <f t="shared" si="1"/>
        <v>657.54</v>
      </c>
      <c r="K9" s="6">
        <f t="shared" si="1"/>
        <v>657.54</v>
      </c>
      <c r="L9" s="6">
        <f t="shared" si="1"/>
        <v>657.54</v>
      </c>
      <c r="M9" s="6">
        <f t="shared" si="1"/>
        <v>758.7</v>
      </c>
      <c r="N9" s="6">
        <f t="shared" si="1"/>
        <v>859.86</v>
      </c>
      <c r="O9" s="6">
        <f t="shared" si="1"/>
        <v>910.44</v>
      </c>
      <c r="P9" s="6">
        <f t="shared" si="1"/>
        <v>455.22</v>
      </c>
      <c r="Q9" s="6">
        <f t="shared" si="1"/>
        <v>202.32</v>
      </c>
      <c r="R9" s="6">
        <f t="shared" si="1"/>
        <v>101.16</v>
      </c>
      <c r="S9" s="6">
        <f t="shared" si="1"/>
        <v>101.16</v>
      </c>
      <c r="T9" s="6">
        <f t="shared" si="1"/>
        <v>50.58</v>
      </c>
    </row>
    <row r="10" spans="1:21" x14ac:dyDescent="0.25">
      <c r="A10" t="s">
        <v>0</v>
      </c>
      <c r="B10">
        <f>B2*B3/100+B8-B9</f>
        <v>5058</v>
      </c>
      <c r="C10">
        <f>B10+C8-C9</f>
        <v>4805.1000000000004</v>
      </c>
      <c r="D10">
        <f>C10+D8-D9</f>
        <v>3793.5</v>
      </c>
      <c r="E10">
        <f>D10+E8-E9</f>
        <v>2478.42</v>
      </c>
      <c r="F10">
        <f t="shared" ref="E10:T10" si="2">E10+F8-F9</f>
        <v>2073.7800000000002</v>
      </c>
      <c r="G10">
        <f t="shared" si="2"/>
        <v>1922.0400000000002</v>
      </c>
      <c r="H10">
        <f t="shared" si="2"/>
        <v>1922.04</v>
      </c>
      <c r="I10">
        <f t="shared" si="2"/>
        <v>1922.04</v>
      </c>
      <c r="J10">
        <f t="shared" si="2"/>
        <v>1922.04</v>
      </c>
      <c r="K10">
        <f t="shared" si="2"/>
        <v>1922.04</v>
      </c>
      <c r="L10">
        <f t="shared" si="2"/>
        <v>1922.04</v>
      </c>
      <c r="M10">
        <f t="shared" si="2"/>
        <v>2174.9399999999996</v>
      </c>
      <c r="N10">
        <f t="shared" si="2"/>
        <v>2832.4799999999996</v>
      </c>
      <c r="O10">
        <f t="shared" si="2"/>
        <v>3591.18</v>
      </c>
      <c r="P10">
        <f t="shared" si="2"/>
        <v>4349.88</v>
      </c>
      <c r="Q10">
        <f t="shared" si="2"/>
        <v>4805.1000000000004</v>
      </c>
      <c r="R10">
        <f t="shared" si="2"/>
        <v>5007.42</v>
      </c>
      <c r="S10">
        <f t="shared" si="2"/>
        <v>5058</v>
      </c>
      <c r="T10">
        <f t="shared" si="2"/>
        <v>5058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"/>
  <sheetViews>
    <sheetView tabSelected="1" workbookViewId="0">
      <selection activeCell="F8" sqref="F8"/>
    </sheetView>
  </sheetViews>
  <sheetFormatPr defaultRowHeight="15" x14ac:dyDescent="0.25"/>
  <cols>
    <col min="1" max="1" width="24.42578125" customWidth="1"/>
    <col min="2" max="2" width="10.42578125" customWidth="1"/>
    <col min="3" max="20" width="6.85546875" customWidth="1"/>
  </cols>
  <sheetData>
    <row r="1" spans="1:21" x14ac:dyDescent="0.25">
      <c r="A1" s="2" t="s">
        <v>3</v>
      </c>
      <c r="B1" s="4" t="s">
        <v>11</v>
      </c>
    </row>
    <row r="2" spans="1:21" x14ac:dyDescent="0.25">
      <c r="A2" s="2" t="s">
        <v>5</v>
      </c>
      <c r="B2">
        <v>2769</v>
      </c>
      <c r="C2" s="3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1" x14ac:dyDescent="0.25">
      <c r="A3" s="2" t="s">
        <v>10</v>
      </c>
      <c r="B3" s="1">
        <v>0</v>
      </c>
      <c r="C3" t="s">
        <v>7</v>
      </c>
    </row>
    <row r="5" spans="1:21" x14ac:dyDescent="0.25"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  <c r="N5">
        <v>17</v>
      </c>
      <c r="O5">
        <v>18</v>
      </c>
      <c r="P5">
        <v>19</v>
      </c>
      <c r="Q5">
        <v>20</v>
      </c>
      <c r="R5">
        <v>21</v>
      </c>
      <c r="S5">
        <v>22</v>
      </c>
      <c r="T5">
        <v>23</v>
      </c>
    </row>
    <row r="6" spans="1:21" s="5" customFormat="1" x14ac:dyDescent="0.25">
      <c r="A6" s="5" t="s">
        <v>8</v>
      </c>
      <c r="B6" s="5">
        <v>0</v>
      </c>
      <c r="C6" s="5">
        <v>0</v>
      </c>
      <c r="D6" s="5">
        <v>5</v>
      </c>
      <c r="E6" s="5">
        <v>35</v>
      </c>
      <c r="F6" s="5">
        <v>46</v>
      </c>
      <c r="G6" s="5">
        <v>23</v>
      </c>
      <c r="H6" s="5">
        <v>16</v>
      </c>
      <c r="I6" s="5">
        <v>16</v>
      </c>
      <c r="J6" s="5">
        <v>16</v>
      </c>
      <c r="K6" s="5">
        <v>16</v>
      </c>
      <c r="L6" s="5">
        <v>16</v>
      </c>
      <c r="M6" s="5">
        <v>16</v>
      </c>
      <c r="N6" s="5">
        <v>20</v>
      </c>
      <c r="O6" s="5">
        <v>25</v>
      </c>
      <c r="P6" s="5">
        <v>22</v>
      </c>
      <c r="Q6" s="5">
        <v>16</v>
      </c>
      <c r="R6" s="5">
        <v>10</v>
      </c>
      <c r="S6" s="5">
        <v>5</v>
      </c>
      <c r="T6" s="5">
        <v>1</v>
      </c>
      <c r="U6" s="5">
        <f>SUM(C6:T6)</f>
        <v>304</v>
      </c>
    </row>
    <row r="7" spans="1:21" x14ac:dyDescent="0.25">
      <c r="A7" t="s">
        <v>9</v>
      </c>
      <c r="B7">
        <v>0</v>
      </c>
      <c r="C7">
        <v>0</v>
      </c>
      <c r="D7">
        <v>0</v>
      </c>
      <c r="E7">
        <v>1</v>
      </c>
      <c r="F7">
        <v>2</v>
      </c>
      <c r="G7">
        <v>6</v>
      </c>
      <c r="H7">
        <v>14</v>
      </c>
      <c r="I7">
        <v>16</v>
      </c>
      <c r="J7">
        <v>16</v>
      </c>
      <c r="K7">
        <v>16</v>
      </c>
      <c r="L7">
        <v>16</v>
      </c>
      <c r="M7">
        <v>18</v>
      </c>
      <c r="N7">
        <v>35</v>
      </c>
      <c r="O7">
        <v>55</v>
      </c>
      <c r="P7">
        <v>50</v>
      </c>
      <c r="Q7">
        <v>30</v>
      </c>
      <c r="R7">
        <v>14</v>
      </c>
      <c r="S7">
        <v>10</v>
      </c>
      <c r="T7">
        <v>5</v>
      </c>
      <c r="U7">
        <f>SUM(C7:T7)</f>
        <v>304</v>
      </c>
    </row>
    <row r="8" spans="1:21" x14ac:dyDescent="0.25">
      <c r="A8" s="5" t="s">
        <v>1</v>
      </c>
      <c r="B8" s="5">
        <f t="shared" ref="B8:T8" si="0">$B$2*B6/100</f>
        <v>0</v>
      </c>
      <c r="C8" s="5">
        <f t="shared" si="0"/>
        <v>0</v>
      </c>
      <c r="D8" s="5">
        <f t="shared" si="0"/>
        <v>138.44999999999999</v>
      </c>
      <c r="E8" s="5">
        <f t="shared" si="0"/>
        <v>969.15</v>
      </c>
      <c r="F8" s="5">
        <f t="shared" si="0"/>
        <v>1273.74</v>
      </c>
      <c r="G8" s="5">
        <f t="shared" si="0"/>
        <v>636.87</v>
      </c>
      <c r="H8" s="5">
        <f t="shared" si="0"/>
        <v>443.04</v>
      </c>
      <c r="I8" s="5">
        <f t="shared" si="0"/>
        <v>443.04</v>
      </c>
      <c r="J8" s="5">
        <f t="shared" si="0"/>
        <v>443.04</v>
      </c>
      <c r="K8" s="5">
        <f t="shared" si="0"/>
        <v>443.04</v>
      </c>
      <c r="L8" s="5">
        <f t="shared" si="0"/>
        <v>443.04</v>
      </c>
      <c r="M8" s="5">
        <f t="shared" si="0"/>
        <v>443.04</v>
      </c>
      <c r="N8" s="5">
        <f t="shared" si="0"/>
        <v>553.79999999999995</v>
      </c>
      <c r="O8" s="5">
        <f t="shared" si="0"/>
        <v>692.25</v>
      </c>
      <c r="P8" s="5">
        <f t="shared" si="0"/>
        <v>609.17999999999995</v>
      </c>
      <c r="Q8" s="5">
        <f t="shared" si="0"/>
        <v>443.04</v>
      </c>
      <c r="R8" s="5">
        <f t="shared" si="0"/>
        <v>276.89999999999998</v>
      </c>
      <c r="S8" s="5">
        <f t="shared" si="0"/>
        <v>138.44999999999999</v>
      </c>
      <c r="T8" s="5">
        <f t="shared" si="0"/>
        <v>27.69</v>
      </c>
    </row>
    <row r="9" spans="1:21" x14ac:dyDescent="0.25">
      <c r="A9" t="s">
        <v>2</v>
      </c>
      <c r="B9" s="6">
        <f t="shared" ref="B9:T9" si="1">$B$2*B7/100</f>
        <v>0</v>
      </c>
      <c r="C9" s="6">
        <f t="shared" si="1"/>
        <v>0</v>
      </c>
      <c r="D9" s="6">
        <f t="shared" si="1"/>
        <v>0</v>
      </c>
      <c r="E9" s="6">
        <f t="shared" si="1"/>
        <v>27.69</v>
      </c>
      <c r="F9" s="6">
        <f t="shared" si="1"/>
        <v>55.38</v>
      </c>
      <c r="G9" s="6">
        <f t="shared" si="1"/>
        <v>166.14</v>
      </c>
      <c r="H9" s="6">
        <f t="shared" si="1"/>
        <v>387.66</v>
      </c>
      <c r="I9" s="6">
        <f t="shared" si="1"/>
        <v>443.04</v>
      </c>
      <c r="J9" s="6">
        <f t="shared" si="1"/>
        <v>443.04</v>
      </c>
      <c r="K9" s="6">
        <f t="shared" si="1"/>
        <v>443.04</v>
      </c>
      <c r="L9" s="6">
        <f t="shared" si="1"/>
        <v>443.04</v>
      </c>
      <c r="M9" s="6">
        <f t="shared" si="1"/>
        <v>498.42</v>
      </c>
      <c r="N9" s="6">
        <f t="shared" si="1"/>
        <v>969.15</v>
      </c>
      <c r="O9" s="6">
        <f t="shared" si="1"/>
        <v>1522.95</v>
      </c>
      <c r="P9" s="6">
        <f t="shared" si="1"/>
        <v>1384.5</v>
      </c>
      <c r="Q9" s="6">
        <f t="shared" si="1"/>
        <v>830.7</v>
      </c>
      <c r="R9" s="6">
        <f t="shared" si="1"/>
        <v>387.66</v>
      </c>
      <c r="S9" s="6">
        <f t="shared" si="1"/>
        <v>276.89999999999998</v>
      </c>
      <c r="T9" s="6">
        <f t="shared" si="1"/>
        <v>138.44999999999999</v>
      </c>
    </row>
    <row r="10" spans="1:21" x14ac:dyDescent="0.25">
      <c r="A10" t="s">
        <v>0</v>
      </c>
      <c r="B10">
        <f>B2*B3/100+B8-B9</f>
        <v>0</v>
      </c>
      <c r="C10">
        <f>B10+C8-C9</f>
        <v>0</v>
      </c>
      <c r="D10">
        <f>C10+D8-D9</f>
        <v>138.44999999999999</v>
      </c>
      <c r="E10">
        <f t="shared" ref="E10:T10" si="2">D10+E8-E9</f>
        <v>1079.9099999999999</v>
      </c>
      <c r="F10">
        <f t="shared" si="2"/>
        <v>2298.2699999999995</v>
      </c>
      <c r="G10">
        <f t="shared" si="2"/>
        <v>2768.9999999999995</v>
      </c>
      <c r="H10">
        <f t="shared" si="2"/>
        <v>2824.3799999999997</v>
      </c>
      <c r="I10">
        <f t="shared" si="2"/>
        <v>2824.3799999999997</v>
      </c>
      <c r="J10">
        <f t="shared" si="2"/>
        <v>2824.3799999999997</v>
      </c>
      <c r="K10">
        <f t="shared" si="2"/>
        <v>2824.3799999999997</v>
      </c>
      <c r="L10">
        <f t="shared" si="2"/>
        <v>2824.3799999999997</v>
      </c>
      <c r="M10">
        <f t="shared" si="2"/>
        <v>2768.9999999999995</v>
      </c>
      <c r="N10">
        <f t="shared" si="2"/>
        <v>2353.6499999999992</v>
      </c>
      <c r="O10">
        <f t="shared" si="2"/>
        <v>1522.9499999999991</v>
      </c>
      <c r="P10">
        <f t="shared" si="2"/>
        <v>747.6299999999992</v>
      </c>
      <c r="Q10">
        <f t="shared" si="2"/>
        <v>359.96999999999912</v>
      </c>
      <c r="R10">
        <f t="shared" si="2"/>
        <v>249.20999999999907</v>
      </c>
      <c r="S10">
        <f t="shared" si="2"/>
        <v>110.75999999999908</v>
      </c>
      <c r="T10">
        <f t="shared" si="2"/>
        <v>-9.0949470177292824E-13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workbookViewId="0">
      <selection activeCell="E6" sqref="E6"/>
    </sheetView>
  </sheetViews>
  <sheetFormatPr defaultRowHeight="15" x14ac:dyDescent="0.25"/>
  <cols>
    <col min="1" max="1" width="24.42578125" customWidth="1"/>
    <col min="2" max="2" width="10.42578125" customWidth="1"/>
    <col min="3" max="20" width="6.85546875" customWidth="1"/>
  </cols>
  <sheetData>
    <row r="1" spans="1:20" x14ac:dyDescent="0.25">
      <c r="A1" s="2" t="s">
        <v>3</v>
      </c>
      <c r="B1" s="4" t="s">
        <v>12</v>
      </c>
    </row>
    <row r="2" spans="1:20" x14ac:dyDescent="0.25">
      <c r="A2" s="2" t="s">
        <v>5</v>
      </c>
      <c r="B2">
        <f>'модель жилье'!$B$2+'модель коммерция'!B2</f>
        <v>7827</v>
      </c>
      <c r="C2" s="3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4" spans="1:20" x14ac:dyDescent="0.25"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  <c r="L4">
        <v>15</v>
      </c>
      <c r="M4">
        <v>16</v>
      </c>
      <c r="N4">
        <v>17</v>
      </c>
      <c r="O4">
        <v>18</v>
      </c>
      <c r="P4">
        <v>19</v>
      </c>
      <c r="Q4">
        <v>20</v>
      </c>
      <c r="R4">
        <v>21</v>
      </c>
      <c r="S4">
        <v>22</v>
      </c>
      <c r="T4">
        <v>23</v>
      </c>
    </row>
    <row r="5" spans="1:20" x14ac:dyDescent="0.25">
      <c r="A5" s="5" t="s">
        <v>1</v>
      </c>
      <c r="B5" s="5">
        <f>'модель жилье'!B8+'модель коммерция'!B8</f>
        <v>0</v>
      </c>
      <c r="C5" s="5">
        <f>'модель жилье'!C8+'модель коммерция'!C8</f>
        <v>0</v>
      </c>
      <c r="D5" s="5">
        <f>'модель жилье'!D8+'модель коммерция'!D8</f>
        <v>391.35</v>
      </c>
      <c r="E5" s="5">
        <f>'модель жилье'!E8+'модель коммерция'!E8</f>
        <v>1474.95</v>
      </c>
      <c r="F5" s="5">
        <f>'модель жилье'!F8+'модель коммерция'!F8</f>
        <v>1880.7</v>
      </c>
      <c r="G5" s="5">
        <f>'модель жилье'!G8+'модель коммерция'!G8</f>
        <v>1294.4099999999999</v>
      </c>
      <c r="H5" s="5">
        <f>'модель жилье'!H8+'модель коммерция'!H8</f>
        <v>1100.58</v>
      </c>
      <c r="I5" s="5">
        <f>'модель жилье'!I8+'модель коммерция'!I8</f>
        <v>1100.58</v>
      </c>
      <c r="J5" s="5">
        <f>'модель жилье'!J8+'модель коммерция'!J8</f>
        <v>1100.58</v>
      </c>
      <c r="K5" s="5">
        <f>'модель жилье'!K8+'модель коммерция'!K8</f>
        <v>1100.58</v>
      </c>
      <c r="L5" s="5">
        <f>'модель жилье'!L8+'модель коммерция'!L8</f>
        <v>1100.58</v>
      </c>
      <c r="M5" s="5">
        <f>'модель жилье'!M8+'модель коммерция'!M8</f>
        <v>1454.64</v>
      </c>
      <c r="N5" s="5">
        <f>'модель жилье'!N8+'модель коммерция'!N8</f>
        <v>2071.1999999999998</v>
      </c>
      <c r="O5" s="5">
        <f>'модель жилье'!O8+'модель коммерция'!O8</f>
        <v>2361.3900000000003</v>
      </c>
      <c r="P5" s="5">
        <f>'модель жилье'!P8+'модель коммерция'!P8</f>
        <v>1823.1</v>
      </c>
      <c r="Q5" s="5">
        <f>'модель жилье'!Q8+'модель коммерция'!Q8</f>
        <v>1100.58</v>
      </c>
      <c r="R5" s="5">
        <f>'модель жилье'!R8+'модель коммерция'!R8</f>
        <v>580.38</v>
      </c>
      <c r="S5" s="5">
        <f>'модель жилье'!S8+'модель коммерция'!S8</f>
        <v>290.19</v>
      </c>
      <c r="T5" s="5">
        <f>'модель жилье'!T8+'модель коммерция'!T8</f>
        <v>78.27</v>
      </c>
    </row>
    <row r="6" spans="1:20" x14ac:dyDescent="0.25">
      <c r="A6" t="s">
        <v>2</v>
      </c>
      <c r="B6" s="6">
        <f>'модель жилье'!B9+'модель коммерция'!B9</f>
        <v>0</v>
      </c>
      <c r="C6" s="6">
        <f>'модель жилье'!C9+'модель коммерция'!C9</f>
        <v>252.9</v>
      </c>
      <c r="D6" s="6">
        <f>'модель жилье'!D9+'модель коммерция'!D9</f>
        <v>1264.5</v>
      </c>
      <c r="E6" s="6">
        <f>'модель жилье'!E9+'модель коммерция'!E9</f>
        <v>1848.5700000000002</v>
      </c>
      <c r="F6" s="6">
        <f>'модель жилье'!F9+'модель коммерция'!F9</f>
        <v>1066.98</v>
      </c>
      <c r="G6" s="6">
        <f>'модель жилье'!G9+'модель коммерция'!G9</f>
        <v>975.42</v>
      </c>
      <c r="H6" s="6">
        <f>'модель жилье'!H9+'модель коммерция'!H9</f>
        <v>1045.2</v>
      </c>
      <c r="I6" s="6">
        <f>'модель жилье'!I9+'модель коммерция'!I9</f>
        <v>1100.58</v>
      </c>
      <c r="J6" s="6">
        <f>'модель жилье'!J9+'модель коммерция'!J9</f>
        <v>1100.58</v>
      </c>
      <c r="K6" s="6">
        <f>'модель жилье'!K9+'модель коммерция'!K9</f>
        <v>1100.58</v>
      </c>
      <c r="L6" s="6">
        <f>'модель жилье'!L9+'модель коммерция'!L9</f>
        <v>1100.58</v>
      </c>
      <c r="M6" s="6">
        <f>'модель жилье'!M9+'модель коммерция'!M9</f>
        <v>1257.1200000000001</v>
      </c>
      <c r="N6" s="6">
        <f>'модель жилье'!N9+'модель коммерция'!N9</f>
        <v>1829.01</v>
      </c>
      <c r="O6" s="6">
        <f>'модель жилье'!O9+'модель коммерция'!O9</f>
        <v>2433.3900000000003</v>
      </c>
      <c r="P6" s="6">
        <f>'модель жилье'!P9+'модель коммерция'!P9</f>
        <v>1839.72</v>
      </c>
      <c r="Q6" s="6">
        <f>'модель жилье'!Q9+'модель коммерция'!Q9</f>
        <v>1033.02</v>
      </c>
      <c r="R6" s="6">
        <f>'модель жилье'!R9+'модель коммерция'!R9</f>
        <v>488.82000000000005</v>
      </c>
      <c r="S6" s="6">
        <f>'модель жилье'!S9+'модель коммерция'!S9</f>
        <v>378.05999999999995</v>
      </c>
      <c r="T6" s="6">
        <f>'модель жилье'!T9+'модель коммерция'!T9</f>
        <v>189.02999999999997</v>
      </c>
    </row>
    <row r="7" spans="1:20" x14ac:dyDescent="0.25">
      <c r="A7" t="s">
        <v>0</v>
      </c>
      <c r="B7">
        <f>'модель жилье'!B10+'модель коммерция'!B10</f>
        <v>5058</v>
      </c>
      <c r="C7">
        <f>B7+C5-C6</f>
        <v>4805.1000000000004</v>
      </c>
      <c r="D7">
        <f>C7+D5-D6</f>
        <v>3931.9500000000007</v>
      </c>
      <c r="E7">
        <f t="shared" ref="E7:T7" si="0">D7+E5-E6</f>
        <v>3558.3300000000004</v>
      </c>
      <c r="F7">
        <f t="shared" si="0"/>
        <v>4372.0500000000011</v>
      </c>
      <c r="G7">
        <f t="shared" si="0"/>
        <v>4691.0400000000009</v>
      </c>
      <c r="H7">
        <f t="shared" si="0"/>
        <v>4746.420000000001</v>
      </c>
      <c r="I7">
        <f t="shared" si="0"/>
        <v>4746.420000000001</v>
      </c>
      <c r="J7">
        <f t="shared" si="0"/>
        <v>4746.420000000001</v>
      </c>
      <c r="K7">
        <f t="shared" si="0"/>
        <v>4746.420000000001</v>
      </c>
      <c r="L7">
        <f t="shared" si="0"/>
        <v>4746.420000000001</v>
      </c>
      <c r="M7">
        <f t="shared" si="0"/>
        <v>4943.9400000000014</v>
      </c>
      <c r="N7">
        <f t="shared" si="0"/>
        <v>5186.130000000001</v>
      </c>
      <c r="O7">
        <f t="shared" si="0"/>
        <v>5114.130000000001</v>
      </c>
      <c r="P7">
        <f t="shared" si="0"/>
        <v>5097.5100000000011</v>
      </c>
      <c r="Q7">
        <f t="shared" si="0"/>
        <v>5165.0700000000015</v>
      </c>
      <c r="R7">
        <f t="shared" si="0"/>
        <v>5256.6300000000019</v>
      </c>
      <c r="S7">
        <f t="shared" si="0"/>
        <v>5168.760000000002</v>
      </c>
      <c r="T7">
        <f t="shared" si="0"/>
        <v>5058.0000000000027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модель жилье</vt:lpstr>
      <vt:lpstr>модель коммерция</vt:lpstr>
      <vt:lpstr>модель общая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</dc:creator>
  <cp:lastModifiedBy>Олег Базаревич</cp:lastModifiedBy>
  <dcterms:created xsi:type="dcterms:W3CDTF">2015-11-30T14:08:16Z</dcterms:created>
  <dcterms:modified xsi:type="dcterms:W3CDTF">2020-12-10T07:54:46Z</dcterms:modified>
</cp:coreProperties>
</file>