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lidAlsogair\Desktop\Financial indicators assignment\"/>
    </mc:Choice>
  </mc:AlternateContent>
  <xr:revisionPtr revIDLastSave="0" documentId="13_ncr:1_{95CD4327-EE1B-4C35-A20F-B3F19C6E3121}" xr6:coauthVersionLast="47" xr6:coauthVersionMax="47" xr10:uidLastSave="{00000000-0000-0000-0000-000000000000}"/>
  <bookViews>
    <workbookView xWindow="-120" yWindow="-120" windowWidth="29040" windowHeight="15840" xr2:uid="{17F971CC-D17A-476A-8B3F-90503AE079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27" i="1"/>
  <c r="E13" i="1"/>
  <c r="E27" i="1"/>
  <c r="E32" i="1"/>
  <c r="D32" i="1"/>
  <c r="D33" i="1"/>
  <c r="D20" i="1"/>
  <c r="E20" i="1"/>
  <c r="D31" i="1"/>
  <c r="E18" i="1"/>
  <c r="E30" i="1"/>
  <c r="D30" i="1"/>
  <c r="E16" i="1"/>
  <c r="D16" i="1"/>
  <c r="D28" i="1"/>
  <c r="D26" i="1"/>
  <c r="D6" i="1"/>
  <c r="F12" i="1"/>
  <c r="E12" i="1" s="1"/>
  <c r="F21" i="1"/>
  <c r="E21" i="1" s="1"/>
  <c r="F19" i="1"/>
  <c r="E19" i="1" s="1"/>
  <c r="E17" i="1"/>
  <c r="E15" i="1"/>
  <c r="E14" i="1"/>
  <c r="E11" i="1"/>
  <c r="E10" i="1"/>
  <c r="E28" i="1" s="1"/>
  <c r="E9" i="1"/>
  <c r="E26" i="1" s="1"/>
  <c r="E6" i="1"/>
  <c r="E4" i="1"/>
  <c r="E3" i="1"/>
  <c r="F5" i="1"/>
  <c r="E5" i="1" s="1"/>
  <c r="D5" i="1"/>
  <c r="F8" i="1"/>
  <c r="E8" i="1" s="1"/>
  <c r="E7" i="1"/>
  <c r="E33" i="1" l="1"/>
  <c r="E31" i="1"/>
</calcChain>
</file>

<file path=xl/sharedStrings.xml><?xml version="1.0" encoding="utf-8"?>
<sst xmlns="http://schemas.openxmlformats.org/spreadsheetml/2006/main" count="32" uniqueCount="30">
  <si>
    <t>Net</t>
  </si>
  <si>
    <t>Net After Tax</t>
  </si>
  <si>
    <t>Total Tax</t>
  </si>
  <si>
    <t xml:space="preserve">Short-term / Current Liabilities </t>
  </si>
  <si>
    <t xml:space="preserve">Long-term / Non-current Liabilities </t>
  </si>
  <si>
    <t>Current Assets</t>
  </si>
  <si>
    <t>Current Ratio</t>
  </si>
  <si>
    <t>Quick Ratio</t>
  </si>
  <si>
    <t xml:space="preserve">Liquidity Ratios </t>
  </si>
  <si>
    <t>Prepaid Expenses</t>
  </si>
  <si>
    <t>Cash Ratio</t>
  </si>
  <si>
    <t>Debt-to-Assets Ratio</t>
  </si>
  <si>
    <t>Total Assets</t>
  </si>
  <si>
    <t>Short-term Debt</t>
  </si>
  <si>
    <t>Long-term Debt</t>
  </si>
  <si>
    <t>Interest Coverage Ratio</t>
  </si>
  <si>
    <t>Equity Ratio</t>
  </si>
  <si>
    <t>Solvency Ratios</t>
  </si>
  <si>
    <t>EBIT</t>
  </si>
  <si>
    <t>Interest expense</t>
  </si>
  <si>
    <t>Stockholders' equity</t>
  </si>
  <si>
    <t>Total liabilities</t>
  </si>
  <si>
    <t>Cash and cash equivalents</t>
  </si>
  <si>
    <t>Short term investment + AR</t>
  </si>
  <si>
    <t>Booking Holdings Inc</t>
  </si>
  <si>
    <t>SEERA Holding Group</t>
  </si>
  <si>
    <t>Debt-to-Equity (D/E) Ratio</t>
  </si>
  <si>
    <t>Depreciation and amortization</t>
  </si>
  <si>
    <t>Quick assets</t>
  </si>
  <si>
    <t>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</si>
</sst>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SAR]\ * #,##0.00_);_([$SAR]\ * \(#,##0.00\);_([$SAR]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0" applyNumberFormat="1"/>
    <xf numFmtId="164" fontId="0" fillId="0" borderId="0" xfId="0" applyNumberFormat="1"/>
    <xf numFmtId="9" fontId="0" fillId="0" borderId="0" xfId="1" applyFont="1"/>
    <xf numFmtId="0" fontId="0" fillId="0" borderId="1" xfId="0" applyBorder="1"/>
    <xf numFmtId="44" fontId="0" fillId="0" borderId="1" xfId="0" applyNumberFormat="1" applyBorder="1"/>
    <xf numFmtId="164" fontId="0" fillId="0" borderId="1" xfId="0" applyNumberFormat="1" applyBorder="1"/>
    <xf numFmtId="4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Fill="1" applyBorder="1"/>
    <xf numFmtId="2" fontId="2" fillId="0" borderId="1" xfId="1" applyNumberFormat="1" applyFont="1" applyBorder="1"/>
    <xf numFmtId="2" fontId="3" fillId="0" borderId="1" xfId="1" applyNumberFormat="1" applyFont="1" applyBorder="1"/>
    <xf numFmtId="2" fontId="4" fillId="0" borderId="1" xfId="1" applyNumberFormat="1" applyFont="1" applyBorder="1"/>
    <xf numFmtId="10" fontId="4" fillId="0" borderId="1" xfId="1" applyNumberFormat="1" applyFont="1" applyBorder="1"/>
    <xf numFmtId="9" fontId="0" fillId="0" borderId="0" xfId="0" applyNumberFormat="1"/>
    <xf numFmtId="0" fontId="0" fillId="0" borderId="0" xfId="1" applyNumberFormat="1" applyFont="1"/>
    <xf numFmtId="2" fontId="2" fillId="0" borderId="1" xfId="0" applyNumberFormat="1" applyFont="1" applyBorder="1"/>
    <xf numFmtId="0" fontId="0" fillId="0" borderId="2" xfId="0" applyBorder="1"/>
    <xf numFmtId="44" fontId="0" fillId="0" borderId="3" xfId="0" applyNumberFormat="1" applyBorder="1"/>
    <xf numFmtId="44" fontId="0" fillId="0" borderId="4" xfId="0" applyNumberFormat="1" applyBorder="1"/>
    <xf numFmtId="0" fontId="0" fillId="0" borderId="5" xfId="0" applyBorder="1"/>
    <xf numFmtId="0" fontId="0" fillId="0" borderId="6" xfId="0" applyBorder="1"/>
    <xf numFmtId="2" fontId="4" fillId="0" borderId="6" xfId="1" applyNumberFormat="1" applyFont="1" applyBorder="1"/>
    <xf numFmtId="2" fontId="4" fillId="0" borderId="6" xfId="0" applyNumberFormat="1" applyFont="1" applyBorder="1"/>
    <xf numFmtId="10" fontId="2" fillId="0" borderId="6" xfId="1" applyNumberFormat="1" applyFont="1" applyBorder="1"/>
    <xf numFmtId="0" fontId="0" fillId="0" borderId="7" xfId="0" applyBorder="1"/>
    <xf numFmtId="2" fontId="3" fillId="0" borderId="8" xfId="0" applyNumberFormat="1" applyFont="1" applyBorder="1"/>
    <xf numFmtId="2" fontId="3" fillId="0" borderId="9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D422-3201-44DB-9980-C87F44134A5A}">
  <dimension ref="C2:K33"/>
  <sheetViews>
    <sheetView tabSelected="1" zoomScale="108" zoomScaleNormal="108" workbookViewId="0">
      <selection activeCell="F32" sqref="F32"/>
    </sheetView>
  </sheetViews>
  <sheetFormatPr defaultRowHeight="15" x14ac:dyDescent="0.25"/>
  <cols>
    <col min="2" max="2" width="12.7109375" customWidth="1"/>
    <col min="3" max="3" width="30.28515625" customWidth="1"/>
    <col min="4" max="4" width="21.42578125" bestFit="1" customWidth="1"/>
    <col min="5" max="5" width="21.140625" customWidth="1"/>
    <col min="6" max="6" width="14.5703125" bestFit="1" customWidth="1"/>
    <col min="7" max="7" width="19.5703125" bestFit="1" customWidth="1"/>
    <col min="8" max="8" width="18.5703125" bestFit="1" customWidth="1"/>
    <col min="9" max="10" width="9.140625" bestFit="1" customWidth="1"/>
    <col min="11" max="11" width="10.7109375" bestFit="1" customWidth="1"/>
    <col min="15" max="15" width="10.140625" bestFit="1" customWidth="1"/>
  </cols>
  <sheetData>
    <row r="2" spans="3:11" x14ac:dyDescent="0.25">
      <c r="C2" s="4"/>
      <c r="D2" s="5" t="s">
        <v>25</v>
      </c>
      <c r="E2" s="5" t="s">
        <v>24</v>
      </c>
      <c r="F2" s="7">
        <v>1000000</v>
      </c>
      <c r="G2" s="7"/>
      <c r="H2" s="8"/>
      <c r="I2" s="8"/>
      <c r="J2" s="8"/>
      <c r="K2" s="8"/>
    </row>
    <row r="3" spans="3:11" x14ac:dyDescent="0.25">
      <c r="C3" s="4" t="s">
        <v>0</v>
      </c>
      <c r="D3" s="6">
        <v>-325894463</v>
      </c>
      <c r="E3" s="5">
        <f>F3*F2</f>
        <v>1465000000</v>
      </c>
      <c r="F3" s="7">
        <v>1465</v>
      </c>
      <c r="G3" s="8"/>
      <c r="H3" s="8"/>
      <c r="I3" s="8"/>
      <c r="J3" s="8"/>
      <c r="K3" s="8"/>
    </row>
    <row r="4" spans="3:11" x14ac:dyDescent="0.25">
      <c r="C4" s="4" t="s">
        <v>2</v>
      </c>
      <c r="D4" s="6">
        <v>51829925</v>
      </c>
      <c r="E4" s="5">
        <f>F4*F2</f>
        <v>300000000</v>
      </c>
      <c r="F4" s="7">
        <v>300</v>
      </c>
      <c r="G4" s="8"/>
      <c r="H4" s="8"/>
      <c r="I4" s="8"/>
      <c r="J4" s="8"/>
      <c r="K4" s="8"/>
    </row>
    <row r="5" spans="3:11" x14ac:dyDescent="0.25">
      <c r="C5" s="4" t="s">
        <v>1</v>
      </c>
      <c r="D5" s="6">
        <f>D3-D4</f>
        <v>-377724388</v>
      </c>
      <c r="E5" s="5">
        <f>F5*F2</f>
        <v>1165000000</v>
      </c>
      <c r="F5" s="7">
        <f>F3-F4</f>
        <v>1165</v>
      </c>
      <c r="G5" s="8"/>
      <c r="H5" s="8"/>
      <c r="I5" s="8"/>
      <c r="J5" s="8"/>
      <c r="K5" s="8"/>
    </row>
    <row r="6" spans="3:11" x14ac:dyDescent="0.25">
      <c r="C6" s="4" t="s">
        <v>27</v>
      </c>
      <c r="D6" s="6">
        <f>G6+H6</f>
        <v>320965215</v>
      </c>
      <c r="E6" s="5">
        <f>F6*F2</f>
        <v>421000000</v>
      </c>
      <c r="F6" s="7">
        <v>421</v>
      </c>
      <c r="G6" s="9">
        <v>302327666</v>
      </c>
      <c r="H6" s="10">
        <v>18637549</v>
      </c>
      <c r="I6" s="8"/>
      <c r="J6" s="8"/>
      <c r="K6" s="8"/>
    </row>
    <row r="7" spans="3:11" x14ac:dyDescent="0.25">
      <c r="C7" s="4" t="s">
        <v>3</v>
      </c>
      <c r="D7" s="6">
        <v>1962055547</v>
      </c>
      <c r="E7" s="5">
        <f>F7*F2</f>
        <v>6246000000</v>
      </c>
      <c r="F7" s="7">
        <v>6246</v>
      </c>
      <c r="G7" s="7"/>
      <c r="H7" s="8"/>
      <c r="I7" s="8"/>
      <c r="J7" s="8"/>
      <c r="K7" s="8"/>
    </row>
    <row r="8" spans="3:11" x14ac:dyDescent="0.25">
      <c r="C8" s="4" t="s">
        <v>4</v>
      </c>
      <c r="D8" s="6">
        <v>451994240</v>
      </c>
      <c r="E8" s="5">
        <f>F8*F2</f>
        <v>11217000000</v>
      </c>
      <c r="F8" s="7">
        <f>SUM(G8:K8)</f>
        <v>11217</v>
      </c>
      <c r="G8" s="7">
        <v>905</v>
      </c>
      <c r="H8" s="7">
        <v>351</v>
      </c>
      <c r="I8" s="7">
        <v>825</v>
      </c>
      <c r="J8" s="7">
        <v>199</v>
      </c>
      <c r="K8" s="7">
        <v>8937</v>
      </c>
    </row>
    <row r="9" spans="3:11" x14ac:dyDescent="0.25">
      <c r="C9" s="4" t="s">
        <v>5</v>
      </c>
      <c r="D9" s="6">
        <v>1930899662</v>
      </c>
      <c r="E9" s="5">
        <f>F9*F2</f>
        <v>13145000000</v>
      </c>
      <c r="F9" s="7">
        <v>13145</v>
      </c>
      <c r="G9" s="8"/>
      <c r="H9" s="8"/>
      <c r="I9" s="8"/>
      <c r="J9" s="8"/>
      <c r="K9" s="8"/>
    </row>
    <row r="10" spans="3:11" x14ac:dyDescent="0.25">
      <c r="C10" s="4" t="s">
        <v>22</v>
      </c>
      <c r="D10" s="6">
        <v>318386693</v>
      </c>
      <c r="E10" s="5">
        <f>F10*F2</f>
        <v>11127000000</v>
      </c>
      <c r="F10" s="7">
        <v>11127</v>
      </c>
      <c r="G10" s="8"/>
      <c r="H10" s="8"/>
      <c r="I10" s="8"/>
      <c r="J10" s="8"/>
      <c r="K10" s="8"/>
    </row>
    <row r="11" spans="3:11" x14ac:dyDescent="0.25">
      <c r="C11" s="4" t="s">
        <v>9</v>
      </c>
      <c r="D11" s="6">
        <v>328100407</v>
      </c>
      <c r="E11" s="5">
        <f>F11*F2</f>
        <v>404000000</v>
      </c>
      <c r="F11" s="7">
        <v>404</v>
      </c>
      <c r="G11" s="8"/>
      <c r="H11" s="8"/>
      <c r="I11" s="8"/>
      <c r="J11" s="8"/>
      <c r="K11" s="8"/>
    </row>
    <row r="12" spans="3:11" x14ac:dyDescent="0.25">
      <c r="C12" s="4" t="s">
        <v>23</v>
      </c>
      <c r="D12" s="6">
        <v>1271601912</v>
      </c>
      <c r="E12" s="5">
        <f>F12*F2</f>
        <v>1383000000</v>
      </c>
      <c r="F12" s="7">
        <f>H12+G12</f>
        <v>1383</v>
      </c>
      <c r="G12" s="7">
        <v>25</v>
      </c>
      <c r="H12" s="8">
        <v>1358</v>
      </c>
      <c r="I12" s="8"/>
      <c r="J12" s="8"/>
      <c r="K12" s="8"/>
    </row>
    <row r="13" spans="3:11" x14ac:dyDescent="0.25">
      <c r="C13" s="4" t="s">
        <v>28</v>
      </c>
      <c r="D13" s="6">
        <f>D9-D11</f>
        <v>1602799255</v>
      </c>
      <c r="E13" s="5">
        <f>E9-E11</f>
        <v>12741000000</v>
      </c>
      <c r="H13" s="8"/>
      <c r="I13" s="8"/>
      <c r="J13" s="8"/>
      <c r="K13" s="8"/>
    </row>
    <row r="14" spans="3:11" x14ac:dyDescent="0.25">
      <c r="C14" s="4" t="s">
        <v>13</v>
      </c>
      <c r="D14" s="6">
        <v>235714286</v>
      </c>
      <c r="E14" s="5">
        <f>F14*F2</f>
        <v>1989000000</v>
      </c>
      <c r="F14" s="7">
        <v>1989</v>
      </c>
      <c r="G14" s="8"/>
      <c r="H14" s="7"/>
      <c r="I14" s="8"/>
      <c r="J14" s="8"/>
      <c r="K14" s="8"/>
    </row>
    <row r="15" spans="3:11" x14ac:dyDescent="0.25">
      <c r="C15" s="4" t="s">
        <v>14</v>
      </c>
      <c r="D15" s="6">
        <v>827370314</v>
      </c>
      <c r="E15" s="5">
        <f>F15*F2</f>
        <v>8937000000</v>
      </c>
      <c r="F15" s="7">
        <v>8937</v>
      </c>
      <c r="G15" s="8"/>
      <c r="H15" s="8"/>
      <c r="I15" s="8"/>
      <c r="J15" s="8"/>
      <c r="K15" s="8"/>
    </row>
    <row r="16" spans="3:11" x14ac:dyDescent="0.25">
      <c r="C16" s="4" t="s">
        <v>29</v>
      </c>
      <c r="D16" s="6">
        <f>D15+D14</f>
        <v>1063084600</v>
      </c>
      <c r="E16" s="5">
        <f>E14+E15</f>
        <v>10926000000</v>
      </c>
      <c r="F16" s="7"/>
      <c r="G16" s="8"/>
      <c r="H16" s="8"/>
      <c r="I16" s="8"/>
      <c r="J16" s="8"/>
      <c r="K16" s="8"/>
    </row>
    <row r="17" spans="3:11" x14ac:dyDescent="0.25">
      <c r="C17" s="4" t="s">
        <v>12</v>
      </c>
      <c r="D17" s="6">
        <v>7887763929</v>
      </c>
      <c r="E17" s="5">
        <f>F17*F2</f>
        <v>23641000000</v>
      </c>
      <c r="F17" s="7">
        <v>23641</v>
      </c>
      <c r="G17" s="8"/>
      <c r="H17" s="7"/>
      <c r="I17" s="8"/>
      <c r="J17" s="8"/>
      <c r="K17" s="8"/>
    </row>
    <row r="18" spans="3:11" x14ac:dyDescent="0.25">
      <c r="C18" s="4" t="s">
        <v>18</v>
      </c>
      <c r="D18" s="6">
        <v>-282234395</v>
      </c>
      <c r="E18" s="5">
        <f>F18*F2</f>
        <v>2496000000</v>
      </c>
      <c r="F18" s="7">
        <v>2496</v>
      </c>
      <c r="G18" s="8"/>
      <c r="H18" s="8"/>
      <c r="I18" s="8"/>
      <c r="J18" s="8"/>
      <c r="K18" s="8"/>
    </row>
    <row r="19" spans="3:11" x14ac:dyDescent="0.25">
      <c r="C19" s="4" t="s">
        <v>19</v>
      </c>
      <c r="D19" s="6">
        <v>-61971307</v>
      </c>
      <c r="E19" s="5">
        <f>F19*F2</f>
        <v>1031000000</v>
      </c>
      <c r="F19" s="7">
        <f>G19+H19</f>
        <v>1031</v>
      </c>
      <c r="G19" s="8">
        <v>334</v>
      </c>
      <c r="H19" s="8">
        <v>697</v>
      </c>
      <c r="I19" s="8"/>
      <c r="J19" s="8"/>
      <c r="K19" s="8"/>
    </row>
    <row r="20" spans="3:11" x14ac:dyDescent="0.25">
      <c r="C20" s="4" t="s">
        <v>20</v>
      </c>
      <c r="D20" s="6">
        <f>D17-D21</f>
        <v>5473714142</v>
      </c>
      <c r="E20" s="5">
        <f>F20*F2</f>
        <v>6178000000</v>
      </c>
      <c r="F20" s="7">
        <v>6178</v>
      </c>
      <c r="G20" s="7">
        <v>23641</v>
      </c>
      <c r="H20" s="8"/>
      <c r="I20" s="8"/>
      <c r="J20" s="8"/>
      <c r="K20" s="8"/>
    </row>
    <row r="21" spans="3:11" x14ac:dyDescent="0.25">
      <c r="C21" s="4" t="s">
        <v>21</v>
      </c>
      <c r="D21" s="6">
        <v>2414049787</v>
      </c>
      <c r="E21" s="5">
        <f>F21*F2</f>
        <v>17463000000</v>
      </c>
      <c r="F21" s="7">
        <f>G20-F20</f>
        <v>17463</v>
      </c>
      <c r="G21" s="8"/>
      <c r="H21" s="8"/>
      <c r="I21" s="8"/>
      <c r="J21" s="8"/>
      <c r="K21" s="8"/>
    </row>
    <row r="22" spans="3:11" x14ac:dyDescent="0.25">
      <c r="D22" s="2"/>
      <c r="E22" s="1"/>
    </row>
    <row r="23" spans="3:11" ht="15.75" thickBot="1" x14ac:dyDescent="0.3">
      <c r="I23" s="3"/>
    </row>
    <row r="24" spans="3:11" x14ac:dyDescent="0.25">
      <c r="C24" s="18"/>
      <c r="D24" s="19" t="s">
        <v>25</v>
      </c>
      <c r="E24" s="20" t="s">
        <v>24</v>
      </c>
    </row>
    <row r="25" spans="3:11" x14ac:dyDescent="0.25">
      <c r="C25" s="21" t="s">
        <v>8</v>
      </c>
      <c r="D25" s="4"/>
      <c r="E25" s="22"/>
    </row>
    <row r="26" spans="3:11" x14ac:dyDescent="0.25">
      <c r="C26" s="21" t="s">
        <v>6</v>
      </c>
      <c r="D26" s="12">
        <f>D9/D7</f>
        <v>0.98412079359953009</v>
      </c>
      <c r="E26" s="23">
        <f>E9/E7</f>
        <v>2.1045469100224143</v>
      </c>
    </row>
    <row r="27" spans="3:11" x14ac:dyDescent="0.25">
      <c r="C27" s="21" t="s">
        <v>7</v>
      </c>
      <c r="D27" s="17">
        <f>D13/D7</f>
        <v>0.81689800141015068</v>
      </c>
      <c r="E27" s="24">
        <f>E13/E7</f>
        <v>2.0398655139289144</v>
      </c>
      <c r="H27" s="15"/>
    </row>
    <row r="28" spans="3:11" x14ac:dyDescent="0.25">
      <c r="C28" s="21" t="s">
        <v>10</v>
      </c>
      <c r="D28" s="11">
        <f>D10/D7</f>
        <v>0.16227200778633205</v>
      </c>
      <c r="E28" s="23">
        <f>E10/E7</f>
        <v>1.781460134486071</v>
      </c>
      <c r="F28" s="3"/>
      <c r="H28" s="15"/>
    </row>
    <row r="29" spans="3:11" x14ac:dyDescent="0.25">
      <c r="C29" s="21" t="s">
        <v>17</v>
      </c>
      <c r="D29" s="4"/>
      <c r="E29" s="22"/>
      <c r="H29" s="15"/>
      <c r="I29" s="16"/>
    </row>
    <row r="30" spans="3:11" x14ac:dyDescent="0.25">
      <c r="C30" s="21" t="s">
        <v>11</v>
      </c>
      <c r="D30" s="14">
        <f>D16/D17</f>
        <v>0.13477642200871198</v>
      </c>
      <c r="E30" s="25">
        <f>E16/E17</f>
        <v>0.46216319106636777</v>
      </c>
    </row>
    <row r="31" spans="3:11" x14ac:dyDescent="0.25">
      <c r="C31" s="21" t="s">
        <v>15</v>
      </c>
      <c r="D31" s="13">
        <f>D18/D19</f>
        <v>4.5542753358421182</v>
      </c>
      <c r="E31" s="23">
        <f>E18/E19</f>
        <v>2.4209505334626575</v>
      </c>
    </row>
    <row r="32" spans="3:11" x14ac:dyDescent="0.25">
      <c r="C32" s="21" t="s">
        <v>16</v>
      </c>
      <c r="D32" s="14">
        <f>D20/D17</f>
        <v>0.69395004608029009</v>
      </c>
      <c r="E32" s="25">
        <f>E20/E17</f>
        <v>0.26132566304301846</v>
      </c>
    </row>
    <row r="33" spans="3:5" ht="15.75" thickBot="1" x14ac:dyDescent="0.3">
      <c r="C33" s="26" t="s">
        <v>26</v>
      </c>
      <c r="D33" s="27">
        <f>D20/D21</f>
        <v>2.2674404527515239</v>
      </c>
      <c r="E33" s="28">
        <f>E21/E20</f>
        <v>2.826642926513435</v>
      </c>
    </row>
  </sheetData>
  <pageMargins left="0.7" right="0.7" top="0.75" bottom="0.75" header="0.3" footer="0.3"/>
  <pageSetup orientation="portrait" r:id="rId1"/>
  <ignoredErrors>
    <ignoredError sqref="E5 D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Alsogair</dc:creator>
  <cp:lastModifiedBy>Khalid Alsogair</cp:lastModifiedBy>
  <dcterms:created xsi:type="dcterms:W3CDTF">2022-10-12T10:56:17Z</dcterms:created>
  <dcterms:modified xsi:type="dcterms:W3CDTF">2022-11-15T11:43:20Z</dcterms:modified>
</cp:coreProperties>
</file>