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02680\Documents\repos\data-management-and-databases\teacher\"/>
    </mc:Choice>
  </mc:AlternateContent>
  <xr:revisionPtr revIDLastSave="0" documentId="13_ncr:1_{D7ECF5A7-798E-483A-A451-71210E478CD0}" xr6:coauthVersionLast="47" xr6:coauthVersionMax="47" xr10:uidLastSave="{00000000-0000-0000-0000-000000000000}"/>
  <bookViews>
    <workbookView xWindow="-110" yWindow="-110" windowWidth="19420" windowHeight="11500" firstSheet="1" activeTab="4" xr2:uid="{00000000-000D-0000-FFFF-FFFF00000000}"/>
  </bookViews>
  <sheets>
    <sheet name="GRADES" sheetId="11" r:id="rId1"/>
    <sheet name="TOTAL EXAM POINTS " sheetId="7" r:id="rId2"/>
    <sheet name="Mid-Term Exam" sheetId="3" r:id="rId3"/>
    <sheet name="Final Exam " sheetId="6" r:id="rId4"/>
    <sheet name="Case Assignment" sheetId="13" r:id="rId5"/>
  </sheets>
  <definedNames>
    <definedName name="appDev_totalTasks">#REF!</definedName>
    <definedName name="asdf">#REF!</definedName>
    <definedName name="case_submissions">#REF!</definedName>
    <definedName name="g">GRADES!$J$5</definedName>
    <definedName name="hh" localSheetId="3">#REF!</definedName>
    <definedName name="hh" localSheetId="0">#REF!</definedName>
    <definedName name="hh" localSheetId="2">#REF!</definedName>
    <definedName name="hh" localSheetId="1">#REF!</definedName>
    <definedName name="hh">#REF!</definedName>
    <definedName name="j" localSheetId="3">#REF!</definedName>
    <definedName name="j" localSheetId="0">#REF!</definedName>
    <definedName name="j" localSheetId="2">#REF!</definedName>
    <definedName name="j" localSheetId="1">#REF!</definedName>
    <definedName name="j">#REF!</definedName>
    <definedName name="maxPoints">'Mid-Term Exam'!$E$5</definedName>
    <definedName name="nof_case_sessions" localSheetId="3">'Final Exam '!#REF!</definedName>
    <definedName name="nof_case_sessions" localSheetId="0">GRADES!#REF!</definedName>
    <definedName name="nof_case_sessions" localSheetId="2">'Mid-Term Exam'!#REF!</definedName>
    <definedName name="nof_case_sessions" localSheetId="1">'TOTAL EXAM POINTS '!#REF!</definedName>
    <definedName name="nof_case_sessions">#REF!</definedName>
    <definedName name="_xlnm.Print_Area" localSheetId="3">'Final Exam '!$B$1:$M$21</definedName>
    <definedName name="_xlnm.Print_Area" localSheetId="0">GRADES!$B$1:$S$21</definedName>
    <definedName name="_xlnm.Print_Area" localSheetId="2">'Mid-Term Exam'!$B:$O</definedName>
    <definedName name="_xlnm.Print_Area" localSheetId="1">'TOTAL EXAM POINTS '!$B$1:$V$21</definedName>
    <definedName name="s">#REF!</definedName>
    <definedName name="total_appdev_tasks" localSheetId="3">'Final Exam '!#REF!</definedName>
    <definedName name="total_appdev_tasks" localSheetId="0">GRADES!#REF!</definedName>
    <definedName name="total_appdev_tasks" localSheetId="2">'Mid-Term Exam'!#REF!</definedName>
    <definedName name="total_appdev_tasks" localSheetId="1">'TOTAL EXAM POINTS '!#REF!</definedName>
    <definedName name="total_appdev_tasks">#REF!</definedName>
    <definedName name="Total_DM_Assignments" localSheetId="3">'Final Exam '!#REF!</definedName>
    <definedName name="Total_DM_Assignments" localSheetId="0">GRADES!#REF!</definedName>
    <definedName name="Total_DM_Assignments" localSheetId="2">'Mid-Term Exam'!#REF!</definedName>
    <definedName name="Total_DM_Assignments" localSheetId="1">'TOTAL EXAM POINTS '!#REF!</definedName>
    <definedName name="Total_DM_Assignments">#REF!</definedName>
    <definedName name="total_prep_tasks">#REF!</definedName>
    <definedName name="totalClasses" localSheetId="3">'Final Exam '!$E$5</definedName>
    <definedName name="totalClasses" localSheetId="0">GRADES!#REF!</definedName>
    <definedName name="totalClasses" localSheetId="2">'Mid-Term Exam'!$E$5</definedName>
    <definedName name="totalClasses" localSheetId="1">'TOTAL EXAM POINTS '!#REF!</definedName>
    <definedName name="totalClasses">#REF!</definedName>
    <definedName name="totalDataManagementClasses" localSheetId="3">'Final Exam '!#REF!</definedName>
    <definedName name="totalDataManagementClasses" localSheetId="0">GRADES!#REF!</definedName>
    <definedName name="totalDataManagementClasses" localSheetId="2">'Mid-Term Exam'!#REF!</definedName>
    <definedName name="totalDataManagementClasses" localSheetId="1">'TOTAL EXAM POINTS '!#REF!</definedName>
    <definedName name="totalDataManagementClasses">#REF!</definedName>
    <definedName name="totalDmAssignments">#REF!</definedName>
    <definedName name="totalPoints">'Mid-Term Exam'!$E$5</definedName>
    <definedName name="zz" localSheetId="3">#REF!</definedName>
    <definedName name="zz" localSheetId="0">#REF!</definedName>
    <definedName name="zz" localSheetId="2">#REF!</definedName>
    <definedName name="zz" localSheetId="1">#REF!</definedName>
    <definedName name="z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7" l="1"/>
  <c r="L16" i="11"/>
  <c r="E6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M21" i="11" l="1"/>
  <c r="L21" i="11" s="1"/>
  <c r="M20" i="11"/>
  <c r="L20" i="11" s="1"/>
  <c r="M19" i="11"/>
  <c r="L19" i="11" s="1"/>
  <c r="M18" i="11"/>
  <c r="L18" i="11" s="1"/>
  <c r="M17" i="11"/>
  <c r="L17" i="11" s="1"/>
  <c r="M16" i="11"/>
  <c r="M15" i="11"/>
  <c r="L15" i="11" s="1"/>
  <c r="M14" i="11"/>
  <c r="L14" i="11" s="1"/>
  <c r="M13" i="11"/>
  <c r="L13" i="11" s="1"/>
  <c r="M12" i="11"/>
  <c r="L12" i="11" s="1"/>
  <c r="M10" i="11"/>
  <c r="L10" i="11" s="1"/>
  <c r="M9" i="11"/>
  <c r="L9" i="11" s="1"/>
  <c r="M8" i="11"/>
  <c r="L8" i="11" s="1"/>
  <c r="M7" i="11"/>
  <c r="L7" i="11" s="1"/>
  <c r="M6" i="11"/>
  <c r="L6" i="11" s="1"/>
  <c r="M11" i="11"/>
  <c r="L11" i="11" s="1"/>
  <c r="U22" i="11"/>
  <c r="E21" i="3" l="1"/>
  <c r="D21" i="3" s="1"/>
  <c r="O21" i="3" s="1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I22" i="11" l="1"/>
  <c r="D22" i="11"/>
  <c r="T22" i="11"/>
  <c r="S22" i="11"/>
  <c r="E5" i="6"/>
  <c r="D14" i="6" l="1"/>
  <c r="M14" i="6" s="1"/>
  <c r="D9" i="6"/>
  <c r="M9" i="6" s="1"/>
  <c r="D15" i="6"/>
  <c r="M15" i="6" s="1"/>
  <c r="D21" i="6"/>
  <c r="M21" i="6" s="1"/>
  <c r="D11" i="6"/>
  <c r="M11" i="6" s="1"/>
  <c r="D17" i="6"/>
  <c r="M17" i="6" s="1"/>
  <c r="D19" i="6"/>
  <c r="M19" i="6" s="1"/>
  <c r="D8" i="6"/>
  <c r="M8" i="6" s="1"/>
  <c r="D13" i="6"/>
  <c r="M13" i="6" s="1"/>
  <c r="D18" i="6"/>
  <c r="M18" i="6" s="1"/>
  <c r="D10" i="6"/>
  <c r="M10" i="6" s="1"/>
  <c r="D7" i="6"/>
  <c r="M7" i="6" s="1"/>
  <c r="D20" i="6"/>
  <c r="M20" i="6" s="1"/>
  <c r="D12" i="6"/>
  <c r="M12" i="6" s="1"/>
  <c r="D16" i="6"/>
  <c r="M16" i="6" s="1"/>
  <c r="L21" i="7" l="1"/>
  <c r="G21" i="7"/>
  <c r="L20" i="7"/>
  <c r="G20" i="7"/>
  <c r="L19" i="7"/>
  <c r="G19" i="7"/>
  <c r="L18" i="7"/>
  <c r="G18" i="7"/>
  <c r="G6" i="7"/>
  <c r="L6" i="7"/>
  <c r="G7" i="7"/>
  <c r="L7" i="7"/>
  <c r="G8" i="7"/>
  <c r="L8" i="7"/>
  <c r="G9" i="7"/>
  <c r="L9" i="7"/>
  <c r="G10" i="7"/>
  <c r="L10" i="7"/>
  <c r="G11" i="7"/>
  <c r="L11" i="7"/>
  <c r="G12" i="7"/>
  <c r="L12" i="7"/>
  <c r="G13" i="7"/>
  <c r="L13" i="7"/>
  <c r="G14" i="7"/>
  <c r="L14" i="7"/>
  <c r="G15" i="7"/>
  <c r="L15" i="7"/>
  <c r="G16" i="7"/>
  <c r="L16" i="7"/>
  <c r="G17" i="7"/>
  <c r="L17" i="7"/>
  <c r="E8" i="7" l="1"/>
  <c r="D15" i="3"/>
  <c r="O15" i="3" s="1"/>
  <c r="D18" i="3"/>
  <c r="O18" i="3" s="1"/>
  <c r="D8" i="3"/>
  <c r="O8" i="3" s="1"/>
  <c r="D17" i="3"/>
  <c r="O17" i="3" s="1"/>
  <c r="D7" i="3"/>
  <c r="O7" i="3" s="1"/>
  <c r="D10" i="3"/>
  <c r="O10" i="3" s="1"/>
  <c r="D20" i="3"/>
  <c r="O20" i="3" s="1"/>
  <c r="D14" i="3"/>
  <c r="O14" i="3" s="1"/>
  <c r="D16" i="3"/>
  <c r="O16" i="3" s="1"/>
  <c r="D11" i="3"/>
  <c r="O11" i="3" s="1"/>
  <c r="D12" i="3"/>
  <c r="O12" i="3" s="1"/>
  <c r="D6" i="3"/>
  <c r="O6" i="3" s="1"/>
  <c r="D19" i="3"/>
  <c r="O19" i="3" s="1"/>
  <c r="D9" i="3"/>
  <c r="O9" i="3" s="1"/>
  <c r="D13" i="3"/>
  <c r="O13" i="3" s="1"/>
  <c r="D6" i="6"/>
  <c r="M6" i="6" s="1"/>
  <c r="E21" i="7"/>
  <c r="D21" i="7" s="1"/>
  <c r="E7" i="7"/>
  <c r="E9" i="7"/>
  <c r="D9" i="7" s="1"/>
  <c r="E17" i="7"/>
  <c r="D17" i="7" s="1"/>
  <c r="E20" i="7"/>
  <c r="D20" i="7" s="1"/>
  <c r="E13" i="7"/>
  <c r="D13" i="7" s="1"/>
  <c r="E15" i="7"/>
  <c r="D15" i="7" s="1"/>
  <c r="E14" i="7"/>
  <c r="D14" i="7" s="1"/>
  <c r="E12" i="7"/>
  <c r="D12" i="7" s="1"/>
  <c r="E10" i="7"/>
  <c r="D10" i="7" s="1"/>
  <c r="D8" i="7"/>
  <c r="E11" i="7"/>
  <c r="D11" i="7" s="1"/>
  <c r="E6" i="7"/>
  <c r="D6" i="7" s="1"/>
  <c r="E16" i="7"/>
  <c r="D16" i="7" s="1"/>
  <c r="E19" i="7"/>
  <c r="D19" i="7" s="1"/>
  <c r="E18" i="7"/>
  <c r="D18" i="7" s="1"/>
</calcChain>
</file>

<file path=xl/sharedStrings.xml><?xml version="1.0" encoding="utf-8"?>
<sst xmlns="http://schemas.openxmlformats.org/spreadsheetml/2006/main" count="110" uniqueCount="78">
  <si>
    <t>%</t>
  </si>
  <si>
    <t>DATA MANAGEMENT AND DATABASES</t>
  </si>
  <si>
    <t>Final Exam</t>
  </si>
  <si>
    <t>TOTAL EXAM POINTS</t>
  </si>
  <si>
    <t>Exam</t>
  </si>
  <si>
    <t>TOTAL</t>
  </si>
  <si>
    <t>Last updated:</t>
  </si>
  <si>
    <t>GRADE</t>
  </si>
  <si>
    <t>EXAMS</t>
  </si>
  <si>
    <t>Attendance</t>
  </si>
  <si>
    <t>Coursework</t>
  </si>
  <si>
    <t>mark</t>
  </si>
  <si>
    <t>COURSE</t>
  </si>
  <si>
    <t>Theory</t>
  </si>
  <si>
    <t>Progress Bar</t>
  </si>
  <si>
    <t>Mid-Term Exam (SQL)</t>
  </si>
  <si>
    <t>Retake 1</t>
  </si>
  <si>
    <t>Retake 2</t>
  </si>
  <si>
    <t>Mid-Term</t>
  </si>
  <si>
    <t>Exams grade</t>
  </si>
  <si>
    <t xml:space="preserve">  Management</t>
  </si>
  <si>
    <t xml:space="preserve">  Conceptual design</t>
  </si>
  <si>
    <t xml:space="preserve">  Logical design</t>
  </si>
  <si>
    <t xml:space="preserve">  Physical design, implementation and testing</t>
  </si>
  <si>
    <t>GROUP</t>
  </si>
  <si>
    <t>Stars
(max  4)</t>
  </si>
  <si>
    <t>Part 1 submission</t>
  </si>
  <si>
    <t>Closing report</t>
  </si>
  <si>
    <t>Work time records</t>
  </si>
  <si>
    <t>ER diagram</t>
  </si>
  <si>
    <t>Repository</t>
  </si>
  <si>
    <t>Relational schema</t>
  </si>
  <si>
    <t>Reposi-tory</t>
  </si>
  <si>
    <t>DB diagram</t>
  </si>
  <si>
    <t>Create tables</t>
  </si>
  <si>
    <t>Create indexes</t>
  </si>
  <si>
    <t>Insert
 test data</t>
  </si>
  <si>
    <t>User transactions
 (SQL statements)</t>
  </si>
  <si>
    <t>Test docu-mentation</t>
  </si>
  <si>
    <t>LEARNING DIARY</t>
  </si>
  <si>
    <t>B.1</t>
  </si>
  <si>
    <t>B.2</t>
  </si>
  <si>
    <t>Lab</t>
  </si>
  <si>
    <t>% in Moodle</t>
  </si>
  <si>
    <t>#</t>
  </si>
  <si>
    <t>Data Management and Databases</t>
  </si>
  <si>
    <t>Midterm</t>
  </si>
  <si>
    <t>Midterm %</t>
  </si>
  <si>
    <t>Final
 %</t>
  </si>
  <si>
    <t>2</t>
  </si>
  <si>
    <t>14</t>
  </si>
  <si>
    <t>Mark'</t>
  </si>
  <si>
    <t>Points</t>
  </si>
  <si>
    <t>CASE ASSIGNMENT</t>
  </si>
  <si>
    <t>Version:</t>
  </si>
  <si>
    <t>total %</t>
  </si>
  <si>
    <t>Exams</t>
  </si>
  <si>
    <t>exam</t>
  </si>
  <si>
    <t>CASE</t>
  </si>
  <si>
    <r>
      <rPr>
        <b/>
        <u/>
        <sz val="9"/>
        <rFont val="Calibri"/>
        <family val="2"/>
      </rPr>
      <t>GROUP</t>
    </r>
    <r>
      <rPr>
        <b/>
        <sz val="9"/>
        <rFont val="Calibri"/>
        <family val="2"/>
      </rPr>
      <t xml:space="preserve"> stars</t>
    </r>
  </si>
  <si>
    <t>Alcu</t>
  </si>
  <si>
    <t>Final exam</t>
  </si>
  <si>
    <t>Ageenkova Anna</t>
  </si>
  <si>
    <t>Chuvakov Denis</t>
  </si>
  <si>
    <t>29.10.2023</t>
  </si>
  <si>
    <t>2023 Autumn</t>
  </si>
  <si>
    <t>Rodrigo Avila Garcia</t>
  </si>
  <si>
    <t>Un Che</t>
  </si>
  <si>
    <t>Aly Elmeaty</t>
  </si>
  <si>
    <t>Elle Filander</t>
  </si>
  <si>
    <t>Teemu Hallikainen</t>
  </si>
  <si>
    <t>Juan Iñurrita</t>
  </si>
  <si>
    <t>Erik Kontio</t>
  </si>
  <si>
    <t>Emanuela Luciani</t>
  </si>
  <si>
    <t>Kim Nguyen</t>
  </si>
  <si>
    <t>Toan Nguyen</t>
  </si>
  <si>
    <t>Loc Nguyen</t>
  </si>
  <si>
    <t>Hong Phan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</si>
</sst>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.m\.;@"/>
  </numFmts>
  <fonts count="27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b/>
      <sz val="9"/>
      <name val="Calibri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color rgb="FF0033CC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Calibri"/>
      <family val="2"/>
    </font>
    <font>
      <sz val="9"/>
      <color indexed="8"/>
      <name val="Calibri"/>
      <family val="2"/>
      <scheme val="minor"/>
    </font>
    <font>
      <b/>
      <sz val="9"/>
      <color rgb="FF0066FF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onsolas"/>
      <family val="3"/>
    </font>
    <font>
      <b/>
      <sz val="8"/>
      <color indexed="12"/>
      <name val="Calibri"/>
      <family val="2"/>
      <scheme val="minor"/>
    </font>
    <font>
      <b/>
      <sz val="8"/>
      <color rgb="FF0033CC"/>
      <name val="Calibri"/>
      <family val="2"/>
      <scheme val="minor"/>
    </font>
    <font>
      <i/>
      <sz val="8"/>
      <name val="Calibri"/>
      <family val="2"/>
      <scheme val="minor"/>
    </font>
    <font>
      <b/>
      <u/>
      <sz val="9"/>
      <name val="Calibri"/>
      <family val="2"/>
    </font>
    <font>
      <sz val="8"/>
      <color theme="0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FE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2B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49" fontId="9" fillId="0" borderId="0" xfId="0" applyNumberFormat="1" applyFont="1"/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5" fillId="4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1" fontId="8" fillId="0" borderId="0" xfId="0" applyNumberFormat="1" applyFont="1" applyAlignment="1">
      <alignment vertical="center"/>
    </xf>
    <xf numFmtId="1" fontId="7" fillId="5" borderId="2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vertical="center"/>
    </xf>
    <xf numFmtId="0" fontId="10" fillId="0" borderId="0" xfId="0" applyFont="1"/>
    <xf numFmtId="1" fontId="4" fillId="0" borderId="0" xfId="0" applyNumberFormat="1" applyFont="1" applyAlignment="1">
      <alignment horizontal="center" vertical="center"/>
    </xf>
    <xf numFmtId="1" fontId="11" fillId="6" borderId="3" xfId="0" applyNumberFormat="1" applyFont="1" applyFill="1" applyBorder="1" applyAlignment="1">
      <alignment horizontal="center" vertical="center"/>
    </xf>
    <xf numFmtId="49" fontId="7" fillId="0" borderId="0" xfId="0" applyNumberFormat="1" applyFont="1"/>
    <xf numFmtId="0" fontId="4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left" vertical="center"/>
    </xf>
    <xf numFmtId="0" fontId="11" fillId="0" borderId="0" xfId="0" applyFont="1"/>
    <xf numFmtId="0" fontId="8" fillId="0" borderId="0" xfId="0" quotePrefix="1" applyFont="1" applyAlignment="1">
      <alignment horizontal="center" vertical="center"/>
    </xf>
    <xf numFmtId="49" fontId="5" fillId="0" borderId="0" xfId="0" quotePrefix="1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2" fillId="6" borderId="10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1" fontId="7" fillId="0" borderId="0" xfId="0" applyNumberFormat="1" applyFont="1" applyAlignment="1">
      <alignment vertical="center"/>
    </xf>
    <xf numFmtId="1" fontId="4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quotePrefix="1" applyFont="1" applyAlignment="1">
      <alignment horizontal="center"/>
    </xf>
    <xf numFmtId="0" fontId="4" fillId="0" borderId="0" xfId="0" quotePrefix="1" applyFont="1" applyAlignment="1">
      <alignment horizontal="center"/>
    </xf>
    <xf numFmtId="1" fontId="4" fillId="0" borderId="1" xfId="0" quotePrefix="1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4" fontId="4" fillId="0" borderId="0" xfId="0" applyNumberFormat="1" applyFont="1"/>
    <xf numFmtId="0" fontId="7" fillId="0" borderId="1" xfId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165" fontId="6" fillId="0" borderId="0" xfId="0" applyNumberFormat="1" applyFont="1" applyAlignment="1">
      <alignment horizontal="center" vertical="center"/>
    </xf>
    <xf numFmtId="1" fontId="5" fillId="3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1" fontId="7" fillId="5" borderId="1" xfId="0" applyNumberFormat="1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49" fontId="4" fillId="0" borderId="0" xfId="0" quotePrefix="1" applyNumberFormat="1" applyFont="1"/>
    <xf numFmtId="0" fontId="4" fillId="0" borderId="0" xfId="0" applyFont="1" applyAlignment="1">
      <alignment horizontal="left"/>
    </xf>
    <xf numFmtId="0" fontId="11" fillId="9" borderId="9" xfId="0" applyFont="1" applyFill="1" applyBorder="1"/>
    <xf numFmtId="0" fontId="8" fillId="9" borderId="10" xfId="0" applyFont="1" applyFill="1" applyBorder="1"/>
    <xf numFmtId="0" fontId="13" fillId="10" borderId="9" xfId="0" applyFont="1" applyFill="1" applyBorder="1"/>
    <xf numFmtId="0" fontId="16" fillId="10" borderId="10" xfId="0" applyFont="1" applyFill="1" applyBorder="1"/>
    <xf numFmtId="0" fontId="13" fillId="11" borderId="9" xfId="0" applyFont="1" applyFill="1" applyBorder="1"/>
    <xf numFmtId="0" fontId="16" fillId="11" borderId="13" xfId="0" applyFont="1" applyFill="1" applyBorder="1"/>
    <xf numFmtId="0" fontId="13" fillId="12" borderId="9" xfId="0" applyFont="1" applyFill="1" applyBorder="1"/>
    <xf numFmtId="0" fontId="13" fillId="12" borderId="13" xfId="0" applyFont="1" applyFill="1" applyBorder="1"/>
    <xf numFmtId="0" fontId="16" fillId="12" borderId="13" xfId="0" applyFont="1" applyFill="1" applyBorder="1"/>
    <xf numFmtId="0" fontId="8" fillId="12" borderId="13" xfId="0" applyFont="1" applyFill="1" applyBorder="1"/>
    <xf numFmtId="0" fontId="8" fillId="12" borderId="10" xfId="0" applyFont="1" applyFill="1" applyBorder="1"/>
    <xf numFmtId="0" fontId="7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7" fillId="9" borderId="17" xfId="0" applyFont="1" applyFill="1" applyBorder="1" applyAlignment="1">
      <alignment horizontal="center" wrapText="1"/>
    </xf>
    <xf numFmtId="0" fontId="7" fillId="9" borderId="18" xfId="0" applyFont="1" applyFill="1" applyBorder="1" applyAlignment="1">
      <alignment horizontal="center" wrapText="1"/>
    </xf>
    <xf numFmtId="0" fontId="4" fillId="10" borderId="17" xfId="0" applyFont="1" applyFill="1" applyBorder="1" applyAlignment="1">
      <alignment horizontal="center" wrapText="1"/>
    </xf>
    <xf numFmtId="0" fontId="4" fillId="10" borderId="18" xfId="0" applyFont="1" applyFill="1" applyBorder="1" applyAlignment="1">
      <alignment horizontal="center" wrapText="1"/>
    </xf>
    <xf numFmtId="0" fontId="4" fillId="11" borderId="17" xfId="0" applyFont="1" applyFill="1" applyBorder="1" applyAlignment="1">
      <alignment horizontal="center" wrapText="1"/>
    </xf>
    <xf numFmtId="0" fontId="4" fillId="11" borderId="12" xfId="0" applyFont="1" applyFill="1" applyBorder="1" applyAlignment="1">
      <alignment horizontal="center" wrapText="1"/>
    </xf>
    <xf numFmtId="0" fontId="4" fillId="12" borderId="17" xfId="0" applyFont="1" applyFill="1" applyBorder="1" applyAlignment="1">
      <alignment horizontal="center" wrapText="1"/>
    </xf>
    <xf numFmtId="0" fontId="4" fillId="12" borderId="12" xfId="0" applyFont="1" applyFill="1" applyBorder="1" applyAlignment="1">
      <alignment horizontal="center" wrapText="1"/>
    </xf>
    <xf numFmtId="0" fontId="4" fillId="12" borderId="18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1" fontId="15" fillId="6" borderId="1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9" fontId="19" fillId="0" borderId="3" xfId="1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7" fillId="6" borderId="8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1" fontId="5" fillId="3" borderId="23" xfId="0" applyNumberFormat="1" applyFont="1" applyFill="1" applyBorder="1" applyAlignment="1">
      <alignment horizontal="center" vertical="center"/>
    </xf>
    <xf numFmtId="164" fontId="5" fillId="4" borderId="17" xfId="0" applyNumberFormat="1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4" borderId="20" xfId="0" applyNumberFormat="1" applyFont="1" applyFill="1" applyBorder="1" applyAlignment="1">
      <alignment horizontal="center" vertical="center"/>
    </xf>
    <xf numFmtId="164" fontId="5" fillId="4" borderId="24" xfId="0" applyNumberFormat="1" applyFont="1" applyFill="1" applyBorder="1" applyAlignment="1">
      <alignment horizontal="center" vertical="center"/>
    </xf>
    <xf numFmtId="164" fontId="5" fillId="4" borderId="2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0" fontId="9" fillId="7" borderId="21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49" fontId="7" fillId="7" borderId="19" xfId="0" applyNumberFormat="1" applyFont="1" applyFill="1" applyBorder="1" applyAlignment="1">
      <alignment horizontal="center" vertical="center"/>
    </xf>
    <xf numFmtId="49" fontId="7" fillId="7" borderId="22" xfId="0" applyNumberFormat="1" applyFont="1" applyFill="1" applyBorder="1" applyAlignment="1">
      <alignment horizontal="center" vertical="center"/>
    </xf>
    <xf numFmtId="2" fontId="4" fillId="0" borderId="17" xfId="0" quotePrefix="1" applyNumberFormat="1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2" fontId="4" fillId="0" borderId="24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2" fontId="4" fillId="0" borderId="2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20" xfId="0" quotePrefix="1" applyNumberFormat="1" applyFont="1" applyBorder="1" applyAlignment="1">
      <alignment horizontal="center" vertical="center"/>
    </xf>
    <xf numFmtId="49" fontId="5" fillId="7" borderId="1" xfId="0" quotePrefix="1" applyNumberFormat="1" applyFont="1" applyFill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/>
    </xf>
    <xf numFmtId="1" fontId="23" fillId="6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left"/>
    </xf>
    <xf numFmtId="2" fontId="5" fillId="5" borderId="2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22" fillId="6" borderId="6" xfId="0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/>
    </xf>
    <xf numFmtId="49" fontId="9" fillId="6" borderId="0" xfId="0" applyNumberFormat="1" applyFont="1" applyFill="1" applyAlignment="1">
      <alignment horizontal="left"/>
    </xf>
    <xf numFmtId="49" fontId="9" fillId="0" borderId="0" xfId="0" applyNumberFormat="1" applyFont="1" applyAlignment="1">
      <alignment horizontal="left"/>
    </xf>
    <xf numFmtId="0" fontId="4" fillId="0" borderId="11" xfId="0" applyFont="1" applyBorder="1" applyAlignment="1">
      <alignment vertical="center"/>
    </xf>
    <xf numFmtId="1" fontId="7" fillId="5" borderId="7" xfId="0" applyNumberFormat="1" applyFont="1" applyFill="1" applyBorder="1" applyAlignment="1">
      <alignment horizontal="center" vertical="center" wrapText="1"/>
    </xf>
    <xf numFmtId="1" fontId="23" fillId="13" borderId="1" xfId="0" applyNumberFormat="1" applyFont="1" applyFill="1" applyBorder="1" applyAlignment="1">
      <alignment horizontal="center" vertical="center"/>
    </xf>
    <xf numFmtId="1" fontId="7" fillId="5" borderId="3" xfId="0" applyNumberFormat="1" applyFont="1" applyFill="1" applyBorder="1" applyAlignment="1">
      <alignment horizontal="center" vertical="center" wrapText="1"/>
    </xf>
    <xf numFmtId="1" fontId="7" fillId="4" borderId="3" xfId="0" applyNumberFormat="1" applyFont="1" applyFill="1" applyBorder="1" applyAlignment="1">
      <alignment horizontal="center" vertical="center"/>
    </xf>
    <xf numFmtId="1" fontId="5" fillId="3" borderId="22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14" fontId="4" fillId="0" borderId="0" xfId="0" quotePrefix="1" applyNumberFormat="1" applyFont="1"/>
    <xf numFmtId="0" fontId="24" fillId="0" borderId="0" xfId="0" applyFont="1" applyAlignment="1">
      <alignment horizontal="center" vertical="center"/>
    </xf>
    <xf numFmtId="49" fontId="24" fillId="0" borderId="0" xfId="0" quotePrefix="1" applyNumberFormat="1" applyFont="1" applyAlignment="1">
      <alignment horizontal="center" vertical="center"/>
    </xf>
    <xf numFmtId="0" fontId="18" fillId="7" borderId="1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left" vertical="center" indent="1"/>
    </xf>
    <xf numFmtId="0" fontId="18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20" fillId="7" borderId="1" xfId="0" applyFont="1" applyFill="1" applyBorder="1" applyAlignment="1">
      <alignment horizontal="left" vertical="center" indent="1"/>
    </xf>
    <xf numFmtId="2" fontId="8" fillId="0" borderId="0" xfId="0" applyNumberFormat="1" applyFont="1" applyAlignment="1">
      <alignment vertical="center"/>
    </xf>
    <xf numFmtId="49" fontId="2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4" fontId="7" fillId="0" borderId="11" xfId="0" applyNumberFormat="1" applyFont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14" borderId="1" xfId="0" applyNumberFormat="1" applyFont="1" applyFill="1" applyBorder="1" applyAlignment="1">
      <alignment horizontal="center" vertical="center" wrapText="1"/>
    </xf>
    <xf numFmtId="1" fontId="7" fillId="5" borderId="9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 wrapText="1"/>
    </xf>
  </cellXfs>
  <cellStyles count="2">
    <cellStyle name="Normal" xfId="0" builtinId="0"/>
    <cellStyle name="Normal_GRADES" xfId="1" xr:uid="{00000000-0005-0000-0000-000001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CC"/>
      <color rgb="FF61FFA8"/>
      <color rgb="FFFF5050"/>
      <color rgb="FFFFCCFF"/>
      <color rgb="FF000099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V65"/>
  <sheetViews>
    <sheetView topLeftCell="B1" zoomScaleNormal="100" workbookViewId="0">
      <pane ySplit="5" topLeftCell="A8" activePane="bottomLeft" state="frozen"/>
      <selection activeCell="B1" sqref="B1"/>
      <selection pane="bottomLeft" activeCell="C5" sqref="C5"/>
    </sheetView>
  </sheetViews>
  <sheetFormatPr defaultColWidth="9.1796875" defaultRowHeight="13" x14ac:dyDescent="0.3"/>
  <cols>
    <col min="1" max="1" width="3.1796875" style="7" hidden="1" customWidth="1"/>
    <col min="2" max="2" width="2.81640625" style="7" customWidth="1"/>
    <col min="3" max="3" width="26.1796875" style="7" customWidth="1"/>
    <col min="4" max="4" width="7" style="29" customWidth="1"/>
    <col min="5" max="5" width="2.7265625" style="29" customWidth="1"/>
    <col min="6" max="6" width="2.7265625" style="5" customWidth="1"/>
    <col min="7" max="7" width="8.81640625" style="29" customWidth="1"/>
    <col min="8" max="8" width="2.7265625" style="5" customWidth="1"/>
    <col min="9" max="9" width="10" style="29" customWidth="1"/>
    <col min="10" max="10" width="10.7265625" style="29" customWidth="1"/>
    <col min="11" max="11" width="3.26953125" style="7" customWidth="1"/>
    <col min="12" max="13" width="6.453125" style="7" customWidth="1"/>
    <col min="14" max="14" width="7.7265625" style="7" customWidth="1"/>
    <col min="15" max="15" width="7" style="7" customWidth="1"/>
    <col min="16" max="16" width="3.26953125" style="31" customWidth="1"/>
    <col min="17" max="17" width="10.54296875" style="29" customWidth="1"/>
    <col min="18" max="18" width="3.1796875" style="7" customWidth="1"/>
    <col min="19" max="19" width="3.54296875" style="7" customWidth="1"/>
    <col min="20" max="20" width="3.81640625" style="4" customWidth="1"/>
    <col min="21" max="21" width="3.7265625" style="4" customWidth="1"/>
    <col min="22" max="22" width="9.1796875" style="24" customWidth="1"/>
    <col min="23" max="48" width="9.1796875" style="4" customWidth="1"/>
    <col min="49" max="16384" width="9.1796875" style="7"/>
  </cols>
  <sheetData>
    <row r="1" spans="2:48" ht="15.5" x14ac:dyDescent="0.35">
      <c r="B1" s="23" t="s">
        <v>1</v>
      </c>
      <c r="C1" s="2"/>
      <c r="D1" s="27"/>
      <c r="E1" s="27"/>
      <c r="G1" s="27"/>
      <c r="I1" s="27"/>
      <c r="J1" s="5" t="s">
        <v>6</v>
      </c>
      <c r="K1" s="2"/>
      <c r="L1" s="158">
        <v>45228</v>
      </c>
      <c r="M1" s="52"/>
      <c r="N1" s="2"/>
      <c r="O1" s="2"/>
      <c r="Q1" s="41"/>
      <c r="R1" s="2"/>
      <c r="S1" s="2"/>
    </row>
    <row r="2" spans="2:48" x14ac:dyDescent="0.3">
      <c r="B2" s="4"/>
      <c r="C2" s="8"/>
      <c r="D2" s="28"/>
      <c r="E2" s="28"/>
      <c r="F2" s="32"/>
      <c r="G2" s="28"/>
      <c r="H2" s="32"/>
      <c r="I2" s="28"/>
      <c r="J2" s="28"/>
      <c r="K2" s="8"/>
      <c r="L2" s="8"/>
      <c r="M2" s="8"/>
      <c r="N2" s="8"/>
      <c r="O2" s="8"/>
      <c r="P2" s="8"/>
      <c r="Q2" s="28"/>
      <c r="R2" s="8"/>
      <c r="S2" s="8"/>
    </row>
    <row r="3" spans="2:48" ht="12" customHeight="1" x14ac:dyDescent="0.35">
      <c r="B3" s="2"/>
      <c r="C3" s="6" t="s">
        <v>45</v>
      </c>
      <c r="D3" s="27"/>
      <c r="E3" s="27"/>
      <c r="F3" s="117"/>
      <c r="G3" s="124" t="s">
        <v>13</v>
      </c>
      <c r="H3" s="117"/>
      <c r="I3" s="124" t="s">
        <v>42</v>
      </c>
      <c r="J3" s="89" t="s">
        <v>14</v>
      </c>
      <c r="K3" s="2"/>
      <c r="L3" s="54" t="s">
        <v>8</v>
      </c>
      <c r="M3" s="54"/>
      <c r="N3" s="54"/>
      <c r="O3" s="54"/>
      <c r="Q3" s="27"/>
      <c r="R3" s="2"/>
      <c r="S3" s="6"/>
    </row>
    <row r="4" spans="2:48" ht="12" customHeight="1" x14ac:dyDescent="0.3">
      <c r="C4" s="6" t="s">
        <v>65</v>
      </c>
      <c r="D4" s="62" t="s">
        <v>12</v>
      </c>
      <c r="E4" s="58"/>
      <c r="F4" s="118"/>
      <c r="G4" s="125" t="s">
        <v>9</v>
      </c>
      <c r="H4" s="118"/>
      <c r="I4" s="125" t="s">
        <v>9</v>
      </c>
      <c r="J4" s="94" t="s">
        <v>10</v>
      </c>
      <c r="K4" s="27"/>
      <c r="L4" s="173" t="s">
        <v>19</v>
      </c>
      <c r="M4" s="150" t="s">
        <v>56</v>
      </c>
      <c r="N4" s="175" t="s">
        <v>47</v>
      </c>
      <c r="O4" s="176" t="s">
        <v>48</v>
      </c>
      <c r="P4" s="8"/>
      <c r="Q4" s="30" t="s">
        <v>58</v>
      </c>
      <c r="R4" s="6"/>
      <c r="S4" s="6" t="s">
        <v>39</v>
      </c>
      <c r="T4" s="3"/>
      <c r="U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12"/>
      <c r="AS4" s="12"/>
      <c r="AT4" s="7"/>
      <c r="AU4" s="7"/>
      <c r="AV4" s="7"/>
    </row>
    <row r="5" spans="2:48" ht="12.75" customHeight="1" x14ac:dyDescent="0.3">
      <c r="C5" s="6"/>
      <c r="D5" s="61" t="s">
        <v>7</v>
      </c>
      <c r="E5" s="58"/>
      <c r="F5" s="119" t="s">
        <v>44</v>
      </c>
      <c r="G5" s="126" t="s">
        <v>43</v>
      </c>
      <c r="H5" s="119" t="s">
        <v>44</v>
      </c>
      <c r="I5" s="126" t="s">
        <v>43</v>
      </c>
      <c r="J5" s="90" t="s">
        <v>43</v>
      </c>
      <c r="K5" s="1"/>
      <c r="L5" s="174"/>
      <c r="M5" s="152" t="s">
        <v>55</v>
      </c>
      <c r="N5" s="175" t="s">
        <v>46</v>
      </c>
      <c r="O5" s="176" t="s">
        <v>46</v>
      </c>
      <c r="Q5" s="123" t="s">
        <v>59</v>
      </c>
      <c r="R5" s="2"/>
      <c r="S5" s="96">
        <v>1</v>
      </c>
      <c r="T5" s="97">
        <v>2</v>
      </c>
      <c r="U5" s="97">
        <v>3</v>
      </c>
      <c r="AO5" s="7"/>
      <c r="AP5" s="7"/>
      <c r="AQ5" s="7"/>
      <c r="AR5" s="7"/>
      <c r="AS5" s="7"/>
      <c r="AT5" s="7"/>
      <c r="AU5" s="7"/>
      <c r="AV5" s="7"/>
    </row>
    <row r="6" spans="2:48" ht="18" customHeight="1" x14ac:dyDescent="0.3">
      <c r="B6" s="16">
        <v>1</v>
      </c>
      <c r="C6" s="169" t="s">
        <v>62</v>
      </c>
      <c r="D6" s="61"/>
      <c r="E6" s="91"/>
      <c r="F6" s="120"/>
      <c r="G6" s="104"/>
      <c r="H6" s="120"/>
      <c r="I6" s="104"/>
      <c r="J6" s="93"/>
      <c r="K6" s="1"/>
      <c r="L6" s="60">
        <f t="shared" ref="L6:L21" si="0">IF(M6&gt;=90,5,IF(M6&gt;=80,4,IF(M6&gt;=70,3,IF(M6&gt;=60,2,IF(M6&gt;=50,1,0)))))</f>
        <v>0</v>
      </c>
      <c r="M6" s="153">
        <f t="shared" ref="M6:M10" si="1">(N6+O6)/2</f>
        <v>0</v>
      </c>
      <c r="N6" s="157"/>
      <c r="O6" s="50"/>
      <c r="Q6" s="140"/>
      <c r="R6" s="2"/>
      <c r="S6" s="98">
        <v>1</v>
      </c>
      <c r="T6" s="98"/>
      <c r="U6" s="98"/>
      <c r="AO6" s="7"/>
      <c r="AP6" s="7"/>
      <c r="AQ6" s="7"/>
      <c r="AR6" s="7"/>
      <c r="AS6" s="7"/>
      <c r="AT6" s="7"/>
      <c r="AU6" s="7"/>
      <c r="AV6" s="7"/>
    </row>
    <row r="7" spans="2:48" ht="18" customHeight="1" x14ac:dyDescent="0.3">
      <c r="B7" s="16">
        <v>2</v>
      </c>
      <c r="C7" s="168" t="s">
        <v>63</v>
      </c>
      <c r="D7" s="92"/>
      <c r="E7" s="91"/>
      <c r="F7" s="16"/>
      <c r="G7" s="104"/>
      <c r="H7" s="16"/>
      <c r="I7" s="104"/>
      <c r="J7" s="53"/>
      <c r="K7" s="40"/>
      <c r="L7" s="60">
        <f t="shared" si="0"/>
        <v>0</v>
      </c>
      <c r="M7" s="153">
        <f t="shared" si="1"/>
        <v>0</v>
      </c>
      <c r="N7" s="157"/>
      <c r="O7" s="50"/>
      <c r="P7" s="42"/>
      <c r="Q7" s="140"/>
      <c r="R7" s="20"/>
      <c r="S7" s="98">
        <v>1</v>
      </c>
      <c r="T7" s="98"/>
      <c r="U7" s="98"/>
      <c r="AO7" s="7"/>
      <c r="AP7" s="7"/>
      <c r="AQ7" s="7"/>
      <c r="AR7" s="7"/>
      <c r="AS7" s="7"/>
      <c r="AT7" s="7"/>
      <c r="AU7" s="7"/>
      <c r="AV7" s="7"/>
    </row>
    <row r="8" spans="2:48" ht="18" customHeight="1" x14ac:dyDescent="0.3">
      <c r="B8" s="16">
        <v>3</v>
      </c>
      <c r="C8" s="168"/>
      <c r="D8" s="92"/>
      <c r="E8" s="91"/>
      <c r="F8" s="16"/>
      <c r="G8" s="104"/>
      <c r="H8" s="16"/>
      <c r="I8" s="104"/>
      <c r="J8" s="53"/>
      <c r="K8" s="40"/>
      <c r="L8" s="60">
        <f t="shared" si="0"/>
        <v>0</v>
      </c>
      <c r="M8" s="153">
        <f t="shared" si="1"/>
        <v>0</v>
      </c>
      <c r="N8" s="157"/>
      <c r="O8" s="50"/>
      <c r="P8" s="42"/>
      <c r="Q8" s="140"/>
      <c r="R8" s="20"/>
      <c r="S8" s="98">
        <v>1</v>
      </c>
      <c r="T8" s="98"/>
      <c r="U8" s="98"/>
      <c r="AO8" s="7"/>
      <c r="AP8" s="7"/>
      <c r="AQ8" s="7"/>
      <c r="AR8" s="7"/>
      <c r="AS8" s="7"/>
      <c r="AT8" s="7"/>
      <c r="AU8" s="7"/>
      <c r="AV8" s="7"/>
    </row>
    <row r="9" spans="2:48" ht="18" customHeight="1" x14ac:dyDescent="0.3">
      <c r="B9" s="16">
        <v>4</v>
      </c>
      <c r="C9" s="168"/>
      <c r="D9" s="92"/>
      <c r="E9" s="91"/>
      <c r="F9" s="16"/>
      <c r="G9" s="104"/>
      <c r="H9" s="16"/>
      <c r="I9" s="104"/>
      <c r="J9" s="53"/>
      <c r="K9" s="29"/>
      <c r="L9" s="60">
        <f t="shared" si="0"/>
        <v>0</v>
      </c>
      <c r="M9" s="153">
        <f t="shared" si="1"/>
        <v>0</v>
      </c>
      <c r="N9" s="157"/>
      <c r="O9" s="50"/>
      <c r="P9" s="42"/>
      <c r="Q9" s="140"/>
      <c r="R9" s="20"/>
      <c r="S9" s="98">
        <v>1</v>
      </c>
      <c r="T9" s="98"/>
      <c r="U9" s="98"/>
      <c r="AO9" s="7"/>
      <c r="AP9" s="7"/>
      <c r="AQ9" s="7"/>
      <c r="AR9" s="7"/>
      <c r="AS9" s="7"/>
      <c r="AT9" s="7"/>
      <c r="AU9" s="7"/>
      <c r="AV9" s="7"/>
    </row>
    <row r="10" spans="2:48" ht="18" customHeight="1" x14ac:dyDescent="0.3">
      <c r="B10" s="16">
        <v>5</v>
      </c>
      <c r="C10" s="168"/>
      <c r="D10" s="92"/>
      <c r="E10" s="91"/>
      <c r="F10" s="16"/>
      <c r="G10" s="104"/>
      <c r="H10" s="16"/>
      <c r="I10" s="104"/>
      <c r="J10" s="53"/>
      <c r="K10" s="40"/>
      <c r="L10" s="60">
        <f t="shared" si="0"/>
        <v>0</v>
      </c>
      <c r="M10" s="153">
        <f t="shared" si="1"/>
        <v>0</v>
      </c>
      <c r="N10" s="157"/>
      <c r="O10" s="50"/>
      <c r="P10" s="42"/>
      <c r="Q10" s="140"/>
      <c r="R10" s="20"/>
      <c r="S10" s="98">
        <v>1</v>
      </c>
      <c r="T10" s="98"/>
      <c r="U10" s="98"/>
      <c r="AO10" s="7"/>
      <c r="AP10" s="7"/>
      <c r="AQ10" s="7"/>
      <c r="AR10" s="7"/>
      <c r="AS10" s="7"/>
      <c r="AT10" s="7"/>
      <c r="AU10" s="7"/>
      <c r="AV10" s="7"/>
    </row>
    <row r="11" spans="2:48" ht="18" customHeight="1" x14ac:dyDescent="0.3">
      <c r="B11" s="16">
        <v>6</v>
      </c>
      <c r="C11" s="168"/>
      <c r="D11" s="92"/>
      <c r="E11" s="91"/>
      <c r="F11" s="16"/>
      <c r="G11" s="104"/>
      <c r="H11" s="16"/>
      <c r="I11" s="104"/>
      <c r="J11" s="53"/>
      <c r="K11" s="40"/>
      <c r="L11" s="60">
        <f t="shared" si="0"/>
        <v>0</v>
      </c>
      <c r="M11" s="153">
        <f>(N11+O11)/2</f>
        <v>0</v>
      </c>
      <c r="N11" s="157"/>
      <c r="O11" s="50"/>
      <c r="P11" s="42"/>
      <c r="Q11" s="140"/>
      <c r="R11" s="20"/>
      <c r="S11" s="98">
        <v>1</v>
      </c>
      <c r="T11" s="98"/>
      <c r="U11" s="98"/>
      <c r="AO11" s="7"/>
      <c r="AP11" s="7"/>
      <c r="AQ11" s="7"/>
      <c r="AR11" s="7"/>
      <c r="AS11" s="7"/>
      <c r="AT11" s="7"/>
      <c r="AU11" s="7"/>
      <c r="AV11" s="7"/>
    </row>
    <row r="12" spans="2:48" ht="18" customHeight="1" x14ac:dyDescent="0.3">
      <c r="B12" s="16">
        <v>7</v>
      </c>
      <c r="C12" s="168"/>
      <c r="D12" s="92"/>
      <c r="E12" s="91"/>
      <c r="F12" s="16"/>
      <c r="G12" s="104"/>
      <c r="H12" s="16"/>
      <c r="I12" s="104"/>
      <c r="J12" s="53"/>
      <c r="K12" s="29"/>
      <c r="L12" s="60">
        <f t="shared" si="0"/>
        <v>0</v>
      </c>
      <c r="M12" s="153">
        <f t="shared" ref="M12:M21" si="2">(N12+O12)/2</f>
        <v>0</v>
      </c>
      <c r="N12" s="157"/>
      <c r="O12" s="50"/>
      <c r="P12" s="42"/>
      <c r="Q12" s="140"/>
      <c r="R12" s="20"/>
      <c r="S12" s="98">
        <v>1</v>
      </c>
      <c r="T12" s="98"/>
      <c r="U12" s="98"/>
      <c r="AO12" s="7"/>
      <c r="AP12" s="7"/>
      <c r="AQ12" s="7"/>
      <c r="AR12" s="7"/>
      <c r="AS12" s="7"/>
      <c r="AT12" s="7"/>
      <c r="AU12" s="7"/>
      <c r="AV12" s="7"/>
    </row>
    <row r="13" spans="2:48" ht="18" customHeight="1" x14ac:dyDescent="0.3">
      <c r="B13" s="16">
        <v>8</v>
      </c>
      <c r="C13" s="168"/>
      <c r="D13" s="92"/>
      <c r="E13" s="91"/>
      <c r="F13" s="16"/>
      <c r="G13" s="104"/>
      <c r="H13" s="16"/>
      <c r="I13" s="104"/>
      <c r="J13" s="53"/>
      <c r="K13" s="29"/>
      <c r="L13" s="60">
        <f t="shared" si="0"/>
        <v>0</v>
      </c>
      <c r="M13" s="153">
        <f t="shared" si="2"/>
        <v>0</v>
      </c>
      <c r="N13" s="157"/>
      <c r="O13" s="50"/>
      <c r="P13" s="42"/>
      <c r="Q13" s="140"/>
      <c r="R13" s="20"/>
      <c r="S13" s="98">
        <v>1</v>
      </c>
      <c r="T13" s="98"/>
      <c r="U13" s="98"/>
      <c r="AO13" s="7"/>
      <c r="AP13" s="7"/>
      <c r="AQ13" s="7"/>
      <c r="AR13" s="7"/>
      <c r="AS13" s="7"/>
      <c r="AT13" s="7"/>
      <c r="AU13" s="7"/>
      <c r="AV13" s="7"/>
    </row>
    <row r="14" spans="2:48" ht="18" customHeight="1" x14ac:dyDescent="0.3">
      <c r="B14" s="16">
        <v>9</v>
      </c>
      <c r="C14" s="168"/>
      <c r="D14" s="92"/>
      <c r="E14" s="91"/>
      <c r="F14" s="16"/>
      <c r="G14" s="104"/>
      <c r="H14" s="16"/>
      <c r="I14" s="104"/>
      <c r="J14" s="53"/>
      <c r="K14" s="40"/>
      <c r="L14" s="60">
        <f t="shared" si="0"/>
        <v>0</v>
      </c>
      <c r="M14" s="153">
        <f t="shared" si="2"/>
        <v>0</v>
      </c>
      <c r="N14" s="157"/>
      <c r="O14" s="50"/>
      <c r="P14" s="42"/>
      <c r="Q14" s="140"/>
      <c r="R14" s="20"/>
      <c r="S14" s="98">
        <v>1</v>
      </c>
      <c r="T14" s="98"/>
      <c r="U14" s="98"/>
      <c r="AO14" s="7"/>
      <c r="AP14" s="7"/>
      <c r="AQ14" s="7"/>
      <c r="AR14" s="7"/>
      <c r="AS14" s="7"/>
      <c r="AT14" s="7"/>
      <c r="AU14" s="7"/>
      <c r="AV14" s="7"/>
    </row>
    <row r="15" spans="2:48" ht="18" customHeight="1" x14ac:dyDescent="0.3">
      <c r="B15" s="16">
        <v>10</v>
      </c>
      <c r="C15" s="168"/>
      <c r="D15" s="92"/>
      <c r="E15" s="91"/>
      <c r="F15" s="16"/>
      <c r="G15" s="104"/>
      <c r="H15" s="16"/>
      <c r="I15" s="104"/>
      <c r="J15" s="53"/>
      <c r="K15" s="40"/>
      <c r="L15" s="60">
        <f t="shared" si="0"/>
        <v>0</v>
      </c>
      <c r="M15" s="153">
        <f t="shared" si="2"/>
        <v>0</v>
      </c>
      <c r="N15" s="157"/>
      <c r="O15" s="50"/>
      <c r="P15" s="42"/>
      <c r="Q15" s="167"/>
      <c r="R15" s="20"/>
      <c r="S15" s="98">
        <v>1</v>
      </c>
      <c r="T15" s="98"/>
      <c r="U15" s="98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 spans="2:48" ht="18" customHeight="1" x14ac:dyDescent="0.3">
      <c r="B16" s="16">
        <v>11</v>
      </c>
      <c r="C16" s="168"/>
      <c r="D16" s="92"/>
      <c r="E16" s="91"/>
      <c r="F16" s="16"/>
      <c r="G16" s="104"/>
      <c r="H16" s="16"/>
      <c r="I16" s="104"/>
      <c r="J16" s="53"/>
      <c r="K16" s="29"/>
      <c r="L16" s="60">
        <f t="shared" si="0"/>
        <v>0</v>
      </c>
      <c r="M16" s="153">
        <f t="shared" si="2"/>
        <v>0</v>
      </c>
      <c r="N16" s="157"/>
      <c r="O16" s="50"/>
      <c r="P16" s="42"/>
      <c r="Q16" s="140"/>
      <c r="R16" s="20"/>
      <c r="S16" s="98">
        <v>1</v>
      </c>
      <c r="T16" s="98"/>
      <c r="U16" s="98"/>
      <c r="AO16" s="7"/>
      <c r="AP16" s="7"/>
      <c r="AQ16" s="7"/>
      <c r="AR16" s="7"/>
      <c r="AS16" s="7"/>
      <c r="AT16" s="7"/>
      <c r="AU16" s="7"/>
      <c r="AV16" s="7"/>
    </row>
    <row r="17" spans="2:48" ht="18" customHeight="1" x14ac:dyDescent="0.3">
      <c r="B17" s="16">
        <v>12</v>
      </c>
      <c r="C17" s="168"/>
      <c r="D17" s="92"/>
      <c r="E17" s="91"/>
      <c r="F17" s="16"/>
      <c r="G17" s="104"/>
      <c r="H17" s="16"/>
      <c r="I17" s="104"/>
      <c r="J17" s="53"/>
      <c r="K17" s="40"/>
      <c r="L17" s="60">
        <f t="shared" si="0"/>
        <v>0</v>
      </c>
      <c r="M17" s="153">
        <f t="shared" si="2"/>
        <v>0</v>
      </c>
      <c r="N17" s="157"/>
      <c r="O17" s="50"/>
      <c r="P17" s="42"/>
      <c r="Q17" s="140"/>
      <c r="R17" s="20"/>
      <c r="S17" s="98">
        <v>1</v>
      </c>
      <c r="T17" s="98"/>
      <c r="U17" s="98"/>
      <c r="AO17" s="7"/>
      <c r="AP17" s="7"/>
      <c r="AQ17" s="7"/>
      <c r="AR17" s="7"/>
      <c r="AS17" s="7"/>
      <c r="AT17" s="7"/>
      <c r="AU17" s="7"/>
      <c r="AV17" s="7"/>
    </row>
    <row r="18" spans="2:48" ht="18" customHeight="1" x14ac:dyDescent="0.3">
      <c r="B18" s="16">
        <v>13</v>
      </c>
      <c r="C18" s="168"/>
      <c r="D18" s="92"/>
      <c r="E18" s="91"/>
      <c r="F18" s="16"/>
      <c r="G18" s="104"/>
      <c r="H18" s="16"/>
      <c r="I18" s="104"/>
      <c r="J18" s="53"/>
      <c r="K18" s="40"/>
      <c r="L18" s="60">
        <f t="shared" si="0"/>
        <v>0</v>
      </c>
      <c r="M18" s="153">
        <f t="shared" si="2"/>
        <v>0</v>
      </c>
      <c r="N18" s="157"/>
      <c r="O18" s="50"/>
      <c r="P18" s="42"/>
      <c r="Q18" s="140"/>
      <c r="R18" s="20"/>
      <c r="S18" s="98">
        <v>1</v>
      </c>
      <c r="T18" s="98"/>
      <c r="U18" s="98"/>
      <c r="AO18" s="7"/>
      <c r="AP18" s="7"/>
      <c r="AQ18" s="7"/>
      <c r="AR18" s="7"/>
      <c r="AS18" s="7"/>
      <c r="AT18" s="7"/>
      <c r="AU18" s="7"/>
      <c r="AV18" s="7"/>
    </row>
    <row r="19" spans="2:48" ht="18" customHeight="1" x14ac:dyDescent="0.3">
      <c r="B19" s="16">
        <v>14</v>
      </c>
      <c r="C19" s="168"/>
      <c r="D19" s="92"/>
      <c r="E19" s="91"/>
      <c r="F19" s="16"/>
      <c r="G19" s="104"/>
      <c r="H19" s="16"/>
      <c r="I19" s="104"/>
      <c r="J19" s="53"/>
      <c r="K19" s="29"/>
      <c r="L19" s="60">
        <f t="shared" si="0"/>
        <v>0</v>
      </c>
      <c r="M19" s="153">
        <f t="shared" si="2"/>
        <v>0</v>
      </c>
      <c r="N19" s="157"/>
      <c r="O19" s="50"/>
      <c r="P19" s="42"/>
      <c r="Q19" s="140"/>
      <c r="R19" s="20"/>
      <c r="S19" s="98">
        <v>1</v>
      </c>
      <c r="T19" s="98"/>
      <c r="U19" s="98"/>
      <c r="AO19" s="7"/>
      <c r="AP19" s="7"/>
      <c r="AQ19" s="7"/>
      <c r="AR19" s="7"/>
      <c r="AS19" s="7"/>
      <c r="AT19" s="7"/>
      <c r="AU19" s="7"/>
      <c r="AV19" s="7"/>
    </row>
    <row r="20" spans="2:48" ht="18" customHeight="1" x14ac:dyDescent="0.3">
      <c r="B20" s="16">
        <v>15</v>
      </c>
      <c r="C20" s="168"/>
      <c r="D20" s="92"/>
      <c r="E20" s="91"/>
      <c r="F20" s="16"/>
      <c r="G20" s="104"/>
      <c r="H20" s="16"/>
      <c r="I20" s="104"/>
      <c r="J20" s="53"/>
      <c r="K20" s="40"/>
      <c r="L20" s="60">
        <f t="shared" si="0"/>
        <v>0</v>
      </c>
      <c r="M20" s="153">
        <f t="shared" si="2"/>
        <v>0</v>
      </c>
      <c r="N20" s="157"/>
      <c r="O20" s="50"/>
      <c r="P20" s="42"/>
      <c r="Q20" s="140"/>
      <c r="R20" s="20"/>
      <c r="S20" s="98">
        <v>1</v>
      </c>
      <c r="T20" s="98"/>
      <c r="U20" s="98"/>
      <c r="AO20" s="7"/>
      <c r="AP20" s="7"/>
      <c r="AQ20" s="7"/>
      <c r="AR20" s="7"/>
      <c r="AS20" s="7"/>
      <c r="AT20" s="7"/>
      <c r="AU20" s="7"/>
      <c r="AV20" s="7"/>
    </row>
    <row r="21" spans="2:48" ht="18" customHeight="1" x14ac:dyDescent="0.3">
      <c r="B21" s="16">
        <v>16</v>
      </c>
      <c r="C21" s="168"/>
      <c r="D21" s="92"/>
      <c r="E21" s="91"/>
      <c r="F21" s="16"/>
      <c r="G21" s="104"/>
      <c r="H21" s="16"/>
      <c r="I21" s="104"/>
      <c r="J21" s="53"/>
      <c r="K21" s="29"/>
      <c r="L21" s="60">
        <f t="shared" si="0"/>
        <v>0</v>
      </c>
      <c r="M21" s="153">
        <f t="shared" si="2"/>
        <v>0</v>
      </c>
      <c r="N21" s="157"/>
      <c r="O21" s="50"/>
      <c r="P21" s="42"/>
      <c r="Q21" s="140"/>
      <c r="R21" s="20"/>
      <c r="S21" s="98">
        <v>1</v>
      </c>
      <c r="T21" s="98"/>
      <c r="U21" s="98"/>
      <c r="AO21" s="7"/>
      <c r="AP21" s="7"/>
      <c r="AQ21" s="7"/>
      <c r="AR21" s="7"/>
      <c r="AS21" s="7"/>
      <c r="AT21" s="7"/>
      <c r="AU21" s="7"/>
      <c r="AV21" s="7"/>
    </row>
    <row r="22" spans="2:48" ht="19.5" customHeight="1" x14ac:dyDescent="0.3">
      <c r="D22" s="29">
        <f>COUNTIF(D6:D21,"&lt;&gt;0")</f>
        <v>16</v>
      </c>
      <c r="I22" s="29">
        <f t="shared" ref="I22" si="3">H22/13</f>
        <v>0</v>
      </c>
      <c r="S22" s="27">
        <f>COUNT(S6:S21)</f>
        <v>16</v>
      </c>
      <c r="T22" s="27">
        <f>COUNT(T6:T21)</f>
        <v>0</v>
      </c>
      <c r="U22" s="27">
        <f>COUNT(U6:U21)</f>
        <v>0</v>
      </c>
    </row>
    <row r="23" spans="2:48" x14ac:dyDescent="0.3">
      <c r="D23" s="51"/>
    </row>
    <row r="65" spans="13:13" x14ac:dyDescent="0.3">
      <c r="M65" s="7" t="s">
        <v>60</v>
      </c>
    </row>
  </sheetData>
  <sortState xmlns:xlrd2="http://schemas.microsoft.com/office/spreadsheetml/2017/richdata2" ref="C6:C21">
    <sortCondition ref="C6:C21"/>
  </sortState>
  <mergeCells count="3">
    <mergeCell ref="L4:L5"/>
    <mergeCell ref="N4:N5"/>
    <mergeCell ref="O4:O5"/>
  </mergeCells>
  <conditionalFormatting sqref="D6:D21">
    <cfRule type="cellIs" dxfId="19" priority="58" operator="equal">
      <formula>0</formula>
    </cfRule>
  </conditionalFormatting>
  <conditionalFormatting sqref="J6:J21">
    <cfRule type="cellIs" dxfId="18" priority="37" operator="lessThan">
      <formula>70</formula>
    </cfRule>
  </conditionalFormatting>
  <conditionalFormatting sqref="L6:L21">
    <cfRule type="cellIs" dxfId="17" priority="2" operator="equal">
      <formula>0</formula>
    </cfRule>
  </conditionalFormatting>
  <conditionalFormatting sqref="L4:M4">
    <cfRule type="cellIs" dxfId="16" priority="57" operator="equal">
      <formula>0</formula>
    </cfRule>
  </conditionalFormatting>
  <conditionalFormatting sqref="M5:M21">
    <cfRule type="cellIs" dxfId="15" priority="3" operator="equal">
      <formula>0</formula>
    </cfRule>
  </conditionalFormatting>
  <conditionalFormatting sqref="M6:O21">
    <cfRule type="cellIs" dxfId="14" priority="1" operator="lessThan">
      <formula>50</formula>
    </cfRule>
  </conditionalFormatting>
  <conditionalFormatting sqref="N6:N21">
    <cfRule type="cellIs" dxfId="13" priority="10" operator="equal">
      <formula>"absent"</formula>
    </cfRule>
  </conditionalFormatting>
  <conditionalFormatting sqref="Q6:Q21">
    <cfRule type="cellIs" dxfId="12" priority="35" operator="equal">
      <formula>"PENDING"</formula>
    </cfRule>
    <cfRule type="cellIs" dxfId="11" priority="36" operator="equal">
      <formula>"MISSING"</formula>
    </cfRule>
  </conditionalFormatting>
  <conditionalFormatting sqref="S6:U21">
    <cfRule type="cellIs" dxfId="10" priority="55" operator="lessThan">
      <formula>1</formula>
    </cfRule>
  </conditionalFormatting>
  <pageMargins left="0.74803149606299213" right="0.55118110236220474" top="0.39370078740157483" bottom="0.39370078740157483" header="0.11811023622047245" footer="0.31496062992125984"/>
  <pageSetup paperSize="9" scale="8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Y21"/>
  <sheetViews>
    <sheetView zoomScale="150" zoomScaleNormal="150" workbookViewId="0">
      <selection activeCell="D13" sqref="D13"/>
    </sheetView>
  </sheetViews>
  <sheetFormatPr defaultColWidth="9.1796875" defaultRowHeight="13" x14ac:dyDescent="0.3"/>
  <cols>
    <col min="1" max="1" width="5.1796875" style="7" customWidth="1"/>
    <col min="2" max="2" width="3.7265625" style="7" customWidth="1"/>
    <col min="3" max="3" width="26.54296875" style="7" customWidth="1"/>
    <col min="4" max="4" width="7.453125" style="12" customWidth="1"/>
    <col min="5" max="5" width="7.26953125" style="7" customWidth="1"/>
    <col min="6" max="6" width="2.7265625" style="12" customWidth="1"/>
    <col min="7" max="7" width="6" style="7" customWidth="1"/>
    <col min="8" max="8" width="8" style="7" customWidth="1"/>
    <col min="9" max="10" width="8.453125" style="7" customWidth="1"/>
    <col min="11" max="11" width="3.81640625" style="7" customWidth="1"/>
    <col min="12" max="12" width="6" style="7" customWidth="1"/>
    <col min="13" max="14" width="8.7265625" style="12" customWidth="1"/>
    <col min="15" max="15" width="8.7265625" style="7" customWidth="1"/>
    <col min="16" max="16" width="2.81640625" style="6" customWidth="1"/>
    <col min="17" max="22" width="6" style="7" customWidth="1"/>
    <col min="23" max="23" width="2.81640625" style="4" customWidth="1"/>
    <col min="24" max="24" width="3.453125" style="4" customWidth="1"/>
    <col min="25" max="25" width="9.1796875" style="24" customWidth="1"/>
    <col min="26" max="51" width="9.1796875" style="4" customWidth="1"/>
    <col min="52" max="16384" width="9.1796875" style="7"/>
  </cols>
  <sheetData>
    <row r="1" spans="2:51" ht="15.5" x14ac:dyDescent="0.35">
      <c r="B1" s="23" t="s">
        <v>1</v>
      </c>
      <c r="C1" s="2"/>
      <c r="D1" s="1"/>
      <c r="E1" s="2"/>
      <c r="F1" s="1"/>
      <c r="G1" s="2" t="s">
        <v>6</v>
      </c>
      <c r="H1" s="2"/>
      <c r="I1" s="52">
        <v>44917</v>
      </c>
      <c r="J1" s="39"/>
      <c r="K1" s="2"/>
      <c r="L1" s="2"/>
      <c r="M1" s="1"/>
      <c r="N1" s="1"/>
      <c r="O1" s="2"/>
      <c r="Q1" s="2"/>
      <c r="R1" s="2"/>
      <c r="S1" s="2"/>
      <c r="T1" s="2"/>
      <c r="U1" s="2"/>
      <c r="V1" s="2"/>
    </row>
    <row r="2" spans="2:51" x14ac:dyDescent="0.3">
      <c r="B2" s="4"/>
      <c r="C2" s="8"/>
      <c r="D2" s="36"/>
      <c r="E2" s="8"/>
      <c r="F2" s="36"/>
      <c r="G2" s="8"/>
      <c r="H2" s="8"/>
      <c r="I2" s="8"/>
      <c r="J2" s="8"/>
      <c r="K2" s="8"/>
      <c r="L2" s="8"/>
      <c r="M2" s="36"/>
      <c r="N2" s="36"/>
      <c r="O2" s="8"/>
      <c r="P2" s="26"/>
      <c r="Q2" s="8"/>
      <c r="R2" s="8"/>
      <c r="S2" s="8"/>
      <c r="T2" s="8"/>
      <c r="U2" s="8"/>
      <c r="V2" s="8"/>
    </row>
    <row r="3" spans="2:51" x14ac:dyDescent="0.3">
      <c r="B3" s="2"/>
      <c r="C3" s="2"/>
      <c r="D3" s="1"/>
      <c r="E3" s="2"/>
      <c r="F3" s="1"/>
      <c r="G3" s="2"/>
      <c r="H3" s="48"/>
      <c r="I3" s="48"/>
      <c r="J3" s="48"/>
      <c r="K3" s="2"/>
      <c r="L3" s="2"/>
      <c r="M3" s="48"/>
      <c r="N3" s="48"/>
      <c r="O3" s="48"/>
      <c r="Q3" s="2"/>
      <c r="R3" s="2"/>
      <c r="S3" s="2"/>
      <c r="T3" s="2"/>
      <c r="U3" s="2"/>
      <c r="V3" s="2"/>
    </row>
    <row r="4" spans="2:51" x14ac:dyDescent="0.3">
      <c r="B4" s="2"/>
      <c r="C4" s="6" t="s">
        <v>3</v>
      </c>
      <c r="D4" s="44" t="s">
        <v>4</v>
      </c>
      <c r="E4" s="43" t="s">
        <v>5</v>
      </c>
      <c r="F4" s="9"/>
      <c r="G4" s="6"/>
      <c r="H4" s="39" t="s">
        <v>18</v>
      </c>
      <c r="I4" s="6"/>
      <c r="J4" s="6"/>
      <c r="K4" s="6"/>
      <c r="L4" s="6"/>
      <c r="M4" s="59" t="s">
        <v>2</v>
      </c>
      <c r="N4" s="49"/>
      <c r="O4" s="49"/>
      <c r="Q4" s="6"/>
      <c r="R4" s="6"/>
      <c r="S4" s="6"/>
      <c r="T4" s="6"/>
      <c r="U4" s="6"/>
      <c r="V4" s="6"/>
      <c r="W4" s="3"/>
      <c r="X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12"/>
      <c r="AV4" s="12"/>
      <c r="AW4" s="7"/>
      <c r="AX4" s="7"/>
      <c r="AY4" s="7"/>
    </row>
    <row r="5" spans="2:51" s="13" customFormat="1" ht="13.5" thickBot="1" x14ac:dyDescent="0.3">
      <c r="B5" s="17"/>
      <c r="C5" s="149"/>
      <c r="D5" s="106" t="s">
        <v>11</v>
      </c>
      <c r="E5" s="107" t="s">
        <v>0</v>
      </c>
      <c r="F5" s="58"/>
      <c r="G5" s="100" t="s">
        <v>0</v>
      </c>
      <c r="H5" s="57" t="s">
        <v>4</v>
      </c>
      <c r="I5" s="57" t="s">
        <v>16</v>
      </c>
      <c r="J5" s="57" t="s">
        <v>17</v>
      </c>
      <c r="K5" s="17"/>
      <c r="L5" s="100" t="s">
        <v>0</v>
      </c>
      <c r="M5" s="57" t="s">
        <v>4</v>
      </c>
      <c r="N5" s="57" t="s">
        <v>16</v>
      </c>
      <c r="O5" s="57" t="s">
        <v>17</v>
      </c>
      <c r="P5" s="47"/>
      <c r="Q5" s="17"/>
      <c r="R5" s="17"/>
      <c r="S5" s="17"/>
      <c r="T5" s="17"/>
      <c r="U5" s="17"/>
      <c r="V5" s="17"/>
      <c r="W5" s="18"/>
      <c r="X5" s="18"/>
      <c r="Y5" s="24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</row>
    <row r="6" spans="2:51" ht="16" customHeight="1" thickTop="1" x14ac:dyDescent="0.3">
      <c r="B6" s="27">
        <v>1</v>
      </c>
      <c r="D6" s="25">
        <f t="shared" ref="D6:D21" si="0">IF(E6&gt;=90,5,IF(E6&gt;=80,4,IF(E6&gt;=70,3,IF(E6&gt;=60,2,IF(E6&gt;=50,1,0)))))</f>
        <v>0</v>
      </c>
      <c r="E6" s="21">
        <f t="shared" ref="E6:E17" si="1">(G6+L6)/2</f>
        <v>0</v>
      </c>
      <c r="F6" s="37"/>
      <c r="G6" s="21">
        <f>MAX(H6:J6)</f>
        <v>0</v>
      </c>
      <c r="H6" s="101"/>
      <c r="I6" s="101"/>
      <c r="J6" s="101"/>
      <c r="K6" s="20"/>
      <c r="L6" s="21">
        <f>MAX(M6:O6)</f>
        <v>0</v>
      </c>
      <c r="M6" s="101"/>
      <c r="N6" s="19"/>
      <c r="O6" s="22"/>
      <c r="P6" s="38"/>
      <c r="Q6" s="20"/>
      <c r="R6" s="20"/>
      <c r="S6" s="20"/>
      <c r="T6" s="20"/>
      <c r="U6" s="20"/>
      <c r="V6" s="20"/>
      <c r="AR6" s="7"/>
      <c r="AS6" s="7"/>
      <c r="AT6" s="7"/>
      <c r="AU6" s="7"/>
      <c r="AV6" s="7"/>
      <c r="AW6" s="7"/>
      <c r="AX6" s="7"/>
      <c r="AY6" s="7"/>
    </row>
    <row r="7" spans="2:51" ht="16" customHeight="1" x14ac:dyDescent="0.3">
      <c r="B7" s="27">
        <v>2</v>
      </c>
      <c r="C7" s="169"/>
      <c r="D7" s="25">
        <f t="shared" si="0"/>
        <v>5</v>
      </c>
      <c r="E7" s="21">
        <f t="shared" si="1"/>
        <v>92</v>
      </c>
      <c r="F7" s="37"/>
      <c r="G7" s="21">
        <f t="shared" ref="G7:G8" si="2">MAX(H7:J7)</f>
        <v>96</v>
      </c>
      <c r="H7" s="101">
        <v>96</v>
      </c>
      <c r="I7" s="101"/>
      <c r="J7" s="101"/>
      <c r="K7" s="20"/>
      <c r="L7" s="21">
        <f t="shared" ref="L7:L8" si="3">MAX(M7:O7)</f>
        <v>88</v>
      </c>
      <c r="M7" s="101">
        <v>88</v>
      </c>
      <c r="N7" s="50"/>
      <c r="O7" s="22"/>
      <c r="P7" s="45"/>
      <c r="Q7" s="20"/>
      <c r="R7" s="20"/>
      <c r="S7" s="20"/>
      <c r="T7" s="20"/>
      <c r="U7" s="20"/>
      <c r="V7" s="20"/>
      <c r="AR7" s="7"/>
      <c r="AS7" s="7"/>
      <c r="AT7" s="7"/>
      <c r="AU7" s="7"/>
      <c r="AV7" s="7"/>
      <c r="AW7" s="7"/>
      <c r="AX7" s="7"/>
      <c r="AY7" s="7"/>
    </row>
    <row r="8" spans="2:51" ht="16" customHeight="1" x14ac:dyDescent="0.3">
      <c r="B8" s="27">
        <v>3</v>
      </c>
      <c r="C8" s="168"/>
      <c r="D8" s="25">
        <f t="shared" si="0"/>
        <v>3</v>
      </c>
      <c r="E8" s="21">
        <f>(G8+L8)/2</f>
        <v>76.5</v>
      </c>
      <c r="F8" s="37"/>
      <c r="G8" s="21">
        <f t="shared" si="2"/>
        <v>93</v>
      </c>
      <c r="H8" s="101">
        <v>93</v>
      </c>
      <c r="I8" s="101"/>
      <c r="J8" s="101"/>
      <c r="K8" s="20"/>
      <c r="L8" s="21">
        <f t="shared" si="3"/>
        <v>60</v>
      </c>
      <c r="M8" s="101">
        <v>60</v>
      </c>
      <c r="N8" s="19"/>
      <c r="O8" s="22"/>
      <c r="P8" s="45"/>
      <c r="Q8" s="20"/>
      <c r="R8" s="20"/>
      <c r="S8" s="20"/>
      <c r="T8" s="20"/>
      <c r="U8" s="20"/>
      <c r="V8" s="20"/>
      <c r="AR8" s="7"/>
      <c r="AS8" s="7"/>
      <c r="AT8" s="7"/>
      <c r="AU8" s="7"/>
      <c r="AV8" s="7"/>
      <c r="AW8" s="7"/>
      <c r="AX8" s="7"/>
      <c r="AY8" s="7"/>
    </row>
    <row r="9" spans="2:51" ht="16" customHeight="1" x14ac:dyDescent="0.3">
      <c r="B9" s="27">
        <v>4</v>
      </c>
      <c r="C9" s="168"/>
      <c r="D9" s="25">
        <f t="shared" si="0"/>
        <v>0</v>
      </c>
      <c r="E9" s="21">
        <f t="shared" si="1"/>
        <v>22.5</v>
      </c>
      <c r="F9" s="37"/>
      <c r="G9" s="21">
        <f t="shared" ref="G9:G14" si="4">MAX(H9:J9)</f>
        <v>45</v>
      </c>
      <c r="H9" s="101">
        <v>45</v>
      </c>
      <c r="I9" s="101"/>
      <c r="J9" s="101"/>
      <c r="K9" s="20"/>
      <c r="L9" s="21">
        <f t="shared" ref="L9:L14" si="5">MAX(M9:O9)</f>
        <v>0</v>
      </c>
      <c r="M9" s="101"/>
      <c r="N9" s="19"/>
      <c r="O9" s="22"/>
      <c r="P9" s="45"/>
      <c r="Q9" s="20"/>
      <c r="R9" s="20"/>
      <c r="S9" s="20"/>
      <c r="T9" s="20"/>
      <c r="U9" s="20"/>
      <c r="V9" s="20"/>
      <c r="AR9" s="7"/>
      <c r="AS9" s="7"/>
      <c r="AT9" s="7"/>
      <c r="AU9" s="7"/>
      <c r="AV9" s="7"/>
      <c r="AW9" s="7"/>
      <c r="AX9" s="7"/>
      <c r="AY9" s="7"/>
    </row>
    <row r="10" spans="2:51" ht="16" customHeight="1" x14ac:dyDescent="0.3">
      <c r="B10" s="27">
        <v>5</v>
      </c>
      <c r="C10" s="168"/>
      <c r="D10" s="25">
        <f t="shared" si="0"/>
        <v>0</v>
      </c>
      <c r="E10" s="21">
        <f t="shared" si="1"/>
        <v>26</v>
      </c>
      <c r="F10" s="37"/>
      <c r="G10" s="21">
        <f t="shared" si="4"/>
        <v>52</v>
      </c>
      <c r="H10" s="101">
        <v>52</v>
      </c>
      <c r="I10" s="101"/>
      <c r="J10" s="101"/>
      <c r="K10" s="20"/>
      <c r="L10" s="21">
        <f t="shared" si="5"/>
        <v>0</v>
      </c>
      <c r="M10" s="101"/>
      <c r="N10" s="19"/>
      <c r="O10" s="22"/>
      <c r="P10" s="45"/>
      <c r="Q10" s="20"/>
      <c r="R10" s="20"/>
      <c r="S10" s="20"/>
      <c r="T10" s="20"/>
      <c r="U10" s="20"/>
      <c r="V10" s="20"/>
      <c r="AR10" s="7"/>
      <c r="AS10" s="7"/>
      <c r="AT10" s="7"/>
      <c r="AU10" s="7"/>
      <c r="AV10" s="7"/>
      <c r="AW10" s="7"/>
      <c r="AX10" s="7"/>
      <c r="AY10" s="7"/>
    </row>
    <row r="11" spans="2:51" ht="16" customHeight="1" x14ac:dyDescent="0.3">
      <c r="B11" s="27">
        <v>6</v>
      </c>
      <c r="C11" s="168"/>
      <c r="D11" s="25">
        <f t="shared" si="0"/>
        <v>1</v>
      </c>
      <c r="E11" s="21">
        <f t="shared" si="1"/>
        <v>52</v>
      </c>
      <c r="F11" s="37"/>
      <c r="G11" s="21">
        <f t="shared" si="4"/>
        <v>91</v>
      </c>
      <c r="H11" s="101">
        <v>91</v>
      </c>
      <c r="I11" s="101"/>
      <c r="J11" s="101"/>
      <c r="K11" s="20"/>
      <c r="L11" s="21">
        <f t="shared" si="5"/>
        <v>13</v>
      </c>
      <c r="M11" s="101">
        <v>13</v>
      </c>
      <c r="N11" s="19"/>
      <c r="O11" s="22"/>
      <c r="P11" s="45"/>
      <c r="Q11" s="20"/>
      <c r="R11" s="20"/>
      <c r="S11" s="20"/>
      <c r="T11" s="20"/>
      <c r="U11" s="20"/>
      <c r="V11" s="20"/>
      <c r="W11" s="7"/>
      <c r="X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</row>
    <row r="12" spans="2:51" ht="16" customHeight="1" x14ac:dyDescent="0.3">
      <c r="B12" s="27">
        <v>7</v>
      </c>
      <c r="C12" s="168"/>
      <c r="D12" s="25">
        <f t="shared" si="0"/>
        <v>2</v>
      </c>
      <c r="E12" s="21">
        <f t="shared" si="1"/>
        <v>61</v>
      </c>
      <c r="F12" s="37"/>
      <c r="G12" s="21">
        <f t="shared" si="4"/>
        <v>57</v>
      </c>
      <c r="H12" s="101">
        <v>57</v>
      </c>
      <c r="I12" s="101"/>
      <c r="J12" s="101"/>
      <c r="K12" s="20"/>
      <c r="L12" s="21">
        <f t="shared" si="5"/>
        <v>65</v>
      </c>
      <c r="M12" s="101">
        <v>65</v>
      </c>
      <c r="N12" s="19"/>
      <c r="O12" s="22"/>
      <c r="P12" s="46"/>
      <c r="Q12" s="20"/>
      <c r="R12" s="20"/>
      <c r="S12" s="20"/>
      <c r="T12" s="20"/>
      <c r="U12" s="20"/>
      <c r="V12" s="20"/>
      <c r="AR12" s="7"/>
      <c r="AS12" s="7"/>
      <c r="AT12" s="7"/>
      <c r="AU12" s="7"/>
      <c r="AV12" s="7"/>
      <c r="AW12" s="7"/>
      <c r="AX12" s="7"/>
      <c r="AY12" s="7"/>
    </row>
    <row r="13" spans="2:51" ht="16" customHeight="1" x14ac:dyDescent="0.3">
      <c r="B13" s="27">
        <v>8</v>
      </c>
      <c r="C13" s="168"/>
      <c r="D13" s="25">
        <f t="shared" si="0"/>
        <v>5</v>
      </c>
      <c r="E13" s="21">
        <f t="shared" si="1"/>
        <v>92</v>
      </c>
      <c r="F13" s="37"/>
      <c r="G13" s="21">
        <f t="shared" si="4"/>
        <v>96</v>
      </c>
      <c r="H13" s="101">
        <v>96</v>
      </c>
      <c r="I13" s="101"/>
      <c r="J13" s="101"/>
      <c r="K13" s="20"/>
      <c r="L13" s="21">
        <f t="shared" si="5"/>
        <v>88</v>
      </c>
      <c r="M13" s="101">
        <v>88</v>
      </c>
      <c r="N13" s="50"/>
      <c r="O13" s="22"/>
      <c r="P13" s="46"/>
      <c r="Q13" s="20"/>
      <c r="R13" s="20"/>
      <c r="S13" s="20"/>
      <c r="T13" s="20"/>
      <c r="U13" s="20"/>
      <c r="V13" s="20"/>
      <c r="AR13" s="7"/>
      <c r="AS13" s="7"/>
      <c r="AT13" s="7"/>
      <c r="AU13" s="7"/>
      <c r="AV13" s="7"/>
      <c r="AW13" s="7"/>
      <c r="AX13" s="7"/>
      <c r="AY13" s="7"/>
    </row>
    <row r="14" spans="2:51" ht="16" customHeight="1" x14ac:dyDescent="0.3">
      <c r="B14" s="27">
        <v>9</v>
      </c>
      <c r="C14" s="168"/>
      <c r="D14" s="25">
        <f t="shared" si="0"/>
        <v>0</v>
      </c>
      <c r="E14" s="21">
        <f t="shared" si="1"/>
        <v>0</v>
      </c>
      <c r="F14" s="37"/>
      <c r="G14" s="21">
        <f t="shared" si="4"/>
        <v>0</v>
      </c>
      <c r="H14" s="101"/>
      <c r="I14" s="101"/>
      <c r="J14" s="101"/>
      <c r="K14" s="20"/>
      <c r="L14" s="21">
        <f t="shared" si="5"/>
        <v>0</v>
      </c>
      <c r="M14" s="101"/>
      <c r="N14" s="19"/>
      <c r="O14" s="22"/>
      <c r="P14" s="45"/>
      <c r="Q14" s="20"/>
      <c r="R14" s="20"/>
      <c r="S14" s="20"/>
      <c r="T14" s="20"/>
      <c r="U14" s="20"/>
      <c r="V14" s="20"/>
      <c r="AR14" s="7"/>
      <c r="AS14" s="7"/>
      <c r="AT14" s="7"/>
      <c r="AU14" s="7"/>
      <c r="AV14" s="7"/>
      <c r="AW14" s="7"/>
      <c r="AX14" s="7"/>
      <c r="AY14" s="7"/>
    </row>
    <row r="15" spans="2:51" ht="16" customHeight="1" x14ac:dyDescent="0.3">
      <c r="B15" s="27">
        <v>10</v>
      </c>
      <c r="C15" s="168"/>
      <c r="D15" s="25">
        <f t="shared" si="0"/>
        <v>5</v>
      </c>
      <c r="E15" s="21">
        <f t="shared" si="1"/>
        <v>101.5</v>
      </c>
      <c r="F15" s="37"/>
      <c r="G15" s="21">
        <f>MAX(H15:J15)</f>
        <v>118</v>
      </c>
      <c r="H15" s="101">
        <v>118</v>
      </c>
      <c r="I15" s="101"/>
      <c r="J15" s="101"/>
      <c r="K15" s="20"/>
      <c r="L15" s="21">
        <f>MAX(M15:O15)</f>
        <v>85</v>
      </c>
      <c r="M15" s="101">
        <v>85</v>
      </c>
      <c r="N15" s="19"/>
      <c r="O15" s="22"/>
      <c r="P15" s="45"/>
      <c r="Q15" s="20"/>
      <c r="R15" s="20"/>
      <c r="S15" s="166"/>
      <c r="T15" s="20"/>
      <c r="U15" s="20"/>
      <c r="V15" s="20"/>
      <c r="AR15" s="7"/>
      <c r="AS15" s="7"/>
      <c r="AT15" s="7"/>
      <c r="AU15" s="7"/>
      <c r="AV15" s="7"/>
      <c r="AW15" s="7"/>
      <c r="AX15" s="7"/>
      <c r="AY15" s="7"/>
    </row>
    <row r="16" spans="2:51" ht="16" customHeight="1" x14ac:dyDescent="0.3">
      <c r="B16" s="27">
        <v>11</v>
      </c>
      <c r="C16" s="168"/>
      <c r="D16" s="25">
        <f t="shared" si="0"/>
        <v>0</v>
      </c>
      <c r="E16" s="21">
        <f t="shared" si="1"/>
        <v>39.5</v>
      </c>
      <c r="F16" s="37"/>
      <c r="G16" s="21">
        <f>MAX(H16:J16)</f>
        <v>54</v>
      </c>
      <c r="H16" s="101">
        <v>54</v>
      </c>
      <c r="I16" s="101"/>
      <c r="J16" s="101"/>
      <c r="K16" s="20"/>
      <c r="L16" s="21">
        <f>MAX(M16:O16)</f>
        <v>25</v>
      </c>
      <c r="M16" s="101">
        <v>25</v>
      </c>
      <c r="N16" s="19"/>
      <c r="O16" s="22"/>
      <c r="P16" s="45"/>
      <c r="Q16" s="20"/>
      <c r="R16" s="20"/>
      <c r="S16" s="20"/>
      <c r="T16" s="20"/>
      <c r="U16" s="20"/>
      <c r="V16" s="20"/>
      <c r="W16" s="7"/>
      <c r="X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</row>
    <row r="17" spans="2:51" ht="16" customHeight="1" x14ac:dyDescent="0.3">
      <c r="B17" s="27">
        <v>12</v>
      </c>
      <c r="C17" s="168"/>
      <c r="D17" s="25">
        <f t="shared" si="0"/>
        <v>5</v>
      </c>
      <c r="E17" s="21">
        <f t="shared" si="1"/>
        <v>110.5</v>
      </c>
      <c r="F17" s="37"/>
      <c r="G17" s="21">
        <f>MAX(H17:J17)</f>
        <v>118</v>
      </c>
      <c r="H17" s="101">
        <v>118</v>
      </c>
      <c r="I17" s="101"/>
      <c r="J17" s="101"/>
      <c r="K17" s="20"/>
      <c r="L17" s="21">
        <f>MAX(M17:O17)</f>
        <v>103</v>
      </c>
      <c r="M17" s="101">
        <v>103</v>
      </c>
      <c r="N17" s="19"/>
      <c r="O17" s="22"/>
      <c r="P17" s="46"/>
      <c r="Q17" s="20"/>
      <c r="R17" s="20"/>
      <c r="S17" s="20"/>
      <c r="T17" s="20"/>
      <c r="U17" s="20"/>
      <c r="V17" s="20"/>
      <c r="AR17" s="7"/>
      <c r="AS17" s="7"/>
      <c r="AT17" s="7"/>
      <c r="AU17" s="7"/>
      <c r="AV17" s="7"/>
      <c r="AW17" s="7"/>
      <c r="AX17" s="7"/>
      <c r="AY17" s="7"/>
    </row>
    <row r="18" spans="2:51" ht="16" customHeight="1" x14ac:dyDescent="0.3">
      <c r="B18" s="27">
        <v>13</v>
      </c>
      <c r="C18" s="168"/>
      <c r="D18" s="25">
        <f t="shared" si="0"/>
        <v>5</v>
      </c>
      <c r="E18" s="21">
        <f t="shared" ref="E18:E21" si="6">(G18+L18)/2</f>
        <v>112</v>
      </c>
      <c r="F18" s="37"/>
      <c r="G18" s="21">
        <f t="shared" ref="G18:G21" si="7">MAX(H18:J18)</f>
        <v>121</v>
      </c>
      <c r="H18" s="101">
        <v>121</v>
      </c>
      <c r="I18" s="101"/>
      <c r="J18" s="101"/>
      <c r="K18" s="20"/>
      <c r="L18" s="21">
        <f t="shared" ref="L18:L21" si="8">MAX(M18:O18)</f>
        <v>103</v>
      </c>
      <c r="M18" s="101">
        <v>103</v>
      </c>
      <c r="N18" s="50"/>
      <c r="O18" s="22"/>
      <c r="P18" s="45"/>
      <c r="Q18" s="20"/>
      <c r="R18" s="20"/>
      <c r="S18" s="20"/>
      <c r="T18" s="20"/>
      <c r="U18" s="20"/>
      <c r="V18" s="20"/>
      <c r="AR18" s="7"/>
      <c r="AS18" s="7"/>
      <c r="AT18" s="7"/>
      <c r="AU18" s="7"/>
      <c r="AV18" s="7"/>
      <c r="AW18" s="7"/>
      <c r="AX18" s="7"/>
      <c r="AY18" s="7"/>
    </row>
    <row r="19" spans="2:51" ht="16" customHeight="1" x14ac:dyDescent="0.3">
      <c r="B19" s="27">
        <v>14</v>
      </c>
      <c r="C19" s="168"/>
      <c r="D19" s="25">
        <f t="shared" si="0"/>
        <v>0</v>
      </c>
      <c r="E19" s="21">
        <f t="shared" si="6"/>
        <v>0</v>
      </c>
      <c r="F19" s="37"/>
      <c r="G19" s="21">
        <f t="shared" si="7"/>
        <v>0</v>
      </c>
      <c r="H19" s="101"/>
      <c r="I19" s="101"/>
      <c r="J19" s="101"/>
      <c r="K19" s="20"/>
      <c r="L19" s="21">
        <f t="shared" si="8"/>
        <v>0</v>
      </c>
      <c r="M19" s="101"/>
      <c r="N19" s="19"/>
      <c r="O19" s="22"/>
      <c r="P19" s="38"/>
      <c r="Q19" s="20"/>
      <c r="R19" s="20"/>
      <c r="S19" s="20"/>
      <c r="T19" s="20"/>
      <c r="U19" s="20"/>
      <c r="V19" s="20"/>
      <c r="AR19" s="7"/>
      <c r="AS19" s="7"/>
      <c r="AT19" s="7"/>
      <c r="AU19" s="7"/>
      <c r="AV19" s="7"/>
      <c r="AW19" s="7"/>
      <c r="AX19" s="7"/>
      <c r="AY19" s="7"/>
    </row>
    <row r="20" spans="2:51" ht="16" customHeight="1" x14ac:dyDescent="0.3">
      <c r="B20" s="27">
        <v>15</v>
      </c>
      <c r="C20" s="168"/>
      <c r="D20" s="25">
        <f t="shared" si="0"/>
        <v>0</v>
      </c>
      <c r="E20" s="21">
        <f t="shared" si="6"/>
        <v>0</v>
      </c>
      <c r="F20" s="37"/>
      <c r="G20" s="21">
        <f t="shared" si="7"/>
        <v>0</v>
      </c>
      <c r="H20" s="101"/>
      <c r="I20" s="101"/>
      <c r="J20" s="101"/>
      <c r="K20" s="20"/>
      <c r="L20" s="21">
        <f t="shared" si="8"/>
        <v>0</v>
      </c>
      <c r="M20" s="101"/>
      <c r="N20" s="19"/>
      <c r="O20" s="22"/>
      <c r="P20" s="47"/>
      <c r="Q20" s="20"/>
      <c r="R20" s="20"/>
      <c r="S20" s="20"/>
      <c r="T20" s="20"/>
      <c r="U20" s="20"/>
      <c r="V20" s="20"/>
      <c r="AR20" s="7"/>
      <c r="AS20" s="7"/>
      <c r="AT20" s="7"/>
      <c r="AU20" s="7"/>
      <c r="AV20" s="7"/>
      <c r="AW20" s="7"/>
      <c r="AX20" s="7"/>
      <c r="AY20" s="7"/>
    </row>
    <row r="21" spans="2:51" ht="16" customHeight="1" x14ac:dyDescent="0.3">
      <c r="B21" s="27">
        <v>16</v>
      </c>
      <c r="C21" s="168"/>
      <c r="D21" s="25">
        <f t="shared" si="0"/>
        <v>0</v>
      </c>
      <c r="E21" s="21">
        <f t="shared" si="6"/>
        <v>0</v>
      </c>
      <c r="F21" s="37"/>
      <c r="G21" s="21">
        <f t="shared" si="7"/>
        <v>0</v>
      </c>
      <c r="H21" s="101"/>
      <c r="I21" s="101"/>
      <c r="J21" s="101"/>
      <c r="K21" s="20"/>
      <c r="L21" s="21">
        <f t="shared" si="8"/>
        <v>0</v>
      </c>
      <c r="M21" s="101"/>
      <c r="N21" s="19"/>
      <c r="O21" s="22"/>
      <c r="P21" s="38"/>
      <c r="Q21" s="18"/>
      <c r="R21" s="20"/>
      <c r="S21" s="20"/>
      <c r="T21" s="20"/>
      <c r="U21" s="20"/>
      <c r="V21" s="20"/>
      <c r="AR21" s="7"/>
      <c r="AS21" s="7"/>
      <c r="AT21" s="7"/>
      <c r="AU21" s="7"/>
      <c r="AV21" s="7"/>
      <c r="AW21" s="7"/>
      <c r="AX21" s="7"/>
      <c r="AY21" s="7"/>
    </row>
  </sheetData>
  <conditionalFormatting sqref="D6:D21">
    <cfRule type="cellIs" dxfId="9" priority="2" operator="equal">
      <formula>0</formula>
    </cfRule>
  </conditionalFormatting>
  <conditionalFormatting sqref="E6:E21 G6:G21">
    <cfRule type="cellIs" dxfId="8" priority="3" stopIfTrue="1" operator="lessThan">
      <formula>50</formula>
    </cfRule>
  </conditionalFormatting>
  <conditionalFormatting sqref="H6:M21">
    <cfRule type="cellIs" dxfId="7" priority="1" operator="lessThan">
      <formula>50</formula>
    </cfRule>
  </conditionalFormatting>
  <conditionalFormatting sqref="L6:L21">
    <cfRule type="cellIs" dxfId="6" priority="60" stopIfTrue="1" operator="lessThan">
      <formula>50</formula>
    </cfRule>
  </conditionalFormatting>
  <pageMargins left="0.74803149606299213" right="0.55118110236220474" top="0.39370078740157483" bottom="0.39370078740157483" header="0.11811023622047245" footer="0.31496062992125984"/>
  <pageSetup paperSize="9" scale="8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23"/>
  <sheetViews>
    <sheetView topLeftCell="B1" zoomScaleNormal="100" workbookViewId="0">
      <pane ySplit="5" topLeftCell="A6" activePane="bottomLeft" state="frozen"/>
      <selection activeCell="C1" sqref="C1"/>
      <selection pane="bottomLeft" activeCell="H16" sqref="H16"/>
    </sheetView>
  </sheetViews>
  <sheetFormatPr defaultColWidth="9.1796875" defaultRowHeight="13" x14ac:dyDescent="0.3"/>
  <cols>
    <col min="1" max="1" width="4.1796875" style="7" hidden="1" customWidth="1"/>
    <col min="2" max="2" width="2.81640625" style="7" customWidth="1"/>
    <col min="3" max="3" width="25.7265625" style="7" customWidth="1"/>
    <col min="4" max="4" width="6.54296875" style="3" customWidth="1"/>
    <col min="5" max="14" width="6.453125" style="3" customWidth="1"/>
    <col min="15" max="15" width="15.1796875" style="34" customWidth="1"/>
    <col min="16" max="16" width="3.7265625" style="4" customWidth="1"/>
    <col min="17" max="21" width="2.7265625" style="4" customWidth="1"/>
    <col min="22" max="22" width="3.26953125" style="4" customWidth="1"/>
    <col min="23" max="23" width="3" style="4" customWidth="1"/>
    <col min="24" max="24" width="2.81640625" style="4" customWidth="1"/>
    <col min="25" max="25" width="3.453125" style="4" customWidth="1"/>
    <col min="26" max="52" width="9.1796875" style="4" customWidth="1"/>
    <col min="53" max="16384" width="9.1796875" style="7"/>
  </cols>
  <sheetData>
    <row r="1" spans="2:49" x14ac:dyDescent="0.3">
      <c r="B1" s="6" t="s">
        <v>1</v>
      </c>
      <c r="C1" s="2"/>
      <c r="D1" s="1"/>
      <c r="F1" s="148" t="s">
        <v>54</v>
      </c>
      <c r="G1" s="147" t="s">
        <v>64</v>
      </c>
      <c r="H1" s="147"/>
      <c r="I1" s="10"/>
      <c r="J1" s="10"/>
      <c r="K1" s="10"/>
      <c r="L1" s="10"/>
      <c r="M1" s="10"/>
      <c r="N1" s="10"/>
      <c r="O1" s="33"/>
      <c r="P1" s="17"/>
      <c r="Q1" s="17"/>
      <c r="R1" s="17"/>
      <c r="S1" s="17"/>
      <c r="T1" s="17"/>
      <c r="U1" s="2"/>
    </row>
    <row r="2" spans="2:49" x14ac:dyDescent="0.3">
      <c r="B2" s="4"/>
      <c r="C2" s="8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33"/>
      <c r="P2" s="17"/>
      <c r="Q2" s="17"/>
      <c r="R2" s="17"/>
      <c r="S2" s="17"/>
      <c r="T2" s="17"/>
      <c r="U2" s="2"/>
    </row>
    <row r="3" spans="2:49" ht="7.5" customHeight="1" x14ac:dyDescent="0.3"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2"/>
      <c r="P3" s="18"/>
      <c r="Q3" s="18"/>
      <c r="R3" s="18"/>
      <c r="S3" s="18"/>
      <c r="T3" s="18"/>
    </row>
    <row r="4" spans="2:49" s="13" customFormat="1" ht="15" customHeight="1" x14ac:dyDescent="0.25">
      <c r="B4" s="17"/>
      <c r="C4" s="47" t="s">
        <v>15</v>
      </c>
      <c r="D4" s="27"/>
      <c r="E4" s="58" t="s">
        <v>52</v>
      </c>
      <c r="F4" s="114">
        <v>1</v>
      </c>
      <c r="G4" s="114">
        <v>2</v>
      </c>
      <c r="H4" s="114">
        <v>3</v>
      </c>
      <c r="I4" s="114">
        <v>4</v>
      </c>
      <c r="J4" s="114">
        <v>5</v>
      </c>
      <c r="K4" s="114">
        <v>6</v>
      </c>
      <c r="L4" s="115">
        <v>7</v>
      </c>
      <c r="M4" s="116" t="s">
        <v>40</v>
      </c>
      <c r="N4" s="114" t="s">
        <v>41</v>
      </c>
      <c r="O4" s="3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29"/>
      <c r="AW4" s="29"/>
    </row>
    <row r="5" spans="2:49" s="13" customFormat="1" ht="15.75" customHeight="1" thickBot="1" x14ac:dyDescent="0.3">
      <c r="B5" s="17"/>
      <c r="C5" s="170">
        <v>45222</v>
      </c>
      <c r="D5" s="99" t="s">
        <v>0</v>
      </c>
      <c r="E5" s="127" t="s">
        <v>50</v>
      </c>
      <c r="F5" s="128" t="s">
        <v>49</v>
      </c>
      <c r="G5" s="128" t="s">
        <v>49</v>
      </c>
      <c r="H5" s="128" t="s">
        <v>49</v>
      </c>
      <c r="I5" s="128" t="s">
        <v>49</v>
      </c>
      <c r="J5" s="128" t="s">
        <v>49</v>
      </c>
      <c r="K5" s="128" t="s">
        <v>49</v>
      </c>
      <c r="L5" s="129" t="s">
        <v>49</v>
      </c>
      <c r="M5" s="130" t="s">
        <v>49</v>
      </c>
      <c r="N5" s="128" t="s">
        <v>49</v>
      </c>
      <c r="O5" s="35" t="s">
        <v>51</v>
      </c>
      <c r="P5" s="5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</row>
    <row r="6" spans="2:49" s="13" customFormat="1" ht="15" customHeight="1" thickTop="1" x14ac:dyDescent="0.25">
      <c r="B6" s="5">
        <v>1</v>
      </c>
      <c r="C6" s="169"/>
      <c r="D6" s="101">
        <f t="shared" ref="D6:D20" si="0">100 * E6/(maxPoints)</f>
        <v>0</v>
      </c>
      <c r="E6" s="102">
        <f>SUM(F6:N6)</f>
        <v>0</v>
      </c>
      <c r="F6" s="131"/>
      <c r="G6" s="132"/>
      <c r="H6" s="132"/>
      <c r="I6" s="132"/>
      <c r="J6" s="132"/>
      <c r="K6" s="132"/>
      <c r="L6" s="132"/>
      <c r="M6" s="133"/>
      <c r="N6" s="134"/>
      <c r="O6" s="5" t="str">
        <f>IF(D6&gt;=90,"5", IF(D6&gt;=80,"4",IF(D6&gt;=70,"3", IF(D6&gt;=60,"2", IF(D6&gt;=50,"1", "Retake the exam"))) ))</f>
        <v>Retake the exam</v>
      </c>
      <c r="P6" s="5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</row>
    <row r="7" spans="2:49" s="13" customFormat="1" ht="15" customHeight="1" x14ac:dyDescent="0.25">
      <c r="B7" s="5">
        <v>2</v>
      </c>
      <c r="C7" s="168"/>
      <c r="D7" s="101">
        <f t="shared" si="0"/>
        <v>0</v>
      </c>
      <c r="E7" s="102">
        <f>SUM(F7:N7)</f>
        <v>0</v>
      </c>
      <c r="F7" s="135"/>
      <c r="G7" s="135"/>
      <c r="H7" s="135"/>
      <c r="I7" s="135"/>
      <c r="J7" s="135"/>
      <c r="K7" s="135"/>
      <c r="L7" s="135"/>
      <c r="M7" s="136"/>
      <c r="N7" s="137"/>
      <c r="O7" s="5" t="str">
        <f t="shared" ref="O7:O21" si="1">IF(D7&gt;=90,"5", IF(D7&gt;=80,"4",IF(D7&gt;=70,"3", IF(D7&gt;=60,"2", IF(D7&gt;=50,"1", "Retake the exam"))) ))</f>
        <v>Retake the exam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</row>
    <row r="8" spans="2:49" s="13" customFormat="1" ht="15" customHeight="1" x14ac:dyDescent="0.25">
      <c r="B8" s="5">
        <v>3</v>
      </c>
      <c r="C8" s="168"/>
      <c r="D8" s="101">
        <f t="shared" si="0"/>
        <v>0</v>
      </c>
      <c r="E8" s="102">
        <f t="shared" ref="E8:E20" si="2">SUM(F8:N8)</f>
        <v>0</v>
      </c>
      <c r="F8" s="135"/>
      <c r="G8" s="135"/>
      <c r="H8" s="135"/>
      <c r="I8" s="135"/>
      <c r="J8" s="135"/>
      <c r="K8" s="135"/>
      <c r="L8" s="135"/>
      <c r="M8" s="136"/>
      <c r="N8" s="137"/>
      <c r="O8" s="5" t="str">
        <f t="shared" si="1"/>
        <v>Retake the exam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</row>
    <row r="9" spans="2:49" s="13" customFormat="1" ht="15" customHeight="1" x14ac:dyDescent="0.25">
      <c r="B9" s="5">
        <v>4</v>
      </c>
      <c r="C9" s="168"/>
      <c r="D9" s="101">
        <f t="shared" si="0"/>
        <v>0</v>
      </c>
      <c r="E9" s="102">
        <f t="shared" si="2"/>
        <v>0</v>
      </c>
      <c r="F9" s="135"/>
      <c r="G9" s="135"/>
      <c r="H9" s="135"/>
      <c r="I9" s="135"/>
      <c r="J9" s="135"/>
      <c r="K9" s="135"/>
      <c r="L9" s="135"/>
      <c r="M9" s="136"/>
      <c r="N9" s="137"/>
      <c r="O9" s="5" t="str">
        <f t="shared" si="1"/>
        <v>Retake the exam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</row>
    <row r="10" spans="2:49" s="13" customFormat="1" ht="15" customHeight="1" x14ac:dyDescent="0.25">
      <c r="B10" s="5">
        <v>5</v>
      </c>
      <c r="C10" s="168"/>
      <c r="D10" s="101">
        <f t="shared" si="0"/>
        <v>0</v>
      </c>
      <c r="E10" s="102">
        <f t="shared" si="2"/>
        <v>0</v>
      </c>
      <c r="F10" s="135"/>
      <c r="G10" s="135"/>
      <c r="H10" s="135"/>
      <c r="I10" s="135"/>
      <c r="J10" s="135"/>
      <c r="K10" s="135"/>
      <c r="L10" s="135"/>
      <c r="M10" s="136"/>
      <c r="N10" s="137"/>
      <c r="O10" s="5" t="str">
        <f t="shared" si="1"/>
        <v>Retake the exam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</row>
    <row r="11" spans="2:49" s="13" customFormat="1" ht="15" customHeight="1" x14ac:dyDescent="0.25">
      <c r="B11" s="5">
        <v>6</v>
      </c>
      <c r="C11" s="168"/>
      <c r="D11" s="101">
        <f t="shared" si="0"/>
        <v>0</v>
      </c>
      <c r="E11" s="102">
        <f t="shared" si="2"/>
        <v>0</v>
      </c>
      <c r="F11" s="135"/>
      <c r="G11" s="135"/>
      <c r="H11" s="135"/>
      <c r="I11" s="135"/>
      <c r="J11" s="135"/>
      <c r="K11" s="135"/>
      <c r="L11" s="135"/>
      <c r="M11" s="136"/>
      <c r="N11" s="137"/>
      <c r="O11" s="5" t="str">
        <f t="shared" si="1"/>
        <v>Retake the exam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</row>
    <row r="12" spans="2:49" s="13" customFormat="1" ht="15" customHeight="1" x14ac:dyDescent="0.25">
      <c r="B12" s="5">
        <v>7</v>
      </c>
      <c r="C12" s="168"/>
      <c r="D12" s="101">
        <f t="shared" si="0"/>
        <v>0</v>
      </c>
      <c r="E12" s="102">
        <f t="shared" si="2"/>
        <v>0</v>
      </c>
      <c r="F12" s="135"/>
      <c r="G12" s="135"/>
      <c r="H12" s="135"/>
      <c r="I12" s="135"/>
      <c r="J12" s="135"/>
      <c r="K12" s="135"/>
      <c r="L12" s="135"/>
      <c r="M12" s="136"/>
      <c r="N12" s="137"/>
      <c r="O12" s="5" t="str">
        <f t="shared" si="1"/>
        <v>Retake the exam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</row>
    <row r="13" spans="2:49" s="13" customFormat="1" ht="15" customHeight="1" x14ac:dyDescent="0.25">
      <c r="B13" s="5">
        <v>8</v>
      </c>
      <c r="C13" s="168"/>
      <c r="D13" s="101">
        <f t="shared" si="0"/>
        <v>0</v>
      </c>
      <c r="E13" s="102">
        <f t="shared" si="2"/>
        <v>0</v>
      </c>
      <c r="F13" s="135"/>
      <c r="G13" s="135"/>
      <c r="H13" s="135"/>
      <c r="I13" s="135"/>
      <c r="J13" s="135"/>
      <c r="K13" s="135"/>
      <c r="L13" s="135"/>
      <c r="M13" s="136"/>
      <c r="N13" s="137"/>
      <c r="O13" s="5" t="str">
        <f t="shared" si="1"/>
        <v>Retake the exam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</row>
    <row r="14" spans="2:49" s="13" customFormat="1" ht="15" customHeight="1" x14ac:dyDescent="0.25">
      <c r="B14" s="5">
        <v>9</v>
      </c>
      <c r="C14" s="168"/>
      <c r="D14" s="101">
        <f t="shared" si="0"/>
        <v>0</v>
      </c>
      <c r="E14" s="102">
        <f t="shared" si="2"/>
        <v>0</v>
      </c>
      <c r="F14" s="135"/>
      <c r="G14" s="135"/>
      <c r="H14" s="135"/>
      <c r="I14" s="135"/>
      <c r="J14" s="135"/>
      <c r="K14" s="135"/>
      <c r="L14" s="135"/>
      <c r="M14" s="136"/>
      <c r="N14" s="137"/>
      <c r="O14" s="5" t="str">
        <f t="shared" si="1"/>
        <v>Retake the exam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</row>
    <row r="15" spans="2:49" s="13" customFormat="1" ht="15" customHeight="1" x14ac:dyDescent="0.25">
      <c r="B15" s="5">
        <v>10</v>
      </c>
      <c r="C15" s="168"/>
      <c r="D15" s="101">
        <f t="shared" si="0"/>
        <v>0</v>
      </c>
      <c r="E15" s="102">
        <f t="shared" si="2"/>
        <v>0</v>
      </c>
      <c r="F15" s="135"/>
      <c r="G15" s="135"/>
      <c r="H15" s="135"/>
      <c r="I15" s="135"/>
      <c r="J15" s="135"/>
      <c r="K15" s="135"/>
      <c r="L15" s="135"/>
      <c r="M15" s="136"/>
      <c r="N15" s="137"/>
      <c r="O15" s="5" t="str">
        <f t="shared" si="1"/>
        <v>Retake the exam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</row>
    <row r="16" spans="2:49" s="13" customFormat="1" ht="15" customHeight="1" x14ac:dyDescent="0.25">
      <c r="B16" s="5">
        <v>11</v>
      </c>
      <c r="C16" s="168"/>
      <c r="D16" s="101">
        <f t="shared" si="0"/>
        <v>0</v>
      </c>
      <c r="E16" s="102">
        <f t="shared" si="2"/>
        <v>0</v>
      </c>
      <c r="F16" s="135"/>
      <c r="G16" s="135"/>
      <c r="H16" s="135"/>
      <c r="I16" s="135"/>
      <c r="J16" s="135"/>
      <c r="K16" s="135"/>
      <c r="L16" s="135"/>
      <c r="M16" s="136"/>
      <c r="N16" s="137"/>
      <c r="O16" s="5" t="str">
        <f t="shared" si="1"/>
        <v>Retake the exam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</row>
    <row r="17" spans="2:52" s="13" customFormat="1" ht="15" customHeight="1" x14ac:dyDescent="0.25">
      <c r="B17" s="5">
        <v>12</v>
      </c>
      <c r="C17" s="168"/>
      <c r="D17" s="101">
        <f t="shared" si="0"/>
        <v>0</v>
      </c>
      <c r="E17" s="102">
        <f t="shared" si="2"/>
        <v>0</v>
      </c>
      <c r="F17" s="138"/>
      <c r="G17" s="135"/>
      <c r="H17" s="135"/>
      <c r="I17" s="135"/>
      <c r="J17" s="135"/>
      <c r="K17" s="135"/>
      <c r="L17" s="135"/>
      <c r="M17" s="136"/>
      <c r="N17" s="137"/>
      <c r="O17" s="5" t="str">
        <f t="shared" si="1"/>
        <v>Retake the exam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</row>
    <row r="18" spans="2:52" s="13" customFormat="1" ht="15" customHeight="1" x14ac:dyDescent="0.25">
      <c r="B18" s="5">
        <v>13</v>
      </c>
      <c r="C18" s="168"/>
      <c r="D18" s="101">
        <f t="shared" si="0"/>
        <v>0</v>
      </c>
      <c r="E18" s="102">
        <f t="shared" si="2"/>
        <v>0</v>
      </c>
      <c r="F18" s="135"/>
      <c r="G18" s="135"/>
      <c r="H18" s="135"/>
      <c r="I18" s="135"/>
      <c r="J18" s="135"/>
      <c r="K18" s="135"/>
      <c r="L18" s="135"/>
      <c r="M18" s="136"/>
      <c r="N18" s="137"/>
      <c r="O18" s="5" t="str">
        <f t="shared" si="1"/>
        <v>Retake the exam</v>
      </c>
    </row>
    <row r="19" spans="2:52" s="13" customFormat="1" ht="15" customHeight="1" x14ac:dyDescent="0.25">
      <c r="B19" s="5">
        <v>14</v>
      </c>
      <c r="C19" s="168"/>
      <c r="D19" s="101">
        <f t="shared" si="0"/>
        <v>0</v>
      </c>
      <c r="E19" s="102">
        <f t="shared" si="2"/>
        <v>0</v>
      </c>
      <c r="F19" s="135"/>
      <c r="G19" s="135"/>
      <c r="H19" s="135"/>
      <c r="I19" s="135"/>
      <c r="J19" s="135"/>
      <c r="K19" s="135"/>
      <c r="L19" s="135"/>
      <c r="M19" s="136"/>
      <c r="N19" s="137"/>
      <c r="O19" s="5" t="str">
        <f t="shared" si="1"/>
        <v>Retake the exam</v>
      </c>
    </row>
    <row r="20" spans="2:52" s="13" customFormat="1" ht="15" customHeight="1" x14ac:dyDescent="0.25">
      <c r="B20" s="5">
        <v>15</v>
      </c>
      <c r="C20" s="168"/>
      <c r="D20" s="101">
        <f t="shared" si="0"/>
        <v>0</v>
      </c>
      <c r="E20" s="102">
        <f t="shared" si="2"/>
        <v>0</v>
      </c>
      <c r="F20" s="135"/>
      <c r="G20" s="135"/>
      <c r="H20" s="135"/>
      <c r="I20" s="135"/>
      <c r="J20" s="135"/>
      <c r="K20" s="135"/>
      <c r="L20" s="135"/>
      <c r="M20" s="136"/>
      <c r="N20" s="137"/>
      <c r="O20" s="5" t="str">
        <f t="shared" si="1"/>
        <v>Retake the exam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</row>
    <row r="21" spans="2:52" s="13" customFormat="1" ht="15" customHeight="1" x14ac:dyDescent="0.25">
      <c r="B21" s="5">
        <v>16</v>
      </c>
      <c r="C21" s="168"/>
      <c r="D21" s="101">
        <f t="shared" ref="D21" si="3">100 * E21/(maxPoints)</f>
        <v>0</v>
      </c>
      <c r="E21" s="102">
        <f t="shared" ref="E21" si="4">SUM(F21:N21)</f>
        <v>0</v>
      </c>
      <c r="F21" s="135"/>
      <c r="G21" s="135"/>
      <c r="H21" s="135"/>
      <c r="I21" s="135"/>
      <c r="J21" s="135"/>
      <c r="K21" s="135"/>
      <c r="L21" s="135"/>
      <c r="M21" s="136"/>
      <c r="N21" s="137"/>
      <c r="O21" s="5" t="str">
        <f t="shared" si="1"/>
        <v>Retake the exam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</row>
    <row r="22" spans="2:52" s="13" customFormat="1" ht="12" customHeight="1" x14ac:dyDescent="0.25">
      <c r="B22" s="5"/>
      <c r="C22" s="103"/>
      <c r="D22" s="5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32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</row>
    <row r="23" spans="2:52" ht="12" customHeight="1" x14ac:dyDescent="0.3">
      <c r="B23" s="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AS23" s="7"/>
      <c r="AT23" s="7"/>
      <c r="AU23" s="7"/>
      <c r="AV23" s="7"/>
      <c r="AW23" s="7"/>
      <c r="AX23" s="7"/>
      <c r="AY23" s="7"/>
      <c r="AZ23" s="7"/>
    </row>
  </sheetData>
  <conditionalFormatting sqref="D6:D21">
    <cfRule type="cellIs" dxfId="5" priority="2" operator="lessThan">
      <formula>50</formula>
    </cfRule>
  </conditionalFormatting>
  <conditionalFormatting sqref="O6:O21">
    <cfRule type="cellIs" dxfId="4" priority="1" operator="equal">
      <formula>"0"</formula>
    </cfRule>
  </conditionalFormatting>
  <pageMargins left="0.74803149606299213" right="0.55118110236220474" top="0.39370078740157483" bottom="0.39370078740157483" header="0.11811023622047245" footer="0.31496062992125984"/>
  <pageSetup paperSize="9" scale="8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Y21"/>
  <sheetViews>
    <sheetView topLeftCell="B1" zoomScale="150" zoomScaleNormal="150" workbookViewId="0">
      <pane ySplit="5" topLeftCell="A18" activePane="bottomLeft" state="frozen"/>
      <selection pane="bottomLeft" activeCell="F24" sqref="F24"/>
    </sheetView>
  </sheetViews>
  <sheetFormatPr defaultColWidth="9.1796875" defaultRowHeight="13" x14ac:dyDescent="0.3"/>
  <cols>
    <col min="1" max="1" width="3.453125" style="7" hidden="1" customWidth="1"/>
    <col min="2" max="2" width="2.81640625" style="7" customWidth="1"/>
    <col min="3" max="3" width="25.81640625" style="7" customWidth="1"/>
    <col min="4" max="4" width="5.1796875" style="3" customWidth="1"/>
    <col min="5" max="5" width="5.81640625" style="3" customWidth="1"/>
    <col min="6" max="10" width="6.26953125" style="29" customWidth="1"/>
    <col min="11" max="12" width="6.7265625" style="5" customWidth="1"/>
    <col min="13" max="13" width="6" style="5" customWidth="1"/>
    <col min="14" max="14" width="20.26953125" style="4" customWidth="1"/>
    <col min="15" max="15" width="3.7265625" style="4" customWidth="1"/>
    <col min="16" max="20" width="2.7265625" style="4" customWidth="1"/>
    <col min="21" max="21" width="3.26953125" style="4" customWidth="1"/>
    <col min="22" max="22" width="3" style="4" customWidth="1"/>
    <col min="23" max="23" width="2.81640625" style="4" customWidth="1"/>
    <col min="24" max="24" width="3.453125" style="4" customWidth="1"/>
    <col min="25" max="51" width="9.1796875" style="4" customWidth="1"/>
    <col min="52" max="16384" width="9.1796875" style="7"/>
  </cols>
  <sheetData>
    <row r="1" spans="2:48" x14ac:dyDescent="0.3">
      <c r="B1" s="6" t="s">
        <v>1</v>
      </c>
      <c r="C1" s="2"/>
      <c r="E1" s="1"/>
      <c r="F1" s="5"/>
      <c r="G1" s="5"/>
      <c r="H1" s="5"/>
      <c r="I1" s="5"/>
      <c r="J1" s="5"/>
      <c r="M1" s="27"/>
      <c r="N1" s="17"/>
      <c r="O1" s="17"/>
      <c r="P1" s="17"/>
      <c r="Q1" s="17"/>
      <c r="R1" s="17"/>
      <c r="S1" s="17"/>
      <c r="T1" s="2"/>
    </row>
    <row r="2" spans="2:48" x14ac:dyDescent="0.3">
      <c r="B2" s="4"/>
      <c r="C2" s="8"/>
      <c r="D2" s="11"/>
      <c r="E2" s="142"/>
      <c r="F2" s="5"/>
      <c r="G2" s="5"/>
      <c r="H2" s="5"/>
      <c r="I2" s="5"/>
      <c r="J2" s="5"/>
      <c r="N2" s="17"/>
      <c r="O2" s="17"/>
      <c r="P2" s="17"/>
      <c r="Q2" s="17"/>
      <c r="R2" s="17"/>
      <c r="S2" s="17"/>
      <c r="T2" s="2"/>
    </row>
    <row r="3" spans="2:48" ht="6.75" customHeight="1" x14ac:dyDescent="0.3">
      <c r="B3" s="2"/>
      <c r="C3" s="2"/>
      <c r="E3" s="1"/>
      <c r="F3" s="58"/>
      <c r="G3" s="58"/>
      <c r="H3" s="58"/>
      <c r="I3" s="58"/>
      <c r="J3" s="58"/>
      <c r="K3" s="56"/>
      <c r="L3" s="56"/>
      <c r="N3" s="18"/>
      <c r="O3" s="18"/>
      <c r="P3" s="18"/>
      <c r="Q3" s="18"/>
      <c r="R3" s="18"/>
      <c r="S3" s="18"/>
    </row>
    <row r="4" spans="2:48" s="13" customFormat="1" ht="15.75" customHeight="1" x14ac:dyDescent="0.25">
      <c r="B4" s="17"/>
      <c r="C4" s="47" t="s">
        <v>45</v>
      </c>
      <c r="D4" s="5"/>
      <c r="E4" s="5" t="s">
        <v>52</v>
      </c>
      <c r="F4" s="114">
        <v>1</v>
      </c>
      <c r="G4" s="114">
        <v>2</v>
      </c>
      <c r="H4" s="114">
        <v>3</v>
      </c>
      <c r="I4" s="114">
        <v>4</v>
      </c>
      <c r="J4" s="115">
        <v>5</v>
      </c>
      <c r="K4" s="116" t="s">
        <v>40</v>
      </c>
      <c r="L4" s="114" t="s">
        <v>41</v>
      </c>
      <c r="M4" s="159" t="s">
        <v>57</v>
      </c>
      <c r="N4" s="18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29"/>
      <c r="AV4" s="29"/>
    </row>
    <row r="5" spans="2:48" s="13" customFormat="1" ht="18" customHeight="1" thickBot="1" x14ac:dyDescent="0.3">
      <c r="B5" s="17"/>
      <c r="C5" s="144" t="s">
        <v>61</v>
      </c>
      <c r="D5" s="145" t="s">
        <v>0</v>
      </c>
      <c r="E5" s="146">
        <f>SUM(F5:J5)</f>
        <v>20</v>
      </c>
      <c r="F5" s="57">
        <v>4</v>
      </c>
      <c r="G5" s="57">
        <v>4</v>
      </c>
      <c r="H5" s="57">
        <v>4</v>
      </c>
      <c r="I5" s="57">
        <v>4</v>
      </c>
      <c r="J5" s="108">
        <v>4</v>
      </c>
      <c r="K5" s="154">
        <v>3</v>
      </c>
      <c r="L5" s="155">
        <v>3</v>
      </c>
      <c r="M5" s="160" t="s">
        <v>11</v>
      </c>
      <c r="N5" s="18"/>
      <c r="O5" s="5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</row>
    <row r="6" spans="2:48" s="13" customFormat="1" ht="15.75" customHeight="1" thickTop="1" x14ac:dyDescent="0.25">
      <c r="B6" s="27">
        <v>1</v>
      </c>
      <c r="C6" s="169" t="s">
        <v>66</v>
      </c>
      <c r="D6" s="141">
        <f>100 * E6/totalClasses</f>
        <v>0</v>
      </c>
      <c r="E6" s="143">
        <f>SUM(F6:L6)</f>
        <v>0</v>
      </c>
      <c r="F6" s="14"/>
      <c r="G6" s="14"/>
      <c r="H6" s="14"/>
      <c r="I6" s="14"/>
      <c r="J6" s="111"/>
      <c r="K6" s="112"/>
      <c r="L6" s="15"/>
      <c r="M6" s="156">
        <f>IF(D6&gt;=90,5,IF(D6&gt;=80,4,IF(D6&gt;=70,3,IF(D6&gt;=60,2,IF(D6&gt;=50,1,0)))))</f>
        <v>0</v>
      </c>
      <c r="N6" s="18"/>
      <c r="O6" s="5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</row>
    <row r="7" spans="2:48" s="13" customFormat="1" ht="14.15" customHeight="1" x14ac:dyDescent="0.25">
      <c r="B7" s="27">
        <v>2</v>
      </c>
      <c r="C7" s="168" t="s">
        <v>67</v>
      </c>
      <c r="D7" s="141">
        <f t="shared" ref="D7:D21" si="0">100 * E7/totalClasses</f>
        <v>87.5</v>
      </c>
      <c r="E7" s="143">
        <f>SUM(F7:L7)</f>
        <v>17.5</v>
      </c>
      <c r="F7" s="14">
        <v>3</v>
      </c>
      <c r="G7" s="14">
        <v>3.5</v>
      </c>
      <c r="H7" s="14">
        <v>3</v>
      </c>
      <c r="I7" s="14">
        <v>3.5</v>
      </c>
      <c r="J7" s="111">
        <v>2</v>
      </c>
      <c r="K7" s="113">
        <v>0.5</v>
      </c>
      <c r="L7" s="14">
        <v>2</v>
      </c>
      <c r="M7" s="156">
        <f>IF(D7&gt;=90,5,IF(D7&gt;=80,4,IF(D7&gt;=70,3,IF(D7&gt;=60,2,IF(D7&gt;=50,1,0)))))</f>
        <v>4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</row>
    <row r="8" spans="2:48" s="13" customFormat="1" ht="16" customHeight="1" x14ac:dyDescent="0.25">
      <c r="B8" s="27">
        <v>3</v>
      </c>
      <c r="C8" s="168" t="s">
        <v>68</v>
      </c>
      <c r="D8" s="141">
        <f t="shared" si="0"/>
        <v>60</v>
      </c>
      <c r="E8" s="143">
        <f t="shared" ref="E8:E21" si="1">SUM(F8:L8)</f>
        <v>12</v>
      </c>
      <c r="F8" s="14">
        <v>2</v>
      </c>
      <c r="G8" s="15">
        <v>1</v>
      </c>
      <c r="H8" s="15">
        <v>2</v>
      </c>
      <c r="I8" s="15">
        <v>4</v>
      </c>
      <c r="J8" s="109">
        <v>1</v>
      </c>
      <c r="K8" s="112">
        <v>0</v>
      </c>
      <c r="L8" s="14">
        <v>2</v>
      </c>
      <c r="M8" s="156">
        <f t="shared" ref="M8:M21" si="2">IF(D8&gt;=90,5,IF(D8&gt;=80,4,IF(D8&gt;=70,3,IF(D8&gt;=60,2,IF(D8&gt;=50,1,0)))))</f>
        <v>2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</row>
    <row r="9" spans="2:48" s="13" customFormat="1" ht="16" customHeight="1" x14ac:dyDescent="0.25">
      <c r="B9" s="27">
        <v>4</v>
      </c>
      <c r="C9" s="168" t="s">
        <v>69</v>
      </c>
      <c r="D9" s="141">
        <f t="shared" si="0"/>
        <v>0</v>
      </c>
      <c r="E9" s="143">
        <f t="shared" si="1"/>
        <v>0</v>
      </c>
      <c r="F9" s="16"/>
      <c r="G9" s="16"/>
      <c r="H9" s="16"/>
      <c r="I9" s="16"/>
      <c r="J9" s="110"/>
      <c r="K9" s="113"/>
      <c r="L9" s="14"/>
      <c r="M9" s="156">
        <f t="shared" si="2"/>
        <v>0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</row>
    <row r="10" spans="2:48" s="13" customFormat="1" ht="16" customHeight="1" x14ac:dyDescent="0.25">
      <c r="B10" s="27">
        <v>5</v>
      </c>
      <c r="C10" s="168" t="s">
        <v>70</v>
      </c>
      <c r="D10" s="141">
        <f t="shared" si="0"/>
        <v>0</v>
      </c>
      <c r="E10" s="143">
        <f t="shared" si="1"/>
        <v>0</v>
      </c>
      <c r="F10" s="14"/>
      <c r="G10" s="14"/>
      <c r="H10" s="14"/>
      <c r="I10" s="14"/>
      <c r="J10" s="111"/>
      <c r="K10" s="113"/>
      <c r="L10" s="14"/>
      <c r="M10" s="156">
        <f t="shared" si="2"/>
        <v>0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</row>
    <row r="11" spans="2:48" s="13" customFormat="1" ht="16" customHeight="1" x14ac:dyDescent="0.25">
      <c r="B11" s="27">
        <v>6</v>
      </c>
      <c r="C11" s="168" t="s">
        <v>71</v>
      </c>
      <c r="D11" s="141">
        <f t="shared" si="0"/>
        <v>12.5</v>
      </c>
      <c r="E11" s="143">
        <f t="shared" si="1"/>
        <v>2.5</v>
      </c>
      <c r="F11" s="14">
        <v>1</v>
      </c>
      <c r="G11" s="14">
        <v>0</v>
      </c>
      <c r="H11" s="14">
        <v>1.5</v>
      </c>
      <c r="I11" s="14">
        <v>0</v>
      </c>
      <c r="J11" s="111">
        <v>0</v>
      </c>
      <c r="K11" s="113">
        <v>0</v>
      </c>
      <c r="L11" s="14">
        <v>0</v>
      </c>
      <c r="M11" s="156">
        <f t="shared" si="2"/>
        <v>0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</row>
    <row r="12" spans="2:48" s="13" customFormat="1" ht="16" customHeight="1" x14ac:dyDescent="0.25">
      <c r="B12" s="27">
        <v>7</v>
      </c>
      <c r="C12" s="168" t="s">
        <v>72</v>
      </c>
      <c r="D12" s="141">
        <f t="shared" si="0"/>
        <v>65</v>
      </c>
      <c r="E12" s="143">
        <f t="shared" si="1"/>
        <v>13</v>
      </c>
      <c r="F12" s="14">
        <v>4</v>
      </c>
      <c r="G12" s="14">
        <v>2</v>
      </c>
      <c r="H12" s="14">
        <v>4</v>
      </c>
      <c r="I12" s="14">
        <v>3</v>
      </c>
      <c r="J12" s="111">
        <v>0</v>
      </c>
      <c r="K12" s="113">
        <v>0</v>
      </c>
      <c r="L12" s="14">
        <v>0</v>
      </c>
      <c r="M12" s="156">
        <f t="shared" si="2"/>
        <v>2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</row>
    <row r="13" spans="2:48" s="13" customFormat="1" ht="16" customHeight="1" x14ac:dyDescent="0.25">
      <c r="B13" s="27">
        <v>8</v>
      </c>
      <c r="C13" s="168" t="s">
        <v>73</v>
      </c>
      <c r="D13" s="141">
        <f t="shared" si="0"/>
        <v>87.5</v>
      </c>
      <c r="E13" s="143">
        <f t="shared" si="1"/>
        <v>17.5</v>
      </c>
      <c r="F13" s="15">
        <v>3.5</v>
      </c>
      <c r="G13" s="15">
        <v>3.5</v>
      </c>
      <c r="H13" s="15">
        <v>3</v>
      </c>
      <c r="I13" s="15">
        <v>3</v>
      </c>
      <c r="J13" s="109">
        <v>2.5</v>
      </c>
      <c r="K13" s="112">
        <v>1</v>
      </c>
      <c r="L13" s="14">
        <v>1</v>
      </c>
      <c r="M13" s="156">
        <f t="shared" si="2"/>
        <v>4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</row>
    <row r="14" spans="2:48" s="13" customFormat="1" ht="16" customHeight="1" x14ac:dyDescent="0.25">
      <c r="B14" s="27">
        <v>9</v>
      </c>
      <c r="C14" s="168" t="s">
        <v>74</v>
      </c>
      <c r="D14" s="141">
        <f t="shared" si="0"/>
        <v>0</v>
      </c>
      <c r="E14" s="143">
        <f t="shared" si="1"/>
        <v>0</v>
      </c>
      <c r="F14" s="15"/>
      <c r="G14" s="15"/>
      <c r="H14" s="15"/>
      <c r="I14" s="15"/>
      <c r="J14" s="109"/>
      <c r="K14" s="112"/>
      <c r="L14" s="14"/>
      <c r="M14" s="156">
        <f t="shared" si="2"/>
        <v>0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</row>
    <row r="15" spans="2:48" s="13" customFormat="1" ht="16" customHeight="1" x14ac:dyDescent="0.25">
      <c r="B15" s="27">
        <v>10</v>
      </c>
      <c r="C15" s="168" t="s">
        <v>75</v>
      </c>
      <c r="D15" s="141">
        <f t="shared" si="0"/>
        <v>85</v>
      </c>
      <c r="E15" s="143">
        <f t="shared" si="1"/>
        <v>17</v>
      </c>
      <c r="F15" s="14">
        <v>3</v>
      </c>
      <c r="G15" s="14">
        <v>3</v>
      </c>
      <c r="H15" s="14">
        <v>4</v>
      </c>
      <c r="I15" s="14">
        <v>3</v>
      </c>
      <c r="J15" s="111">
        <v>4</v>
      </c>
      <c r="K15" s="113">
        <v>0</v>
      </c>
      <c r="L15" s="14">
        <v>0</v>
      </c>
      <c r="M15" s="156">
        <f t="shared" si="2"/>
        <v>4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</row>
    <row r="16" spans="2:48" s="13" customFormat="1" ht="16" customHeight="1" x14ac:dyDescent="0.25">
      <c r="B16" s="27">
        <v>11</v>
      </c>
      <c r="C16" s="168" t="s">
        <v>76</v>
      </c>
      <c r="D16" s="141">
        <f t="shared" si="0"/>
        <v>25</v>
      </c>
      <c r="E16" s="143">
        <f t="shared" si="1"/>
        <v>5</v>
      </c>
      <c r="F16" s="14">
        <v>0.5</v>
      </c>
      <c r="G16" s="14">
        <v>2</v>
      </c>
      <c r="H16" s="14">
        <v>0</v>
      </c>
      <c r="I16" s="14">
        <v>1.5</v>
      </c>
      <c r="J16" s="111">
        <v>0</v>
      </c>
      <c r="K16" s="113">
        <v>0</v>
      </c>
      <c r="L16" s="14">
        <v>1</v>
      </c>
      <c r="M16" s="156">
        <f t="shared" si="2"/>
        <v>0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</row>
    <row r="17" spans="2:43" s="13" customFormat="1" ht="16" customHeight="1" x14ac:dyDescent="0.25">
      <c r="B17" s="27">
        <v>12</v>
      </c>
      <c r="C17" s="168" t="s">
        <v>77</v>
      </c>
      <c r="D17" s="141">
        <f t="shared" si="0"/>
        <v>102.5</v>
      </c>
      <c r="E17" s="143">
        <f t="shared" si="1"/>
        <v>20.5</v>
      </c>
      <c r="F17" s="14">
        <v>4</v>
      </c>
      <c r="G17" s="14">
        <v>4</v>
      </c>
      <c r="H17" s="14">
        <v>4</v>
      </c>
      <c r="I17" s="14">
        <v>2.5</v>
      </c>
      <c r="J17" s="111">
        <v>2.5</v>
      </c>
      <c r="K17" s="113">
        <v>1.5</v>
      </c>
      <c r="L17" s="14">
        <v>2</v>
      </c>
      <c r="M17" s="156">
        <f t="shared" si="2"/>
        <v>5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</row>
    <row r="18" spans="2:43" s="13" customFormat="1" ht="16" customHeight="1" x14ac:dyDescent="0.25">
      <c r="B18" s="27">
        <v>13</v>
      </c>
      <c r="C18" s="168"/>
      <c r="D18" s="141">
        <f t="shared" si="0"/>
        <v>0</v>
      </c>
      <c r="E18" s="143">
        <f t="shared" si="1"/>
        <v>0</v>
      </c>
      <c r="F18" s="14"/>
      <c r="G18" s="14"/>
      <c r="H18" s="14"/>
      <c r="I18" s="14"/>
      <c r="J18" s="111"/>
      <c r="K18" s="113"/>
      <c r="L18" s="14"/>
      <c r="M18" s="156">
        <f t="shared" si="2"/>
        <v>0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</row>
    <row r="19" spans="2:43" s="13" customFormat="1" ht="16" customHeight="1" x14ac:dyDescent="0.25">
      <c r="B19" s="27">
        <v>14</v>
      </c>
      <c r="C19" s="168"/>
      <c r="D19" s="141">
        <f t="shared" si="0"/>
        <v>0</v>
      </c>
      <c r="E19" s="143">
        <f t="shared" si="1"/>
        <v>0</v>
      </c>
      <c r="F19" s="14"/>
      <c r="G19" s="14"/>
      <c r="H19" s="14"/>
      <c r="I19" s="14"/>
      <c r="J19" s="111"/>
      <c r="K19" s="113"/>
      <c r="L19" s="14"/>
      <c r="M19" s="156">
        <f t="shared" si="2"/>
        <v>0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</row>
    <row r="20" spans="2:43" s="13" customFormat="1" ht="16" customHeight="1" x14ac:dyDescent="0.25">
      <c r="B20" s="27">
        <v>15</v>
      </c>
      <c r="C20" s="168"/>
      <c r="D20" s="151">
        <f t="shared" si="0"/>
        <v>0</v>
      </c>
      <c r="E20" s="143">
        <f t="shared" si="1"/>
        <v>0</v>
      </c>
      <c r="F20" s="14"/>
      <c r="G20" s="14"/>
      <c r="H20" s="14"/>
      <c r="I20" s="14"/>
      <c r="J20" s="111"/>
      <c r="K20" s="113"/>
      <c r="L20" s="14"/>
      <c r="M20" s="156">
        <f t="shared" si="2"/>
        <v>0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</row>
    <row r="21" spans="2:43" s="13" customFormat="1" ht="16" customHeight="1" x14ac:dyDescent="0.25">
      <c r="B21" s="27">
        <v>16</v>
      </c>
      <c r="C21" s="168"/>
      <c r="D21" s="141">
        <f t="shared" si="0"/>
        <v>0</v>
      </c>
      <c r="E21" s="143">
        <f t="shared" si="1"/>
        <v>0</v>
      </c>
      <c r="F21" s="14"/>
      <c r="G21" s="14"/>
      <c r="H21" s="14"/>
      <c r="I21" s="14"/>
      <c r="J21" s="111"/>
      <c r="K21" s="113"/>
      <c r="L21" s="14"/>
      <c r="M21" s="156">
        <f t="shared" si="2"/>
        <v>0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</row>
  </sheetData>
  <conditionalFormatting sqref="D6:D21">
    <cfRule type="cellIs" dxfId="3" priority="2" operator="lessThan">
      <formula>50</formula>
    </cfRule>
    <cfRule type="cellIs" dxfId="2" priority="3" operator="equal">
      <formula>0</formula>
    </cfRule>
  </conditionalFormatting>
  <conditionalFormatting sqref="E6:E21">
    <cfRule type="cellIs" dxfId="1" priority="12" operator="lessThan">
      <formula>7</formula>
    </cfRule>
  </conditionalFormatting>
  <conditionalFormatting sqref="M6:M21">
    <cfRule type="cellIs" dxfId="0" priority="1" operator="equal">
      <formula>0</formula>
    </cfRule>
  </conditionalFormatting>
  <pageMargins left="0.74803149606299213" right="0.55118110236220474" top="0.39370078740157483" bottom="0.39370078740157483" header="0.11811023622047245" footer="0.31496062992125984"/>
  <pageSetup paperSize="9" scale="8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T33"/>
  <sheetViews>
    <sheetView tabSelected="1" workbookViewId="0">
      <pane ySplit="5" topLeftCell="A6" activePane="bottomLeft" state="frozen"/>
      <selection pane="bottomLeft" activeCell="B7" sqref="B7"/>
    </sheetView>
  </sheetViews>
  <sheetFormatPr defaultColWidth="9.1796875" defaultRowHeight="13" x14ac:dyDescent="0.3"/>
  <cols>
    <col min="1" max="1" width="2" style="7" customWidth="1"/>
    <col min="2" max="2" width="6.54296875" style="7" customWidth="1"/>
    <col min="3" max="3" width="8.1796875" style="7" customWidth="1"/>
    <col min="4" max="5" width="10.54296875" style="7" customWidth="1"/>
    <col min="6" max="6" width="10.7265625" style="7" customWidth="1"/>
    <col min="7" max="7" width="13.1796875" style="7" customWidth="1"/>
    <col min="8" max="8" width="10" style="7" customWidth="1"/>
    <col min="9" max="9" width="11.1796875" style="7" customWidth="1"/>
    <col min="10" max="10" width="8.1796875" style="7" customWidth="1"/>
    <col min="11" max="11" width="9.1796875" style="7"/>
    <col min="12" max="12" width="8.54296875" style="7" customWidth="1"/>
    <col min="13" max="13" width="16" style="7" customWidth="1"/>
    <col min="14" max="14" width="11.1796875" style="7" customWidth="1"/>
    <col min="15" max="15" width="16.26953125" style="7" customWidth="1"/>
    <col min="16" max="16" width="10.7265625" style="7" customWidth="1"/>
    <col min="17" max="17" width="12.54296875" style="7" customWidth="1"/>
    <col min="18" max="18" width="12.26953125" style="7" customWidth="1"/>
    <col min="19" max="19" width="14.1796875" style="7" customWidth="1"/>
    <col min="20" max="20" width="12.453125" style="7" customWidth="1"/>
    <col min="21" max="16384" width="9.1796875" style="7"/>
  </cols>
  <sheetData>
    <row r="1" spans="2:20" x14ac:dyDescent="0.3">
      <c r="B1" s="6" t="s">
        <v>1</v>
      </c>
      <c r="C1" s="6"/>
      <c r="D1" s="6"/>
      <c r="E1" s="6"/>
      <c r="F1" s="6"/>
      <c r="G1" s="2" t="s">
        <v>6</v>
      </c>
      <c r="H1" s="63"/>
      <c r="Q1" s="64"/>
      <c r="R1" s="17"/>
    </row>
    <row r="2" spans="2:20" x14ac:dyDescent="0.3">
      <c r="B2" s="4"/>
      <c r="C2" s="4"/>
      <c r="D2" s="4"/>
      <c r="E2" s="4"/>
      <c r="F2" s="4"/>
      <c r="G2" s="8"/>
      <c r="Q2" s="64"/>
      <c r="R2" s="17"/>
    </row>
    <row r="3" spans="2:20" x14ac:dyDescent="0.3">
      <c r="Q3" s="64"/>
      <c r="R3" s="17"/>
    </row>
    <row r="4" spans="2:20" ht="14.5" x14ac:dyDescent="0.35">
      <c r="E4" s="65" t="s">
        <v>20</v>
      </c>
      <c r="F4" s="66"/>
      <c r="G4" s="67" t="s">
        <v>21</v>
      </c>
      <c r="H4" s="68"/>
      <c r="I4" s="69" t="s">
        <v>22</v>
      </c>
      <c r="J4" s="70"/>
      <c r="K4" s="71" t="s">
        <v>23</v>
      </c>
      <c r="L4" s="72"/>
      <c r="M4" s="73"/>
      <c r="N4" s="73"/>
      <c r="O4" s="74"/>
      <c r="P4" s="75"/>
      <c r="Q4" s="76" t="s">
        <v>53</v>
      </c>
      <c r="R4" s="17"/>
    </row>
    <row r="5" spans="2:20" ht="24" customHeight="1" x14ac:dyDescent="0.3">
      <c r="B5" s="9" t="s">
        <v>24</v>
      </c>
      <c r="C5" s="77" t="s">
        <v>25</v>
      </c>
      <c r="D5" s="77" t="s">
        <v>26</v>
      </c>
      <c r="E5" s="78" t="s">
        <v>27</v>
      </c>
      <c r="F5" s="79" t="s">
        <v>28</v>
      </c>
      <c r="G5" s="80" t="s">
        <v>29</v>
      </c>
      <c r="H5" s="81" t="s">
        <v>30</v>
      </c>
      <c r="I5" s="82" t="s">
        <v>31</v>
      </c>
      <c r="J5" s="83" t="s">
        <v>32</v>
      </c>
      <c r="K5" s="84" t="s">
        <v>33</v>
      </c>
      <c r="L5" s="85" t="s">
        <v>34</v>
      </c>
      <c r="M5" s="85" t="s">
        <v>35</v>
      </c>
      <c r="N5" s="85" t="s">
        <v>36</v>
      </c>
      <c r="O5" s="85" t="s">
        <v>37</v>
      </c>
      <c r="P5" s="86" t="s">
        <v>38</v>
      </c>
      <c r="Q5" s="64"/>
      <c r="R5" s="17"/>
    </row>
    <row r="6" spans="2:20" s="13" customFormat="1" ht="92.25" customHeight="1" x14ac:dyDescent="0.25">
      <c r="B6" s="87">
        <v>1</v>
      </c>
      <c r="C6" s="121">
        <v>4</v>
      </c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139"/>
      <c r="Q6" s="161"/>
      <c r="R6" s="161"/>
      <c r="S6" s="162"/>
      <c r="T6" s="162"/>
    </row>
    <row r="7" spans="2:20" s="13" customFormat="1" ht="136.5" customHeight="1" x14ac:dyDescent="0.25">
      <c r="B7" s="87">
        <v>2</v>
      </c>
      <c r="C7" s="121">
        <v>4</v>
      </c>
      <c r="D7" s="122"/>
      <c r="E7" s="122"/>
      <c r="F7" s="122"/>
      <c r="G7" s="122"/>
      <c r="H7" s="122"/>
      <c r="I7" s="171"/>
      <c r="J7" s="122"/>
      <c r="K7" s="122"/>
      <c r="L7" s="122"/>
      <c r="M7" s="122"/>
      <c r="N7" s="122"/>
      <c r="O7" s="122"/>
      <c r="P7" s="122"/>
      <c r="Q7" s="163"/>
      <c r="R7" s="164"/>
      <c r="S7" s="164"/>
      <c r="T7" s="164"/>
    </row>
    <row r="8" spans="2:20" s="13" customFormat="1" ht="90" customHeight="1" x14ac:dyDescent="0.25">
      <c r="B8" s="87">
        <v>3</v>
      </c>
      <c r="C8" s="121">
        <v>1</v>
      </c>
      <c r="D8" s="172"/>
      <c r="E8" s="172"/>
      <c r="F8" s="172"/>
      <c r="G8" s="88"/>
      <c r="H8" s="172"/>
      <c r="I8" s="172"/>
      <c r="J8" s="88"/>
      <c r="K8" s="172"/>
      <c r="L8" s="172"/>
      <c r="M8" s="172"/>
      <c r="N8" s="172"/>
      <c r="O8" s="172"/>
      <c r="P8" s="172"/>
      <c r="Q8" s="165"/>
      <c r="R8" s="161"/>
      <c r="S8" s="161"/>
      <c r="T8" s="161"/>
    </row>
    <row r="9" spans="2:20" s="13" customFormat="1" ht="137.25" customHeight="1" x14ac:dyDescent="0.25">
      <c r="B9" s="87">
        <v>4</v>
      </c>
      <c r="C9" s="121">
        <v>4</v>
      </c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63"/>
      <c r="R9" s="163"/>
      <c r="S9" s="164"/>
      <c r="T9" s="164"/>
    </row>
    <row r="10" spans="2:20" x14ac:dyDescent="0.3">
      <c r="Q10" s="105"/>
    </row>
    <row r="12" spans="2:20" x14ac:dyDescent="0.3">
      <c r="Q12" s="105"/>
    </row>
    <row r="13" spans="2:20" x14ac:dyDescent="0.3">
      <c r="Q13" s="105"/>
    </row>
    <row r="14" spans="2:20" x14ac:dyDescent="0.3">
      <c r="Q14" s="105"/>
    </row>
    <row r="15" spans="2:20" x14ac:dyDescent="0.3">
      <c r="Q15" s="105"/>
    </row>
    <row r="16" spans="2:20" x14ac:dyDescent="0.3">
      <c r="Q16" s="105"/>
    </row>
    <row r="17" spans="17:17" x14ac:dyDescent="0.3">
      <c r="Q17" s="105"/>
    </row>
    <row r="18" spans="17:17" x14ac:dyDescent="0.3">
      <c r="Q18" s="105"/>
    </row>
    <row r="19" spans="17:17" x14ac:dyDescent="0.3">
      <c r="Q19" s="105"/>
    </row>
    <row r="20" spans="17:17" x14ac:dyDescent="0.3">
      <c r="Q20" s="105"/>
    </row>
    <row r="21" spans="17:17" x14ac:dyDescent="0.3">
      <c r="Q21" s="105"/>
    </row>
    <row r="22" spans="17:17" x14ac:dyDescent="0.3">
      <c r="Q22" s="105"/>
    </row>
    <row r="27" spans="17:17" x14ac:dyDescent="0.3">
      <c r="Q27" s="105"/>
    </row>
    <row r="28" spans="17:17" x14ac:dyDescent="0.3">
      <c r="Q28" s="105"/>
    </row>
    <row r="29" spans="17:17" x14ac:dyDescent="0.3">
      <c r="Q29" s="105"/>
    </row>
    <row r="30" spans="17:17" x14ac:dyDescent="0.3">
      <c r="Q30" s="105"/>
    </row>
    <row r="31" spans="17:17" x14ac:dyDescent="0.3">
      <c r="Q31" s="105"/>
    </row>
    <row r="33" spans="17:17" x14ac:dyDescent="0.3">
      <c r="Q33" s="10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71BA959-C252-4122-AE3C-D25688078A8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GRADES</vt:lpstr>
      <vt:lpstr>TOTAL EXAM POINTS </vt:lpstr>
      <vt:lpstr>Mid-Term Exam</vt:lpstr>
      <vt:lpstr>Final Exam </vt:lpstr>
      <vt:lpstr>Case Assignment</vt:lpstr>
      <vt:lpstr>g</vt:lpstr>
      <vt:lpstr>maxPoints</vt:lpstr>
      <vt:lpstr>'Final Exam '!Print_Area</vt:lpstr>
      <vt:lpstr>GRADES!Print_Area</vt:lpstr>
      <vt:lpstr>'Mid-Term Exam'!Print_Area</vt:lpstr>
      <vt:lpstr>'TOTAL EXAM POINTS '!Print_Area</vt:lpstr>
      <vt:lpstr>'Final Exam '!totalClasses</vt:lpstr>
      <vt:lpstr>'Mid-Term Exam'!totalClasses</vt:lpstr>
      <vt:lpstr>totalPoints</vt:lpstr>
    </vt:vector>
  </TitlesOfParts>
  <Company>HELIA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Mami</dc:creator>
  <cp:lastModifiedBy>Ilves Kalle</cp:lastModifiedBy>
  <cp:lastPrinted>2019-10-29T08:13:47Z</cp:lastPrinted>
  <dcterms:created xsi:type="dcterms:W3CDTF">2008-01-22T16:20:48Z</dcterms:created>
  <dcterms:modified xsi:type="dcterms:W3CDTF">2025-04-10T05:47:21Z</dcterms:modified>
</cp:coreProperties>
</file>