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75" tabRatio="792" firstSheet="5" activeTab="12"/>
  </bookViews>
  <sheets>
    <sheet name="Data Historis" sheetId="1" r:id="rId1"/>
    <sheet name="Data terpilih" sheetId="2" r:id="rId2"/>
    <sheet name="Kategorikal" sheetId="5" r:id="rId3"/>
    <sheet name="Kadar Glukosa" sheetId="3" r:id="rId4"/>
    <sheet name="Tekanan Darah" sheetId="6" r:id="rId5"/>
    <sheet name="Berat Tubuh" sheetId="7" r:id="rId6"/>
    <sheet name="umur" sheetId="8" r:id="rId7"/>
    <sheet name="Hasil" sheetId="4" r:id="rId8"/>
    <sheet name="Balance" sheetId="9" r:id="rId9"/>
    <sheet name="Splitting" sheetId="10" r:id="rId10"/>
    <sheet name="Numbering" sheetId="11" r:id="rId11"/>
    <sheet name="Naive Bayes" sheetId="13" r:id="rId12"/>
    <sheet name="Confision Matrix" sheetId="14" r:id="rId13"/>
  </sheets>
  <externalReferences>
    <externalReference r:id="rId14"/>
  </externalReferences>
  <calcPr calcId="144525" iterate="1"/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2" i="11"/>
  <c r="J21" i="11" l="1"/>
  <c r="J20" i="11"/>
  <c r="J19" i="11"/>
  <c r="J18" i="11"/>
  <c r="J17" i="11"/>
  <c r="J16" i="11"/>
  <c r="J15" i="11"/>
  <c r="J14" i="11"/>
  <c r="N14" i="11" s="1"/>
  <c r="J13" i="11"/>
  <c r="J12" i="11"/>
  <c r="J11" i="11"/>
  <c r="J10" i="11"/>
  <c r="J9" i="11"/>
  <c r="I21" i="11"/>
  <c r="I20" i="11"/>
  <c r="I18" i="11"/>
  <c r="I19" i="11"/>
  <c r="I17" i="11"/>
  <c r="I13" i="11"/>
  <c r="I14" i="11"/>
  <c r="I15" i="11"/>
  <c r="I16" i="11"/>
  <c r="N16" i="11" s="1"/>
  <c r="I12" i="11"/>
  <c r="I11" i="11"/>
  <c r="I10" i="11"/>
  <c r="I9" i="11"/>
  <c r="B18" i="13"/>
  <c r="B17" i="13"/>
  <c r="B12" i="13"/>
  <c r="B11" i="13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D12" i="13"/>
  <c r="C11" i="13"/>
  <c r="D7" i="13"/>
  <c r="A20" i="13" s="1"/>
  <c r="C20" i="13" s="1"/>
  <c r="C7" i="13"/>
  <c r="A19" i="13" s="1"/>
  <c r="C19" i="13" s="1"/>
  <c r="B7" i="13"/>
  <c r="A18" i="13" s="1"/>
  <c r="C18" i="13" s="1"/>
  <c r="A7" i="13"/>
  <c r="A17" i="13" s="1"/>
  <c r="C17" i="13" s="1"/>
  <c r="D431" i="11"/>
  <c r="C431" i="11"/>
  <c r="A431" i="11"/>
  <c r="D430" i="11"/>
  <c r="C430" i="11"/>
  <c r="A430" i="11"/>
  <c r="D429" i="11"/>
  <c r="C429" i="11"/>
  <c r="A429" i="11"/>
  <c r="D428" i="11"/>
  <c r="C428" i="11"/>
  <c r="A428" i="11"/>
  <c r="D427" i="11"/>
  <c r="C427" i="11"/>
  <c r="A427" i="11"/>
  <c r="D426" i="11"/>
  <c r="C426" i="11"/>
  <c r="A426" i="11"/>
  <c r="D425" i="11"/>
  <c r="C425" i="11"/>
  <c r="A425" i="11"/>
  <c r="D424" i="11"/>
  <c r="C424" i="11"/>
  <c r="A424" i="11"/>
  <c r="D423" i="11"/>
  <c r="C423" i="11"/>
  <c r="A423" i="11"/>
  <c r="D422" i="11"/>
  <c r="C422" i="11"/>
  <c r="A422" i="11"/>
  <c r="D421" i="11"/>
  <c r="C421" i="11"/>
  <c r="A421" i="11"/>
  <c r="D420" i="11"/>
  <c r="C420" i="11"/>
  <c r="A420" i="11"/>
  <c r="D419" i="11"/>
  <c r="C419" i="11"/>
  <c r="A419" i="11"/>
  <c r="D418" i="11"/>
  <c r="C418" i="11"/>
  <c r="A418" i="11"/>
  <c r="D417" i="11"/>
  <c r="C417" i="11"/>
  <c r="A417" i="11"/>
  <c r="D416" i="11"/>
  <c r="C416" i="11"/>
  <c r="A416" i="11"/>
  <c r="D415" i="11"/>
  <c r="C415" i="11"/>
  <c r="A415" i="11"/>
  <c r="D414" i="11"/>
  <c r="C414" i="11"/>
  <c r="A414" i="11"/>
  <c r="D413" i="11"/>
  <c r="C413" i="11"/>
  <c r="A413" i="11"/>
  <c r="D412" i="11"/>
  <c r="C412" i="11"/>
  <c r="A412" i="11"/>
  <c r="D411" i="11"/>
  <c r="C411" i="11"/>
  <c r="A411" i="11"/>
  <c r="D410" i="11"/>
  <c r="C410" i="11"/>
  <c r="A410" i="11"/>
  <c r="D409" i="11"/>
  <c r="C409" i="11"/>
  <c r="A409" i="11"/>
  <c r="D408" i="11"/>
  <c r="C408" i="11"/>
  <c r="A408" i="11"/>
  <c r="D407" i="11"/>
  <c r="C407" i="11"/>
  <c r="A407" i="11"/>
  <c r="D406" i="11"/>
  <c r="C406" i="11"/>
  <c r="A406" i="11"/>
  <c r="D405" i="11"/>
  <c r="C405" i="11"/>
  <c r="A405" i="11"/>
  <c r="D404" i="11"/>
  <c r="C404" i="11"/>
  <c r="A404" i="11"/>
  <c r="D403" i="11"/>
  <c r="C403" i="11"/>
  <c r="A403" i="11"/>
  <c r="D402" i="11"/>
  <c r="C402" i="11"/>
  <c r="A402" i="11"/>
  <c r="D401" i="11"/>
  <c r="C401" i="11"/>
  <c r="A401" i="11"/>
  <c r="D400" i="11"/>
  <c r="C400" i="11"/>
  <c r="A400" i="11"/>
  <c r="D399" i="11"/>
  <c r="C399" i="11"/>
  <c r="A399" i="11"/>
  <c r="D398" i="11"/>
  <c r="C398" i="11"/>
  <c r="A398" i="11"/>
  <c r="D397" i="11"/>
  <c r="C397" i="11"/>
  <c r="A397" i="11"/>
  <c r="D396" i="11"/>
  <c r="C396" i="11"/>
  <c r="A396" i="11"/>
  <c r="D395" i="11"/>
  <c r="C395" i="11"/>
  <c r="A395" i="11"/>
  <c r="D394" i="11"/>
  <c r="C394" i="11"/>
  <c r="A394" i="11"/>
  <c r="D393" i="11"/>
  <c r="C393" i="11"/>
  <c r="A393" i="11"/>
  <c r="D392" i="11"/>
  <c r="C392" i="11"/>
  <c r="A392" i="11"/>
  <c r="D391" i="11"/>
  <c r="C391" i="11"/>
  <c r="A391" i="11"/>
  <c r="D390" i="11"/>
  <c r="C390" i="11"/>
  <c r="A390" i="11"/>
  <c r="D389" i="11"/>
  <c r="C389" i="11"/>
  <c r="A389" i="11"/>
  <c r="D388" i="11"/>
  <c r="C388" i="11"/>
  <c r="A388" i="11"/>
  <c r="D387" i="11"/>
  <c r="C387" i="11"/>
  <c r="A387" i="11"/>
  <c r="D386" i="11"/>
  <c r="C386" i="11"/>
  <c r="A386" i="11"/>
  <c r="D385" i="11"/>
  <c r="C385" i="11"/>
  <c r="A385" i="11"/>
  <c r="D384" i="11"/>
  <c r="C384" i="11"/>
  <c r="A384" i="11"/>
  <c r="D383" i="11"/>
  <c r="C383" i="11"/>
  <c r="A383" i="11"/>
  <c r="D382" i="11"/>
  <c r="C382" i="11"/>
  <c r="A382" i="11"/>
  <c r="D381" i="11"/>
  <c r="C381" i="11"/>
  <c r="A381" i="11"/>
  <c r="D380" i="11"/>
  <c r="C380" i="11"/>
  <c r="A380" i="11"/>
  <c r="D379" i="11"/>
  <c r="C379" i="11"/>
  <c r="A379" i="11"/>
  <c r="D378" i="11"/>
  <c r="C378" i="11"/>
  <c r="A378" i="11"/>
  <c r="D377" i="11"/>
  <c r="C377" i="11"/>
  <c r="A377" i="11"/>
  <c r="D376" i="11"/>
  <c r="C376" i="11"/>
  <c r="A376" i="11"/>
  <c r="D375" i="11"/>
  <c r="C375" i="11"/>
  <c r="A375" i="11"/>
  <c r="D374" i="11"/>
  <c r="C374" i="11"/>
  <c r="A374" i="11"/>
  <c r="D373" i="11"/>
  <c r="C373" i="11"/>
  <c r="A373" i="11"/>
  <c r="D372" i="11"/>
  <c r="C372" i="11"/>
  <c r="A372" i="11"/>
  <c r="D371" i="11"/>
  <c r="C371" i="11"/>
  <c r="A371" i="11"/>
  <c r="D370" i="11"/>
  <c r="C370" i="11"/>
  <c r="A370" i="11"/>
  <c r="D369" i="11"/>
  <c r="C369" i="11"/>
  <c r="A369" i="11"/>
  <c r="D368" i="11"/>
  <c r="C368" i="11"/>
  <c r="A368" i="11"/>
  <c r="D367" i="11"/>
  <c r="C367" i="11"/>
  <c r="A367" i="11"/>
  <c r="D366" i="11"/>
  <c r="C366" i="11"/>
  <c r="A366" i="11"/>
  <c r="D365" i="11"/>
  <c r="C365" i="11"/>
  <c r="A365" i="11"/>
  <c r="D364" i="11"/>
  <c r="C364" i="11"/>
  <c r="A364" i="11"/>
  <c r="D363" i="11"/>
  <c r="C363" i="11"/>
  <c r="A363" i="11"/>
  <c r="D362" i="11"/>
  <c r="C362" i="11"/>
  <c r="A362" i="11"/>
  <c r="D361" i="11"/>
  <c r="C361" i="11"/>
  <c r="A361" i="11"/>
  <c r="D360" i="11"/>
  <c r="C360" i="11"/>
  <c r="A360" i="11"/>
  <c r="D359" i="11"/>
  <c r="C359" i="11"/>
  <c r="A359" i="11"/>
  <c r="D358" i="11"/>
  <c r="C358" i="11"/>
  <c r="A358" i="11"/>
  <c r="D357" i="11"/>
  <c r="C357" i="11"/>
  <c r="A357" i="11"/>
  <c r="D356" i="11"/>
  <c r="C356" i="11"/>
  <c r="A356" i="11"/>
  <c r="D355" i="11"/>
  <c r="C355" i="11"/>
  <c r="A355" i="11"/>
  <c r="D354" i="11"/>
  <c r="C354" i="11"/>
  <c r="A354" i="11"/>
  <c r="D353" i="11"/>
  <c r="C353" i="11"/>
  <c r="A353" i="11"/>
  <c r="D352" i="11"/>
  <c r="C352" i="11"/>
  <c r="A352" i="11"/>
  <c r="D351" i="11"/>
  <c r="C351" i="11"/>
  <c r="A351" i="11"/>
  <c r="D350" i="11"/>
  <c r="C350" i="11"/>
  <c r="A350" i="11"/>
  <c r="D349" i="11"/>
  <c r="C349" i="11"/>
  <c r="A349" i="11"/>
  <c r="D348" i="11"/>
  <c r="C348" i="11"/>
  <c r="A348" i="11"/>
  <c r="D347" i="11"/>
  <c r="C347" i="11"/>
  <c r="A347" i="11"/>
  <c r="D346" i="11"/>
  <c r="C346" i="11"/>
  <c r="A346" i="11"/>
  <c r="D345" i="11"/>
  <c r="C345" i="11"/>
  <c r="A345" i="11"/>
  <c r="D344" i="11"/>
  <c r="C344" i="11"/>
  <c r="A344" i="11"/>
  <c r="D343" i="11"/>
  <c r="C343" i="11"/>
  <c r="A343" i="11"/>
  <c r="D342" i="11"/>
  <c r="C342" i="11"/>
  <c r="A342" i="11"/>
  <c r="D341" i="11"/>
  <c r="C341" i="11"/>
  <c r="A341" i="11"/>
  <c r="D340" i="11"/>
  <c r="C340" i="11"/>
  <c r="A340" i="11"/>
  <c r="D339" i="11"/>
  <c r="C339" i="11"/>
  <c r="A339" i="11"/>
  <c r="D338" i="11"/>
  <c r="C338" i="11"/>
  <c r="A338" i="11"/>
  <c r="D337" i="11"/>
  <c r="C337" i="11"/>
  <c r="A337" i="11"/>
  <c r="D336" i="11"/>
  <c r="C336" i="11"/>
  <c r="A336" i="11"/>
  <c r="D335" i="11"/>
  <c r="C335" i="11"/>
  <c r="A335" i="11"/>
  <c r="D334" i="11"/>
  <c r="C334" i="11"/>
  <c r="A334" i="11"/>
  <c r="D333" i="11"/>
  <c r="C333" i="11"/>
  <c r="A333" i="11"/>
  <c r="D332" i="11"/>
  <c r="C332" i="11"/>
  <c r="A332" i="11"/>
  <c r="D331" i="11"/>
  <c r="C331" i="11"/>
  <c r="A331" i="11"/>
  <c r="D330" i="11"/>
  <c r="C330" i="11"/>
  <c r="A330" i="11"/>
  <c r="D329" i="11"/>
  <c r="C329" i="11"/>
  <c r="A329" i="11"/>
  <c r="D328" i="11"/>
  <c r="C328" i="11"/>
  <c r="A328" i="11"/>
  <c r="D327" i="11"/>
  <c r="C327" i="11"/>
  <c r="A327" i="11"/>
  <c r="D326" i="11"/>
  <c r="C326" i="11"/>
  <c r="A326" i="11"/>
  <c r="D325" i="11"/>
  <c r="C325" i="11"/>
  <c r="A325" i="11"/>
  <c r="D324" i="11"/>
  <c r="C324" i="11"/>
  <c r="A324" i="11"/>
  <c r="D323" i="11"/>
  <c r="C323" i="11"/>
  <c r="A323" i="11"/>
  <c r="D322" i="11"/>
  <c r="C322" i="11"/>
  <c r="A322" i="11"/>
  <c r="D321" i="11"/>
  <c r="C321" i="11"/>
  <c r="A321" i="11"/>
  <c r="D320" i="11"/>
  <c r="C320" i="11"/>
  <c r="A320" i="11"/>
  <c r="D319" i="11"/>
  <c r="C319" i="11"/>
  <c r="A319" i="11"/>
  <c r="D318" i="11"/>
  <c r="C318" i="11"/>
  <c r="A318" i="11"/>
  <c r="D317" i="11"/>
  <c r="C317" i="11"/>
  <c r="A317" i="11"/>
  <c r="D316" i="11"/>
  <c r="C316" i="11"/>
  <c r="A316" i="11"/>
  <c r="D315" i="11"/>
  <c r="C315" i="11"/>
  <c r="A315" i="11"/>
  <c r="D314" i="11"/>
  <c r="C314" i="11"/>
  <c r="A314" i="11"/>
  <c r="D313" i="11"/>
  <c r="C313" i="11"/>
  <c r="A313" i="11"/>
  <c r="D312" i="11"/>
  <c r="C312" i="11"/>
  <c r="A312" i="11"/>
  <c r="D311" i="11"/>
  <c r="C311" i="11"/>
  <c r="A311" i="11"/>
  <c r="D310" i="11"/>
  <c r="C310" i="11"/>
  <c r="A310" i="11"/>
  <c r="D309" i="11"/>
  <c r="C309" i="11"/>
  <c r="A309" i="11"/>
  <c r="D308" i="11"/>
  <c r="C308" i="11"/>
  <c r="A308" i="11"/>
  <c r="D307" i="11"/>
  <c r="C307" i="11"/>
  <c r="A307" i="11"/>
  <c r="D306" i="11"/>
  <c r="C306" i="11"/>
  <c r="A306" i="11"/>
  <c r="D305" i="11"/>
  <c r="C305" i="11"/>
  <c r="A305" i="11"/>
  <c r="D304" i="11"/>
  <c r="C304" i="11"/>
  <c r="A304" i="11"/>
  <c r="D303" i="11"/>
  <c r="C303" i="11"/>
  <c r="A303" i="11"/>
  <c r="D302" i="11"/>
  <c r="C302" i="11"/>
  <c r="A302" i="11"/>
  <c r="D301" i="11"/>
  <c r="C301" i="11"/>
  <c r="A301" i="11"/>
  <c r="D300" i="11"/>
  <c r="C300" i="11"/>
  <c r="A300" i="11"/>
  <c r="D299" i="11"/>
  <c r="C299" i="11"/>
  <c r="A299" i="11"/>
  <c r="D298" i="11"/>
  <c r="C298" i="11"/>
  <c r="A298" i="11"/>
  <c r="D297" i="11"/>
  <c r="C297" i="11"/>
  <c r="A297" i="11"/>
  <c r="D296" i="11"/>
  <c r="C296" i="11"/>
  <c r="A296" i="11"/>
  <c r="D295" i="11"/>
  <c r="C295" i="11"/>
  <c r="A295" i="11"/>
  <c r="D294" i="11"/>
  <c r="C294" i="11"/>
  <c r="A294" i="11"/>
  <c r="D293" i="11"/>
  <c r="C293" i="11"/>
  <c r="A293" i="11"/>
  <c r="D292" i="11"/>
  <c r="C292" i="11"/>
  <c r="A292" i="11"/>
  <c r="D291" i="11"/>
  <c r="C291" i="11"/>
  <c r="A291" i="11"/>
  <c r="D290" i="11"/>
  <c r="C290" i="11"/>
  <c r="A290" i="11"/>
  <c r="D289" i="11"/>
  <c r="C289" i="11"/>
  <c r="A289" i="11"/>
  <c r="D288" i="11"/>
  <c r="C288" i="11"/>
  <c r="A288" i="11"/>
  <c r="D287" i="11"/>
  <c r="C287" i="11"/>
  <c r="A287" i="11"/>
  <c r="D286" i="11"/>
  <c r="C286" i="11"/>
  <c r="A286" i="11"/>
  <c r="D285" i="11"/>
  <c r="C285" i="11"/>
  <c r="A285" i="11"/>
  <c r="D284" i="11"/>
  <c r="C284" i="11"/>
  <c r="A284" i="11"/>
  <c r="D283" i="11"/>
  <c r="C283" i="11"/>
  <c r="A283" i="11"/>
  <c r="D282" i="11"/>
  <c r="C282" i="11"/>
  <c r="A282" i="11"/>
  <c r="D281" i="11"/>
  <c r="C281" i="11"/>
  <c r="A281" i="11"/>
  <c r="D280" i="11"/>
  <c r="C280" i="11"/>
  <c r="A280" i="11"/>
  <c r="D279" i="11"/>
  <c r="C279" i="11"/>
  <c r="A279" i="11"/>
  <c r="D278" i="11"/>
  <c r="C278" i="11"/>
  <c r="A278" i="11"/>
  <c r="D277" i="11"/>
  <c r="C277" i="11"/>
  <c r="A277" i="11"/>
  <c r="D276" i="11"/>
  <c r="C276" i="11"/>
  <c r="A276" i="11"/>
  <c r="D275" i="11"/>
  <c r="C275" i="11"/>
  <c r="A275" i="11"/>
  <c r="D274" i="11"/>
  <c r="C274" i="11"/>
  <c r="A274" i="11"/>
  <c r="D273" i="11"/>
  <c r="C273" i="11"/>
  <c r="A273" i="11"/>
  <c r="D272" i="11"/>
  <c r="C272" i="11"/>
  <c r="A272" i="11"/>
  <c r="D271" i="11"/>
  <c r="C271" i="11"/>
  <c r="A271" i="11"/>
  <c r="D270" i="11"/>
  <c r="C270" i="11"/>
  <c r="A270" i="11"/>
  <c r="D269" i="11"/>
  <c r="C269" i="11"/>
  <c r="A269" i="11"/>
  <c r="D268" i="11"/>
  <c r="C268" i="11"/>
  <c r="A268" i="11"/>
  <c r="D267" i="11"/>
  <c r="C267" i="11"/>
  <c r="A267" i="11"/>
  <c r="D266" i="11"/>
  <c r="C266" i="11"/>
  <c r="A266" i="11"/>
  <c r="D265" i="11"/>
  <c r="C265" i="11"/>
  <c r="A265" i="11"/>
  <c r="D264" i="11"/>
  <c r="C264" i="11"/>
  <c r="A264" i="11"/>
  <c r="D263" i="11"/>
  <c r="C263" i="11"/>
  <c r="A263" i="11"/>
  <c r="D262" i="11"/>
  <c r="C262" i="11"/>
  <c r="A262" i="11"/>
  <c r="D261" i="11"/>
  <c r="C261" i="11"/>
  <c r="A261" i="11"/>
  <c r="D260" i="11"/>
  <c r="C260" i="11"/>
  <c r="A260" i="11"/>
  <c r="D259" i="11"/>
  <c r="C259" i="11"/>
  <c r="A259" i="11"/>
  <c r="D258" i="11"/>
  <c r="C258" i="11"/>
  <c r="A258" i="11"/>
  <c r="D257" i="11"/>
  <c r="C257" i="11"/>
  <c r="A257" i="11"/>
  <c r="D256" i="11"/>
  <c r="C256" i="11"/>
  <c r="A256" i="11"/>
  <c r="D255" i="11"/>
  <c r="C255" i="11"/>
  <c r="A255" i="11"/>
  <c r="D254" i="11"/>
  <c r="C254" i="11"/>
  <c r="A254" i="11"/>
  <c r="D253" i="11"/>
  <c r="C253" i="11"/>
  <c r="A253" i="11"/>
  <c r="D252" i="11"/>
  <c r="C252" i="11"/>
  <c r="A252" i="11"/>
  <c r="D251" i="11"/>
  <c r="C251" i="11"/>
  <c r="A251" i="11"/>
  <c r="D250" i="11"/>
  <c r="C250" i="11"/>
  <c r="A250" i="11"/>
  <c r="D249" i="11"/>
  <c r="C249" i="11"/>
  <c r="A249" i="11"/>
  <c r="D248" i="11"/>
  <c r="C248" i="11"/>
  <c r="A248" i="11"/>
  <c r="D247" i="11"/>
  <c r="C247" i="11"/>
  <c r="A247" i="11"/>
  <c r="D246" i="11"/>
  <c r="C246" i="11"/>
  <c r="A246" i="11"/>
  <c r="D245" i="11"/>
  <c r="C245" i="11"/>
  <c r="A245" i="11"/>
  <c r="D244" i="11"/>
  <c r="C244" i="11"/>
  <c r="A244" i="11"/>
  <c r="D243" i="11"/>
  <c r="C243" i="11"/>
  <c r="A243" i="11"/>
  <c r="D242" i="11"/>
  <c r="C242" i="11"/>
  <c r="A242" i="11"/>
  <c r="D241" i="11"/>
  <c r="C241" i="11"/>
  <c r="A241" i="11"/>
  <c r="D240" i="11"/>
  <c r="C240" i="11"/>
  <c r="A240" i="11"/>
  <c r="D239" i="11"/>
  <c r="C239" i="11"/>
  <c r="A239" i="11"/>
  <c r="D238" i="11"/>
  <c r="C238" i="11"/>
  <c r="A238" i="11"/>
  <c r="D237" i="11"/>
  <c r="C237" i="11"/>
  <c r="A237" i="11"/>
  <c r="D236" i="11"/>
  <c r="C236" i="11"/>
  <c r="A236" i="11"/>
  <c r="D235" i="11"/>
  <c r="C235" i="11"/>
  <c r="A235" i="11"/>
  <c r="D234" i="11"/>
  <c r="C234" i="11"/>
  <c r="A234" i="11"/>
  <c r="D233" i="11"/>
  <c r="C233" i="11"/>
  <c r="A233" i="11"/>
  <c r="D232" i="11"/>
  <c r="C232" i="11"/>
  <c r="A232" i="11"/>
  <c r="D231" i="11"/>
  <c r="C231" i="11"/>
  <c r="A231" i="11"/>
  <c r="D230" i="11"/>
  <c r="C230" i="11"/>
  <c r="A230" i="11"/>
  <c r="D229" i="11"/>
  <c r="C229" i="11"/>
  <c r="A229" i="11"/>
  <c r="D228" i="11"/>
  <c r="C228" i="11"/>
  <c r="A228" i="11"/>
  <c r="D227" i="11"/>
  <c r="C227" i="11"/>
  <c r="A227" i="11"/>
  <c r="D226" i="11"/>
  <c r="C226" i="11"/>
  <c r="A226" i="11"/>
  <c r="D225" i="11"/>
  <c r="C225" i="11"/>
  <c r="A225" i="11"/>
  <c r="D224" i="11"/>
  <c r="C224" i="11"/>
  <c r="A224" i="11"/>
  <c r="D223" i="11"/>
  <c r="C223" i="11"/>
  <c r="A223" i="11"/>
  <c r="D222" i="11"/>
  <c r="C222" i="11"/>
  <c r="A222" i="11"/>
  <c r="D221" i="11"/>
  <c r="C221" i="11"/>
  <c r="A221" i="11"/>
  <c r="D220" i="11"/>
  <c r="C220" i="11"/>
  <c r="A220" i="11"/>
  <c r="D219" i="11"/>
  <c r="C219" i="11"/>
  <c r="A219" i="11"/>
  <c r="D218" i="11"/>
  <c r="C218" i="11"/>
  <c r="A218" i="11"/>
  <c r="D217" i="11"/>
  <c r="C217" i="11"/>
  <c r="A217" i="11"/>
  <c r="D216" i="11"/>
  <c r="C216" i="11"/>
  <c r="A216" i="11"/>
  <c r="D215" i="11"/>
  <c r="C215" i="11"/>
  <c r="A215" i="11"/>
  <c r="D214" i="11"/>
  <c r="C214" i="11"/>
  <c r="A214" i="11"/>
  <c r="D213" i="11"/>
  <c r="C213" i="11"/>
  <c r="A213" i="11"/>
  <c r="D212" i="11"/>
  <c r="C212" i="11"/>
  <c r="A212" i="11"/>
  <c r="D211" i="11"/>
  <c r="C211" i="11"/>
  <c r="A211" i="11"/>
  <c r="D210" i="11"/>
  <c r="C210" i="11"/>
  <c r="A210" i="11"/>
  <c r="D209" i="11"/>
  <c r="C209" i="11"/>
  <c r="A209" i="11"/>
  <c r="D208" i="11"/>
  <c r="C208" i="11"/>
  <c r="A208" i="11"/>
  <c r="D207" i="11"/>
  <c r="C207" i="11"/>
  <c r="A207" i="11"/>
  <c r="D206" i="11"/>
  <c r="C206" i="11"/>
  <c r="A206" i="11"/>
  <c r="D205" i="11"/>
  <c r="C205" i="11"/>
  <c r="A205" i="11"/>
  <c r="D204" i="11"/>
  <c r="C204" i="11"/>
  <c r="A204" i="11"/>
  <c r="D203" i="11"/>
  <c r="C203" i="11"/>
  <c r="A203" i="11"/>
  <c r="D202" i="11"/>
  <c r="C202" i="11"/>
  <c r="A202" i="11"/>
  <c r="D201" i="11"/>
  <c r="C201" i="11"/>
  <c r="A201" i="11"/>
  <c r="D200" i="11"/>
  <c r="C200" i="11"/>
  <c r="A200" i="11"/>
  <c r="D199" i="11"/>
  <c r="C199" i="11"/>
  <c r="A199" i="11"/>
  <c r="D198" i="11"/>
  <c r="C198" i="11"/>
  <c r="A198" i="11"/>
  <c r="D197" i="11"/>
  <c r="C197" i="11"/>
  <c r="A197" i="11"/>
  <c r="D196" i="11"/>
  <c r="C196" i="11"/>
  <c r="A196" i="11"/>
  <c r="D195" i="11"/>
  <c r="C195" i="11"/>
  <c r="A195" i="11"/>
  <c r="D194" i="11"/>
  <c r="C194" i="11"/>
  <c r="A194" i="11"/>
  <c r="D193" i="11"/>
  <c r="C193" i="11"/>
  <c r="A193" i="11"/>
  <c r="D192" i="11"/>
  <c r="C192" i="11"/>
  <c r="A192" i="11"/>
  <c r="D191" i="11"/>
  <c r="C191" i="11"/>
  <c r="A191" i="11"/>
  <c r="D190" i="11"/>
  <c r="C190" i="11"/>
  <c r="A190" i="11"/>
  <c r="D189" i="11"/>
  <c r="C189" i="11"/>
  <c r="A189" i="11"/>
  <c r="D188" i="11"/>
  <c r="C188" i="11"/>
  <c r="A188" i="11"/>
  <c r="D187" i="11"/>
  <c r="C187" i="11"/>
  <c r="A187" i="11"/>
  <c r="D186" i="11"/>
  <c r="C186" i="11"/>
  <c r="A186" i="11"/>
  <c r="D185" i="11"/>
  <c r="C185" i="11"/>
  <c r="A185" i="11"/>
  <c r="D184" i="11"/>
  <c r="C184" i="11"/>
  <c r="A184" i="11"/>
  <c r="D183" i="11"/>
  <c r="C183" i="11"/>
  <c r="A183" i="11"/>
  <c r="D182" i="11"/>
  <c r="C182" i="11"/>
  <c r="A182" i="11"/>
  <c r="D181" i="11"/>
  <c r="C181" i="11"/>
  <c r="A181" i="11"/>
  <c r="D180" i="11"/>
  <c r="C180" i="11"/>
  <c r="A180" i="11"/>
  <c r="D179" i="11"/>
  <c r="C179" i="11"/>
  <c r="A179" i="11"/>
  <c r="D178" i="11"/>
  <c r="C178" i="11"/>
  <c r="A178" i="11"/>
  <c r="D177" i="11"/>
  <c r="C177" i="11"/>
  <c r="A177" i="11"/>
  <c r="D176" i="11"/>
  <c r="C176" i="11"/>
  <c r="A176" i="11"/>
  <c r="D175" i="11"/>
  <c r="C175" i="11"/>
  <c r="A175" i="11"/>
  <c r="D174" i="11"/>
  <c r="C174" i="11"/>
  <c r="A174" i="11"/>
  <c r="D173" i="11"/>
  <c r="C173" i="11"/>
  <c r="A173" i="11"/>
  <c r="D172" i="11"/>
  <c r="C172" i="11"/>
  <c r="A172" i="11"/>
  <c r="D171" i="11"/>
  <c r="C171" i="11"/>
  <c r="A171" i="11"/>
  <c r="D170" i="11"/>
  <c r="C170" i="11"/>
  <c r="A170" i="11"/>
  <c r="D169" i="11"/>
  <c r="C169" i="11"/>
  <c r="A169" i="11"/>
  <c r="D168" i="11"/>
  <c r="C168" i="11"/>
  <c r="A168" i="11"/>
  <c r="D167" i="11"/>
  <c r="C167" i="11"/>
  <c r="A167" i="11"/>
  <c r="D166" i="11"/>
  <c r="C166" i="11"/>
  <c r="A166" i="11"/>
  <c r="D165" i="11"/>
  <c r="C165" i="11"/>
  <c r="A165" i="11"/>
  <c r="D164" i="11"/>
  <c r="C164" i="11"/>
  <c r="A164" i="11"/>
  <c r="D163" i="11"/>
  <c r="C163" i="11"/>
  <c r="A163" i="11"/>
  <c r="D162" i="11"/>
  <c r="C162" i="11"/>
  <c r="A162" i="11"/>
  <c r="D161" i="11"/>
  <c r="C161" i="11"/>
  <c r="A161" i="11"/>
  <c r="D160" i="11"/>
  <c r="C160" i="11"/>
  <c r="A160" i="11"/>
  <c r="D159" i="11"/>
  <c r="C159" i="11"/>
  <c r="A159" i="11"/>
  <c r="D158" i="11"/>
  <c r="C158" i="11"/>
  <c r="A158" i="11"/>
  <c r="D157" i="11"/>
  <c r="C157" i="11"/>
  <c r="A157" i="11"/>
  <c r="D156" i="11"/>
  <c r="C156" i="11"/>
  <c r="A156" i="11"/>
  <c r="D155" i="11"/>
  <c r="C155" i="11"/>
  <c r="A155" i="11"/>
  <c r="D154" i="11"/>
  <c r="C154" i="11"/>
  <c r="A154" i="11"/>
  <c r="D153" i="11"/>
  <c r="C153" i="11"/>
  <c r="A153" i="11"/>
  <c r="D152" i="11"/>
  <c r="C152" i="11"/>
  <c r="A152" i="11"/>
  <c r="D151" i="11"/>
  <c r="C151" i="11"/>
  <c r="A151" i="11"/>
  <c r="D150" i="11"/>
  <c r="C150" i="11"/>
  <c r="A150" i="11"/>
  <c r="D149" i="11"/>
  <c r="C149" i="11"/>
  <c r="A149" i="11"/>
  <c r="D148" i="11"/>
  <c r="C148" i="11"/>
  <c r="A148" i="11"/>
  <c r="D147" i="11"/>
  <c r="C147" i="11"/>
  <c r="A147" i="11"/>
  <c r="D146" i="11"/>
  <c r="C146" i="11"/>
  <c r="A146" i="11"/>
  <c r="D145" i="11"/>
  <c r="C145" i="11"/>
  <c r="A145" i="11"/>
  <c r="D144" i="11"/>
  <c r="C144" i="11"/>
  <c r="A144" i="11"/>
  <c r="D143" i="11"/>
  <c r="C143" i="11"/>
  <c r="A143" i="11"/>
  <c r="D142" i="11"/>
  <c r="C142" i="11"/>
  <c r="A142" i="11"/>
  <c r="D141" i="11"/>
  <c r="C141" i="11"/>
  <c r="A141" i="11"/>
  <c r="D140" i="11"/>
  <c r="C140" i="11"/>
  <c r="A140" i="11"/>
  <c r="D139" i="11"/>
  <c r="C139" i="11"/>
  <c r="A139" i="11"/>
  <c r="D138" i="11"/>
  <c r="C138" i="11"/>
  <c r="A138" i="11"/>
  <c r="D137" i="11"/>
  <c r="C137" i="11"/>
  <c r="A137" i="11"/>
  <c r="D136" i="11"/>
  <c r="C136" i="11"/>
  <c r="A136" i="11"/>
  <c r="D135" i="11"/>
  <c r="C135" i="11"/>
  <c r="A135" i="11"/>
  <c r="D134" i="11"/>
  <c r="C134" i="11"/>
  <c r="A134" i="11"/>
  <c r="D133" i="11"/>
  <c r="C133" i="11"/>
  <c r="A133" i="11"/>
  <c r="D132" i="11"/>
  <c r="C132" i="11"/>
  <c r="A132" i="11"/>
  <c r="D131" i="11"/>
  <c r="C131" i="11"/>
  <c r="A131" i="11"/>
  <c r="D130" i="11"/>
  <c r="C130" i="11"/>
  <c r="A130" i="11"/>
  <c r="D129" i="11"/>
  <c r="C129" i="11"/>
  <c r="A129" i="11"/>
  <c r="D128" i="11"/>
  <c r="C128" i="11"/>
  <c r="A128" i="11"/>
  <c r="D127" i="11"/>
  <c r="C127" i="11"/>
  <c r="A127" i="11"/>
  <c r="D126" i="11"/>
  <c r="C126" i="11"/>
  <c r="A126" i="11"/>
  <c r="D125" i="11"/>
  <c r="C125" i="11"/>
  <c r="A125" i="11"/>
  <c r="D124" i="11"/>
  <c r="C124" i="11"/>
  <c r="A124" i="11"/>
  <c r="D123" i="11"/>
  <c r="C123" i="11"/>
  <c r="A123" i="11"/>
  <c r="D122" i="11"/>
  <c r="C122" i="11"/>
  <c r="A122" i="11"/>
  <c r="D121" i="11"/>
  <c r="C121" i="11"/>
  <c r="A121" i="11"/>
  <c r="D120" i="11"/>
  <c r="C120" i="11"/>
  <c r="A120" i="11"/>
  <c r="D119" i="11"/>
  <c r="C119" i="11"/>
  <c r="A119" i="11"/>
  <c r="D118" i="11"/>
  <c r="C118" i="11"/>
  <c r="A118" i="11"/>
  <c r="D117" i="11"/>
  <c r="C117" i="11"/>
  <c r="A117" i="11"/>
  <c r="D116" i="11"/>
  <c r="C116" i="11"/>
  <c r="A116" i="11"/>
  <c r="D115" i="11"/>
  <c r="C115" i="11"/>
  <c r="A115" i="11"/>
  <c r="D114" i="11"/>
  <c r="C114" i="11"/>
  <c r="A114" i="11"/>
  <c r="D113" i="11"/>
  <c r="C113" i="11"/>
  <c r="A113" i="11"/>
  <c r="D112" i="11"/>
  <c r="C112" i="11"/>
  <c r="A112" i="11"/>
  <c r="D111" i="11"/>
  <c r="C111" i="11"/>
  <c r="A111" i="11"/>
  <c r="D110" i="11"/>
  <c r="C110" i="11"/>
  <c r="A110" i="11"/>
  <c r="D109" i="11"/>
  <c r="C109" i="11"/>
  <c r="A109" i="11"/>
  <c r="D108" i="11"/>
  <c r="C108" i="11"/>
  <c r="A108" i="11"/>
  <c r="D107" i="11"/>
  <c r="C107" i="11"/>
  <c r="A107" i="11"/>
  <c r="D106" i="11"/>
  <c r="C106" i="11"/>
  <c r="A106" i="11"/>
  <c r="D105" i="11"/>
  <c r="C105" i="11"/>
  <c r="A105" i="11"/>
  <c r="D104" i="11"/>
  <c r="C104" i="11"/>
  <c r="A104" i="11"/>
  <c r="D103" i="11"/>
  <c r="C103" i="11"/>
  <c r="A103" i="11"/>
  <c r="D102" i="11"/>
  <c r="C102" i="11"/>
  <c r="A102" i="11"/>
  <c r="D101" i="11"/>
  <c r="C101" i="11"/>
  <c r="A101" i="11"/>
  <c r="D100" i="11"/>
  <c r="C100" i="11"/>
  <c r="A100" i="11"/>
  <c r="D99" i="11"/>
  <c r="C99" i="11"/>
  <c r="A99" i="11"/>
  <c r="D98" i="11"/>
  <c r="C98" i="11"/>
  <c r="A98" i="11"/>
  <c r="D97" i="11"/>
  <c r="C97" i="11"/>
  <c r="A97" i="11"/>
  <c r="D96" i="11"/>
  <c r="C96" i="11"/>
  <c r="A96" i="11"/>
  <c r="D95" i="11"/>
  <c r="C95" i="11"/>
  <c r="A95" i="11"/>
  <c r="D94" i="11"/>
  <c r="C94" i="11"/>
  <c r="A94" i="11"/>
  <c r="D93" i="11"/>
  <c r="C93" i="11"/>
  <c r="A93" i="11"/>
  <c r="D92" i="11"/>
  <c r="C92" i="11"/>
  <c r="A92" i="11"/>
  <c r="D91" i="11"/>
  <c r="C91" i="11"/>
  <c r="A91" i="11"/>
  <c r="D90" i="11"/>
  <c r="C90" i="11"/>
  <c r="A90" i="11"/>
  <c r="D89" i="11"/>
  <c r="C89" i="11"/>
  <c r="A89" i="11"/>
  <c r="D88" i="11"/>
  <c r="C88" i="11"/>
  <c r="A88" i="11"/>
  <c r="D87" i="11"/>
  <c r="C87" i="11"/>
  <c r="A87" i="11"/>
  <c r="D86" i="11"/>
  <c r="C86" i="11"/>
  <c r="A86" i="11"/>
  <c r="D85" i="11"/>
  <c r="C85" i="11"/>
  <c r="A85" i="11"/>
  <c r="D84" i="11"/>
  <c r="C84" i="11"/>
  <c r="A84" i="11"/>
  <c r="D83" i="11"/>
  <c r="C83" i="11"/>
  <c r="A83" i="11"/>
  <c r="D82" i="11"/>
  <c r="C82" i="11"/>
  <c r="A82" i="11"/>
  <c r="D81" i="11"/>
  <c r="C81" i="11"/>
  <c r="A81" i="11"/>
  <c r="D80" i="11"/>
  <c r="C80" i="11"/>
  <c r="A80" i="11"/>
  <c r="D79" i="11"/>
  <c r="C79" i="11"/>
  <c r="A79" i="11"/>
  <c r="D78" i="11"/>
  <c r="C78" i="11"/>
  <c r="A78" i="11"/>
  <c r="D77" i="11"/>
  <c r="C77" i="11"/>
  <c r="A77" i="11"/>
  <c r="D76" i="11"/>
  <c r="C76" i="11"/>
  <c r="A76" i="11"/>
  <c r="D75" i="11"/>
  <c r="C75" i="11"/>
  <c r="A75" i="11"/>
  <c r="D74" i="11"/>
  <c r="C74" i="11"/>
  <c r="A74" i="11"/>
  <c r="D73" i="11"/>
  <c r="C73" i="11"/>
  <c r="A73" i="11"/>
  <c r="D72" i="11"/>
  <c r="C72" i="11"/>
  <c r="A72" i="11"/>
  <c r="D71" i="11"/>
  <c r="C71" i="11"/>
  <c r="A71" i="11"/>
  <c r="D70" i="11"/>
  <c r="C70" i="11"/>
  <c r="A70" i="11"/>
  <c r="D69" i="11"/>
  <c r="C69" i="11"/>
  <c r="A69" i="11"/>
  <c r="D68" i="11"/>
  <c r="C68" i="11"/>
  <c r="A68" i="11"/>
  <c r="D67" i="11"/>
  <c r="C67" i="11"/>
  <c r="A67" i="11"/>
  <c r="D66" i="11"/>
  <c r="C66" i="11"/>
  <c r="A66" i="11"/>
  <c r="D65" i="11"/>
  <c r="C65" i="11"/>
  <c r="A65" i="11"/>
  <c r="D64" i="11"/>
  <c r="C64" i="11"/>
  <c r="A64" i="11"/>
  <c r="D63" i="11"/>
  <c r="C63" i="11"/>
  <c r="A63" i="11"/>
  <c r="D62" i="11"/>
  <c r="C62" i="11"/>
  <c r="A62" i="11"/>
  <c r="D61" i="11"/>
  <c r="C61" i="11"/>
  <c r="A61" i="11"/>
  <c r="D60" i="11"/>
  <c r="C60" i="11"/>
  <c r="A60" i="11"/>
  <c r="D59" i="11"/>
  <c r="C59" i="11"/>
  <c r="A59" i="11"/>
  <c r="D58" i="11"/>
  <c r="C58" i="11"/>
  <c r="A58" i="11"/>
  <c r="D57" i="11"/>
  <c r="C57" i="11"/>
  <c r="A57" i="11"/>
  <c r="D56" i="11"/>
  <c r="C56" i="11"/>
  <c r="A56" i="11"/>
  <c r="D55" i="11"/>
  <c r="C55" i="11"/>
  <c r="A55" i="11"/>
  <c r="D54" i="11"/>
  <c r="C54" i="11"/>
  <c r="A54" i="11"/>
  <c r="D53" i="11"/>
  <c r="C53" i="11"/>
  <c r="A53" i="11"/>
  <c r="D52" i="11"/>
  <c r="C52" i="11"/>
  <c r="A52" i="11"/>
  <c r="D51" i="11"/>
  <c r="C51" i="11"/>
  <c r="A51" i="11"/>
  <c r="D50" i="11"/>
  <c r="C50" i="11"/>
  <c r="A50" i="11"/>
  <c r="D49" i="11"/>
  <c r="C49" i="11"/>
  <c r="A49" i="11"/>
  <c r="D48" i="11"/>
  <c r="C48" i="11"/>
  <c r="A48" i="11"/>
  <c r="D47" i="11"/>
  <c r="C47" i="11"/>
  <c r="A47" i="11"/>
  <c r="D46" i="11"/>
  <c r="C46" i="11"/>
  <c r="A46" i="11"/>
  <c r="D45" i="11"/>
  <c r="C45" i="11"/>
  <c r="A45" i="11"/>
  <c r="D44" i="11"/>
  <c r="C44" i="11"/>
  <c r="A44" i="11"/>
  <c r="D43" i="11"/>
  <c r="C43" i="11"/>
  <c r="A43" i="11"/>
  <c r="D42" i="11"/>
  <c r="C42" i="11"/>
  <c r="A42" i="11"/>
  <c r="D41" i="11"/>
  <c r="C41" i="11"/>
  <c r="A41" i="11"/>
  <c r="D40" i="11"/>
  <c r="C40" i="11"/>
  <c r="A40" i="11"/>
  <c r="D39" i="11"/>
  <c r="C39" i="11"/>
  <c r="A39" i="11"/>
  <c r="D38" i="11"/>
  <c r="C38" i="11"/>
  <c r="A38" i="11"/>
  <c r="D37" i="11"/>
  <c r="C37" i="11"/>
  <c r="A37" i="11"/>
  <c r="D36" i="11"/>
  <c r="C36" i="11"/>
  <c r="A36" i="11"/>
  <c r="D35" i="11"/>
  <c r="C35" i="11"/>
  <c r="A35" i="11"/>
  <c r="D34" i="11"/>
  <c r="C34" i="11"/>
  <c r="A34" i="11"/>
  <c r="D33" i="11"/>
  <c r="C33" i="11"/>
  <c r="A33" i="11"/>
  <c r="D32" i="11"/>
  <c r="C32" i="11"/>
  <c r="A32" i="11"/>
  <c r="D31" i="11"/>
  <c r="C31" i="11"/>
  <c r="A31" i="11"/>
  <c r="D30" i="11"/>
  <c r="C30" i="11"/>
  <c r="A30" i="11"/>
  <c r="D29" i="11"/>
  <c r="C29" i="11"/>
  <c r="A29" i="11"/>
  <c r="D28" i="11"/>
  <c r="C28" i="11"/>
  <c r="A28" i="11"/>
  <c r="D27" i="11"/>
  <c r="C27" i="11"/>
  <c r="A27" i="11"/>
  <c r="D26" i="11"/>
  <c r="C26" i="11"/>
  <c r="A26" i="11"/>
  <c r="D25" i="11"/>
  <c r="C25" i="11"/>
  <c r="A25" i="11"/>
  <c r="D24" i="11"/>
  <c r="C24" i="11"/>
  <c r="A24" i="11"/>
  <c r="D23" i="11"/>
  <c r="C23" i="11"/>
  <c r="A23" i="11"/>
  <c r="D22" i="11"/>
  <c r="C22" i="11"/>
  <c r="A22" i="11"/>
  <c r="N21" i="11"/>
  <c r="D21" i="11"/>
  <c r="C21" i="11"/>
  <c r="A21" i="11"/>
  <c r="N20" i="11"/>
  <c r="D20" i="11"/>
  <c r="C20" i="11"/>
  <c r="A20" i="11"/>
  <c r="N19" i="11"/>
  <c r="D19" i="11"/>
  <c r="C19" i="11"/>
  <c r="A19" i="11"/>
  <c r="N18" i="11"/>
  <c r="D18" i="11"/>
  <c r="C18" i="11"/>
  <c r="A18" i="11"/>
  <c r="N17" i="11"/>
  <c r="D17" i="11"/>
  <c r="C17" i="11"/>
  <c r="A17" i="11"/>
  <c r="D16" i="11"/>
  <c r="C16" i="11"/>
  <c r="A16" i="11"/>
  <c r="N15" i="11"/>
  <c r="D15" i="11"/>
  <c r="C15" i="11"/>
  <c r="A15" i="11"/>
  <c r="D14" i="11"/>
  <c r="C14" i="11"/>
  <c r="A14" i="11"/>
  <c r="N13" i="11"/>
  <c r="D13" i="11"/>
  <c r="C13" i="11"/>
  <c r="A13" i="11"/>
  <c r="D12" i="11"/>
  <c r="C12" i="11"/>
  <c r="A12" i="11"/>
  <c r="D11" i="11"/>
  <c r="C11" i="11"/>
  <c r="A11" i="11"/>
  <c r="D10" i="11"/>
  <c r="C10" i="11"/>
  <c r="A10" i="11"/>
  <c r="N9" i="11"/>
  <c r="D9" i="11"/>
  <c r="C9" i="11"/>
  <c r="A9" i="11"/>
  <c r="D8" i="11"/>
  <c r="C8" i="11"/>
  <c r="A8" i="11"/>
  <c r="D7" i="11"/>
  <c r="C7" i="11"/>
  <c r="A7" i="11"/>
  <c r="D6" i="11"/>
  <c r="C6" i="11"/>
  <c r="A6" i="11"/>
  <c r="D5" i="11"/>
  <c r="C5" i="11"/>
  <c r="A5" i="11"/>
  <c r="D4" i="11"/>
  <c r="C4" i="11"/>
  <c r="A4" i="11"/>
  <c r="D3" i="11"/>
  <c r="C3" i="11"/>
  <c r="A3" i="11"/>
  <c r="D2" i="11"/>
  <c r="C2" i="11"/>
  <c r="A2" i="11"/>
  <c r="J537" i="9"/>
  <c r="I537" i="9"/>
  <c r="H537" i="9"/>
  <c r="G537" i="9"/>
  <c r="J536" i="9"/>
  <c r="I536" i="9"/>
  <c r="H536" i="9"/>
  <c r="G536" i="9"/>
  <c r="J535" i="9"/>
  <c r="I535" i="9"/>
  <c r="H535" i="9"/>
  <c r="G535" i="9"/>
  <c r="J534" i="9"/>
  <c r="I534" i="9"/>
  <c r="H534" i="9"/>
  <c r="G534" i="9"/>
  <c r="J533" i="9"/>
  <c r="I533" i="9"/>
  <c r="H533" i="9"/>
  <c r="G533" i="9"/>
  <c r="J532" i="9"/>
  <c r="I532" i="9"/>
  <c r="H532" i="9"/>
  <c r="G532" i="9"/>
  <c r="J531" i="9"/>
  <c r="I531" i="9"/>
  <c r="H531" i="9"/>
  <c r="G531" i="9"/>
  <c r="J530" i="9"/>
  <c r="I530" i="9"/>
  <c r="H530" i="9"/>
  <c r="G530" i="9"/>
  <c r="J529" i="9"/>
  <c r="I529" i="9"/>
  <c r="H529" i="9"/>
  <c r="G529" i="9"/>
  <c r="J528" i="9"/>
  <c r="I528" i="9"/>
  <c r="H528" i="9"/>
  <c r="G528" i="9"/>
  <c r="J527" i="9"/>
  <c r="I527" i="9"/>
  <c r="H527" i="9"/>
  <c r="G527" i="9"/>
  <c r="J526" i="9"/>
  <c r="I526" i="9"/>
  <c r="H526" i="9"/>
  <c r="G526" i="9"/>
  <c r="J525" i="9"/>
  <c r="I525" i="9"/>
  <c r="H525" i="9"/>
  <c r="G525" i="9"/>
  <c r="J524" i="9"/>
  <c r="I524" i="9"/>
  <c r="H524" i="9"/>
  <c r="G524" i="9"/>
  <c r="J523" i="9"/>
  <c r="I523" i="9"/>
  <c r="H523" i="9"/>
  <c r="G523" i="9"/>
  <c r="J522" i="9"/>
  <c r="I522" i="9"/>
  <c r="H522" i="9"/>
  <c r="G522" i="9"/>
  <c r="J521" i="9"/>
  <c r="I521" i="9"/>
  <c r="H521" i="9"/>
  <c r="G521" i="9"/>
  <c r="J520" i="9"/>
  <c r="I520" i="9"/>
  <c r="H520" i="9"/>
  <c r="G520" i="9"/>
  <c r="J519" i="9"/>
  <c r="I519" i="9"/>
  <c r="H519" i="9"/>
  <c r="G519" i="9"/>
  <c r="J518" i="9"/>
  <c r="I518" i="9"/>
  <c r="H518" i="9"/>
  <c r="G518" i="9"/>
  <c r="J517" i="9"/>
  <c r="I517" i="9"/>
  <c r="H517" i="9"/>
  <c r="G517" i="9"/>
  <c r="J516" i="9"/>
  <c r="I516" i="9"/>
  <c r="H516" i="9"/>
  <c r="G516" i="9"/>
  <c r="J515" i="9"/>
  <c r="I515" i="9"/>
  <c r="H515" i="9"/>
  <c r="G515" i="9"/>
  <c r="J514" i="9"/>
  <c r="I514" i="9"/>
  <c r="H514" i="9"/>
  <c r="G514" i="9"/>
  <c r="J513" i="9"/>
  <c r="I513" i="9"/>
  <c r="H513" i="9"/>
  <c r="G513" i="9"/>
  <c r="J512" i="9"/>
  <c r="I512" i="9"/>
  <c r="H512" i="9"/>
  <c r="G512" i="9"/>
  <c r="J511" i="9"/>
  <c r="I511" i="9"/>
  <c r="H511" i="9"/>
  <c r="G511" i="9"/>
  <c r="J510" i="9"/>
  <c r="I510" i="9"/>
  <c r="H510" i="9"/>
  <c r="G510" i="9"/>
  <c r="J509" i="9"/>
  <c r="I509" i="9"/>
  <c r="H509" i="9"/>
  <c r="G509" i="9"/>
  <c r="J508" i="9"/>
  <c r="I508" i="9"/>
  <c r="H508" i="9"/>
  <c r="G508" i="9"/>
  <c r="J507" i="9"/>
  <c r="I507" i="9"/>
  <c r="H507" i="9"/>
  <c r="G507" i="9"/>
  <c r="J506" i="9"/>
  <c r="I506" i="9"/>
  <c r="H506" i="9"/>
  <c r="G506" i="9"/>
  <c r="J505" i="9"/>
  <c r="I505" i="9"/>
  <c r="H505" i="9"/>
  <c r="G505" i="9"/>
  <c r="J504" i="9"/>
  <c r="I504" i="9"/>
  <c r="H504" i="9"/>
  <c r="G504" i="9"/>
  <c r="J503" i="9"/>
  <c r="I503" i="9"/>
  <c r="H503" i="9"/>
  <c r="G503" i="9"/>
  <c r="J502" i="9"/>
  <c r="I502" i="9"/>
  <c r="H502" i="9"/>
  <c r="G502" i="9"/>
  <c r="J501" i="9"/>
  <c r="I501" i="9"/>
  <c r="H501" i="9"/>
  <c r="G501" i="9"/>
  <c r="J500" i="9"/>
  <c r="I500" i="9"/>
  <c r="H500" i="9"/>
  <c r="G500" i="9"/>
  <c r="J499" i="9"/>
  <c r="I499" i="9"/>
  <c r="H499" i="9"/>
  <c r="G499" i="9"/>
  <c r="J498" i="9"/>
  <c r="I498" i="9"/>
  <c r="H498" i="9"/>
  <c r="G498" i="9"/>
  <c r="J497" i="9"/>
  <c r="I497" i="9"/>
  <c r="H497" i="9"/>
  <c r="G497" i="9"/>
  <c r="J496" i="9"/>
  <c r="I496" i="9"/>
  <c r="H496" i="9"/>
  <c r="G496" i="9"/>
  <c r="J495" i="9"/>
  <c r="I495" i="9"/>
  <c r="H495" i="9"/>
  <c r="G495" i="9"/>
  <c r="J494" i="9"/>
  <c r="I494" i="9"/>
  <c r="H494" i="9"/>
  <c r="G494" i="9"/>
  <c r="J493" i="9"/>
  <c r="I493" i="9"/>
  <c r="H493" i="9"/>
  <c r="G493" i="9"/>
  <c r="J492" i="9"/>
  <c r="I492" i="9"/>
  <c r="H492" i="9"/>
  <c r="G492" i="9"/>
  <c r="J491" i="9"/>
  <c r="I491" i="9"/>
  <c r="H491" i="9"/>
  <c r="G491" i="9"/>
  <c r="J490" i="9"/>
  <c r="I490" i="9"/>
  <c r="H490" i="9"/>
  <c r="G490" i="9"/>
  <c r="J489" i="9"/>
  <c r="I489" i="9"/>
  <c r="H489" i="9"/>
  <c r="G489" i="9"/>
  <c r="J488" i="9"/>
  <c r="I488" i="9"/>
  <c r="H488" i="9"/>
  <c r="G488" i="9"/>
  <c r="J487" i="9"/>
  <c r="I487" i="9"/>
  <c r="H487" i="9"/>
  <c r="G487" i="9"/>
  <c r="J486" i="9"/>
  <c r="I486" i="9"/>
  <c r="H486" i="9"/>
  <c r="G486" i="9"/>
  <c r="J485" i="9"/>
  <c r="I485" i="9"/>
  <c r="H485" i="9"/>
  <c r="G485" i="9"/>
  <c r="J484" i="9"/>
  <c r="I484" i="9"/>
  <c r="H484" i="9"/>
  <c r="G484" i="9"/>
  <c r="J483" i="9"/>
  <c r="I483" i="9"/>
  <c r="H483" i="9"/>
  <c r="G483" i="9"/>
  <c r="J482" i="9"/>
  <c r="I482" i="9"/>
  <c r="H482" i="9"/>
  <c r="G482" i="9"/>
  <c r="J481" i="9"/>
  <c r="I481" i="9"/>
  <c r="H481" i="9"/>
  <c r="G481" i="9"/>
  <c r="J480" i="9"/>
  <c r="I480" i="9"/>
  <c r="H480" i="9"/>
  <c r="G480" i="9"/>
  <c r="J479" i="9"/>
  <c r="I479" i="9"/>
  <c r="H479" i="9"/>
  <c r="G479" i="9"/>
  <c r="J478" i="9"/>
  <c r="I478" i="9"/>
  <c r="H478" i="9"/>
  <c r="G478" i="9"/>
  <c r="J477" i="9"/>
  <c r="I477" i="9"/>
  <c r="H477" i="9"/>
  <c r="G477" i="9"/>
  <c r="J476" i="9"/>
  <c r="I476" i="9"/>
  <c r="H476" i="9"/>
  <c r="G476" i="9"/>
  <c r="J475" i="9"/>
  <c r="I475" i="9"/>
  <c r="H475" i="9"/>
  <c r="G475" i="9"/>
  <c r="J474" i="9"/>
  <c r="I474" i="9"/>
  <c r="H474" i="9"/>
  <c r="G474" i="9"/>
  <c r="J473" i="9"/>
  <c r="I473" i="9"/>
  <c r="H473" i="9"/>
  <c r="G473" i="9"/>
  <c r="J472" i="9"/>
  <c r="I472" i="9"/>
  <c r="H472" i="9"/>
  <c r="G472" i="9"/>
  <c r="J471" i="9"/>
  <c r="I471" i="9"/>
  <c r="H471" i="9"/>
  <c r="G471" i="9"/>
  <c r="J470" i="9"/>
  <c r="I470" i="9"/>
  <c r="H470" i="9"/>
  <c r="G470" i="9"/>
  <c r="J469" i="9"/>
  <c r="I469" i="9"/>
  <c r="H469" i="9"/>
  <c r="G469" i="9"/>
  <c r="J468" i="9"/>
  <c r="I468" i="9"/>
  <c r="H468" i="9"/>
  <c r="G468" i="9"/>
  <c r="J467" i="9"/>
  <c r="I467" i="9"/>
  <c r="H467" i="9"/>
  <c r="G467" i="9"/>
  <c r="J466" i="9"/>
  <c r="I466" i="9"/>
  <c r="H466" i="9"/>
  <c r="G466" i="9"/>
  <c r="J465" i="9"/>
  <c r="I465" i="9"/>
  <c r="H465" i="9"/>
  <c r="G465" i="9"/>
  <c r="J464" i="9"/>
  <c r="I464" i="9"/>
  <c r="H464" i="9"/>
  <c r="G464" i="9"/>
  <c r="J463" i="9"/>
  <c r="I463" i="9"/>
  <c r="H463" i="9"/>
  <c r="G463" i="9"/>
  <c r="J462" i="9"/>
  <c r="I462" i="9"/>
  <c r="H462" i="9"/>
  <c r="G462" i="9"/>
  <c r="J461" i="9"/>
  <c r="I461" i="9"/>
  <c r="H461" i="9"/>
  <c r="G461" i="9"/>
  <c r="J460" i="9"/>
  <c r="I460" i="9"/>
  <c r="H460" i="9"/>
  <c r="G460" i="9"/>
  <c r="J459" i="9"/>
  <c r="I459" i="9"/>
  <c r="H459" i="9"/>
  <c r="G459" i="9"/>
  <c r="J458" i="9"/>
  <c r="I458" i="9"/>
  <c r="H458" i="9"/>
  <c r="G458" i="9"/>
  <c r="J457" i="9"/>
  <c r="I457" i="9"/>
  <c r="H457" i="9"/>
  <c r="G457" i="9"/>
  <c r="J456" i="9"/>
  <c r="I456" i="9"/>
  <c r="H456" i="9"/>
  <c r="G456" i="9"/>
  <c r="J455" i="9"/>
  <c r="I455" i="9"/>
  <c r="H455" i="9"/>
  <c r="G455" i="9"/>
  <c r="J454" i="9"/>
  <c r="I454" i="9"/>
  <c r="H454" i="9"/>
  <c r="G454" i="9"/>
  <c r="J453" i="9"/>
  <c r="I453" i="9"/>
  <c r="H453" i="9"/>
  <c r="G453" i="9"/>
  <c r="J452" i="9"/>
  <c r="I452" i="9"/>
  <c r="H452" i="9"/>
  <c r="G452" i="9"/>
  <c r="J451" i="9"/>
  <c r="I451" i="9"/>
  <c r="H451" i="9"/>
  <c r="G451" i="9"/>
  <c r="J450" i="9"/>
  <c r="I450" i="9"/>
  <c r="H450" i="9"/>
  <c r="G450" i="9"/>
  <c r="J449" i="9"/>
  <c r="I449" i="9"/>
  <c r="H449" i="9"/>
  <c r="G449" i="9"/>
  <c r="J448" i="9"/>
  <c r="I448" i="9"/>
  <c r="H448" i="9"/>
  <c r="G448" i="9"/>
  <c r="J447" i="9"/>
  <c r="I447" i="9"/>
  <c r="H447" i="9"/>
  <c r="G447" i="9"/>
  <c r="J446" i="9"/>
  <c r="I446" i="9"/>
  <c r="H446" i="9"/>
  <c r="G446" i="9"/>
  <c r="J445" i="9"/>
  <c r="I445" i="9"/>
  <c r="H445" i="9"/>
  <c r="G445" i="9"/>
  <c r="J444" i="9"/>
  <c r="I444" i="9"/>
  <c r="H444" i="9"/>
  <c r="G444" i="9"/>
  <c r="J443" i="9"/>
  <c r="I443" i="9"/>
  <c r="H443" i="9"/>
  <c r="G443" i="9"/>
  <c r="J442" i="9"/>
  <c r="I442" i="9"/>
  <c r="H442" i="9"/>
  <c r="G442" i="9"/>
  <c r="J441" i="9"/>
  <c r="I441" i="9"/>
  <c r="H441" i="9"/>
  <c r="G441" i="9"/>
  <c r="J440" i="9"/>
  <c r="I440" i="9"/>
  <c r="H440" i="9"/>
  <c r="G440" i="9"/>
  <c r="J439" i="9"/>
  <c r="I439" i="9"/>
  <c r="H439" i="9"/>
  <c r="G439" i="9"/>
  <c r="J438" i="9"/>
  <c r="I438" i="9"/>
  <c r="H438" i="9"/>
  <c r="G438" i="9"/>
  <c r="J437" i="9"/>
  <c r="I437" i="9"/>
  <c r="H437" i="9"/>
  <c r="G437" i="9"/>
  <c r="J436" i="9"/>
  <c r="I436" i="9"/>
  <c r="H436" i="9"/>
  <c r="G436" i="9"/>
  <c r="J435" i="9"/>
  <c r="I435" i="9"/>
  <c r="H435" i="9"/>
  <c r="G435" i="9"/>
  <c r="J434" i="9"/>
  <c r="I434" i="9"/>
  <c r="H434" i="9"/>
  <c r="G434" i="9"/>
  <c r="J433" i="9"/>
  <c r="I433" i="9"/>
  <c r="H433" i="9"/>
  <c r="G433" i="9"/>
  <c r="J432" i="9"/>
  <c r="I432" i="9"/>
  <c r="H432" i="9"/>
  <c r="G432" i="9"/>
  <c r="J431" i="9"/>
  <c r="I431" i="9"/>
  <c r="H431" i="9"/>
  <c r="G431" i="9"/>
  <c r="J430" i="9"/>
  <c r="I430" i="9"/>
  <c r="H430" i="9"/>
  <c r="G430" i="9"/>
  <c r="J429" i="9"/>
  <c r="I429" i="9"/>
  <c r="H429" i="9"/>
  <c r="G429" i="9"/>
  <c r="J428" i="9"/>
  <c r="I428" i="9"/>
  <c r="H428" i="9"/>
  <c r="G428" i="9"/>
  <c r="J427" i="9"/>
  <c r="I427" i="9"/>
  <c r="H427" i="9"/>
  <c r="G427" i="9"/>
  <c r="J426" i="9"/>
  <c r="I426" i="9"/>
  <c r="H426" i="9"/>
  <c r="G426" i="9"/>
  <c r="J425" i="9"/>
  <c r="I425" i="9"/>
  <c r="H425" i="9"/>
  <c r="G425" i="9"/>
  <c r="J424" i="9"/>
  <c r="I424" i="9"/>
  <c r="H424" i="9"/>
  <c r="G424" i="9"/>
  <c r="J423" i="9"/>
  <c r="I423" i="9"/>
  <c r="H423" i="9"/>
  <c r="G423" i="9"/>
  <c r="J422" i="9"/>
  <c r="I422" i="9"/>
  <c r="H422" i="9"/>
  <c r="G422" i="9"/>
  <c r="J421" i="9"/>
  <c r="I421" i="9"/>
  <c r="H421" i="9"/>
  <c r="G421" i="9"/>
  <c r="J420" i="9"/>
  <c r="I420" i="9"/>
  <c r="H420" i="9"/>
  <c r="G420" i="9"/>
  <c r="J419" i="9"/>
  <c r="I419" i="9"/>
  <c r="H419" i="9"/>
  <c r="G419" i="9"/>
  <c r="J418" i="9"/>
  <c r="I418" i="9"/>
  <c r="H418" i="9"/>
  <c r="G418" i="9"/>
  <c r="J417" i="9"/>
  <c r="I417" i="9"/>
  <c r="H417" i="9"/>
  <c r="G417" i="9"/>
  <c r="J416" i="9"/>
  <c r="I416" i="9"/>
  <c r="H416" i="9"/>
  <c r="G416" i="9"/>
  <c r="J415" i="9"/>
  <c r="I415" i="9"/>
  <c r="H415" i="9"/>
  <c r="G415" i="9"/>
  <c r="J414" i="9"/>
  <c r="I414" i="9"/>
  <c r="H414" i="9"/>
  <c r="G414" i="9"/>
  <c r="J413" i="9"/>
  <c r="I413" i="9"/>
  <c r="H413" i="9"/>
  <c r="G413" i="9"/>
  <c r="J412" i="9"/>
  <c r="I412" i="9"/>
  <c r="H412" i="9"/>
  <c r="G412" i="9"/>
  <c r="J411" i="9"/>
  <c r="I411" i="9"/>
  <c r="H411" i="9"/>
  <c r="G411" i="9"/>
  <c r="J410" i="9"/>
  <c r="I410" i="9"/>
  <c r="H410" i="9"/>
  <c r="G410" i="9"/>
  <c r="J409" i="9"/>
  <c r="I409" i="9"/>
  <c r="H409" i="9"/>
  <c r="G409" i="9"/>
  <c r="J408" i="9"/>
  <c r="I408" i="9"/>
  <c r="H408" i="9"/>
  <c r="G408" i="9"/>
  <c r="J407" i="9"/>
  <c r="I407" i="9"/>
  <c r="H407" i="9"/>
  <c r="G407" i="9"/>
  <c r="J406" i="9"/>
  <c r="I406" i="9"/>
  <c r="H406" i="9"/>
  <c r="G406" i="9"/>
  <c r="J405" i="9"/>
  <c r="I405" i="9"/>
  <c r="H405" i="9"/>
  <c r="G405" i="9"/>
  <c r="J404" i="9"/>
  <c r="I404" i="9"/>
  <c r="H404" i="9"/>
  <c r="G404" i="9"/>
  <c r="J403" i="9"/>
  <c r="I403" i="9"/>
  <c r="H403" i="9"/>
  <c r="G403" i="9"/>
  <c r="J402" i="9"/>
  <c r="I402" i="9"/>
  <c r="H402" i="9"/>
  <c r="G402" i="9"/>
  <c r="J401" i="9"/>
  <c r="I401" i="9"/>
  <c r="H401" i="9"/>
  <c r="G401" i="9"/>
  <c r="J400" i="9"/>
  <c r="I400" i="9"/>
  <c r="H400" i="9"/>
  <c r="G400" i="9"/>
  <c r="J399" i="9"/>
  <c r="I399" i="9"/>
  <c r="H399" i="9"/>
  <c r="G399" i="9"/>
  <c r="J398" i="9"/>
  <c r="I398" i="9"/>
  <c r="H398" i="9"/>
  <c r="G398" i="9"/>
  <c r="J397" i="9"/>
  <c r="I397" i="9"/>
  <c r="H397" i="9"/>
  <c r="G397" i="9"/>
  <c r="J396" i="9"/>
  <c r="I396" i="9"/>
  <c r="H396" i="9"/>
  <c r="G396" i="9"/>
  <c r="J395" i="9"/>
  <c r="I395" i="9"/>
  <c r="H395" i="9"/>
  <c r="G395" i="9"/>
  <c r="J394" i="9"/>
  <c r="I394" i="9"/>
  <c r="H394" i="9"/>
  <c r="G394" i="9"/>
  <c r="J393" i="9"/>
  <c r="I393" i="9"/>
  <c r="H393" i="9"/>
  <c r="G393" i="9"/>
  <c r="J392" i="9"/>
  <c r="I392" i="9"/>
  <c r="H392" i="9"/>
  <c r="G392" i="9"/>
  <c r="J391" i="9"/>
  <c r="I391" i="9"/>
  <c r="H391" i="9"/>
  <c r="G391" i="9"/>
  <c r="J390" i="9"/>
  <c r="I390" i="9"/>
  <c r="H390" i="9"/>
  <c r="G390" i="9"/>
  <c r="J389" i="9"/>
  <c r="I389" i="9"/>
  <c r="H389" i="9"/>
  <c r="G389" i="9"/>
  <c r="J388" i="9"/>
  <c r="I388" i="9"/>
  <c r="H388" i="9"/>
  <c r="G388" i="9"/>
  <c r="J387" i="9"/>
  <c r="I387" i="9"/>
  <c r="H387" i="9"/>
  <c r="G387" i="9"/>
  <c r="J386" i="9"/>
  <c r="I386" i="9"/>
  <c r="H386" i="9"/>
  <c r="G386" i="9"/>
  <c r="J385" i="9"/>
  <c r="I385" i="9"/>
  <c r="H385" i="9"/>
  <c r="G385" i="9"/>
  <c r="J384" i="9"/>
  <c r="I384" i="9"/>
  <c r="H384" i="9"/>
  <c r="G384" i="9"/>
  <c r="J383" i="9"/>
  <c r="I383" i="9"/>
  <c r="H383" i="9"/>
  <c r="G383" i="9"/>
  <c r="J382" i="9"/>
  <c r="I382" i="9"/>
  <c r="H382" i="9"/>
  <c r="G382" i="9"/>
  <c r="J381" i="9"/>
  <c r="I381" i="9"/>
  <c r="H381" i="9"/>
  <c r="G381" i="9"/>
  <c r="J380" i="9"/>
  <c r="I380" i="9"/>
  <c r="H380" i="9"/>
  <c r="G380" i="9"/>
  <c r="J379" i="9"/>
  <c r="I379" i="9"/>
  <c r="H379" i="9"/>
  <c r="G379" i="9"/>
  <c r="J378" i="9"/>
  <c r="I378" i="9"/>
  <c r="H378" i="9"/>
  <c r="G378" i="9"/>
  <c r="J377" i="9"/>
  <c r="I377" i="9"/>
  <c r="H377" i="9"/>
  <c r="G377" i="9"/>
  <c r="J376" i="9"/>
  <c r="I376" i="9"/>
  <c r="H376" i="9"/>
  <c r="G376" i="9"/>
  <c r="J375" i="9"/>
  <c r="I375" i="9"/>
  <c r="H375" i="9"/>
  <c r="G375" i="9"/>
  <c r="J374" i="9"/>
  <c r="I374" i="9"/>
  <c r="H374" i="9"/>
  <c r="G374" i="9"/>
  <c r="J373" i="9"/>
  <c r="I373" i="9"/>
  <c r="H373" i="9"/>
  <c r="G373" i="9"/>
  <c r="J372" i="9"/>
  <c r="I372" i="9"/>
  <c r="H372" i="9"/>
  <c r="G372" i="9"/>
  <c r="J371" i="9"/>
  <c r="I371" i="9"/>
  <c r="H371" i="9"/>
  <c r="G371" i="9"/>
  <c r="J370" i="9"/>
  <c r="I370" i="9"/>
  <c r="H370" i="9"/>
  <c r="G370" i="9"/>
  <c r="J369" i="9"/>
  <c r="I369" i="9"/>
  <c r="H369" i="9"/>
  <c r="G369" i="9"/>
  <c r="J368" i="9"/>
  <c r="I368" i="9"/>
  <c r="H368" i="9"/>
  <c r="G368" i="9"/>
  <c r="J367" i="9"/>
  <c r="I367" i="9"/>
  <c r="H367" i="9"/>
  <c r="G367" i="9"/>
  <c r="J366" i="9"/>
  <c r="I366" i="9"/>
  <c r="H366" i="9"/>
  <c r="G366" i="9"/>
  <c r="J365" i="9"/>
  <c r="I365" i="9"/>
  <c r="H365" i="9"/>
  <c r="G365" i="9"/>
  <c r="J364" i="9"/>
  <c r="I364" i="9"/>
  <c r="H364" i="9"/>
  <c r="G364" i="9"/>
  <c r="J363" i="9"/>
  <c r="I363" i="9"/>
  <c r="H363" i="9"/>
  <c r="G363" i="9"/>
  <c r="J362" i="9"/>
  <c r="I362" i="9"/>
  <c r="H362" i="9"/>
  <c r="G362" i="9"/>
  <c r="J361" i="9"/>
  <c r="I361" i="9"/>
  <c r="H361" i="9"/>
  <c r="G361" i="9"/>
  <c r="J360" i="9"/>
  <c r="I360" i="9"/>
  <c r="H360" i="9"/>
  <c r="G360" i="9"/>
  <c r="J359" i="9"/>
  <c r="I359" i="9"/>
  <c r="H359" i="9"/>
  <c r="G359" i="9"/>
  <c r="J358" i="9"/>
  <c r="I358" i="9"/>
  <c r="H358" i="9"/>
  <c r="G358" i="9"/>
  <c r="J357" i="9"/>
  <c r="I357" i="9"/>
  <c r="H357" i="9"/>
  <c r="G357" i="9"/>
  <c r="J356" i="9"/>
  <c r="I356" i="9"/>
  <c r="H356" i="9"/>
  <c r="G356" i="9"/>
  <c r="J355" i="9"/>
  <c r="I355" i="9"/>
  <c r="H355" i="9"/>
  <c r="G355" i="9"/>
  <c r="J354" i="9"/>
  <c r="I354" i="9"/>
  <c r="H354" i="9"/>
  <c r="G354" i="9"/>
  <c r="J353" i="9"/>
  <c r="I353" i="9"/>
  <c r="H353" i="9"/>
  <c r="G353" i="9"/>
  <c r="J352" i="9"/>
  <c r="I352" i="9"/>
  <c r="H352" i="9"/>
  <c r="G352" i="9"/>
  <c r="J351" i="9"/>
  <c r="I351" i="9"/>
  <c r="H351" i="9"/>
  <c r="G351" i="9"/>
  <c r="J350" i="9"/>
  <c r="I350" i="9"/>
  <c r="H350" i="9"/>
  <c r="G350" i="9"/>
  <c r="J349" i="9"/>
  <c r="I349" i="9"/>
  <c r="H349" i="9"/>
  <c r="G349" i="9"/>
  <c r="J348" i="9"/>
  <c r="I348" i="9"/>
  <c r="H348" i="9"/>
  <c r="G348" i="9"/>
  <c r="J347" i="9"/>
  <c r="I347" i="9"/>
  <c r="H347" i="9"/>
  <c r="G347" i="9"/>
  <c r="J346" i="9"/>
  <c r="I346" i="9"/>
  <c r="H346" i="9"/>
  <c r="G346" i="9"/>
  <c r="J345" i="9"/>
  <c r="I345" i="9"/>
  <c r="H345" i="9"/>
  <c r="G345" i="9"/>
  <c r="J344" i="9"/>
  <c r="I344" i="9"/>
  <c r="H344" i="9"/>
  <c r="G344" i="9"/>
  <c r="J343" i="9"/>
  <c r="I343" i="9"/>
  <c r="H343" i="9"/>
  <c r="G343" i="9"/>
  <c r="J342" i="9"/>
  <c r="I342" i="9"/>
  <c r="H342" i="9"/>
  <c r="G342" i="9"/>
  <c r="J341" i="9"/>
  <c r="I341" i="9"/>
  <c r="H341" i="9"/>
  <c r="G341" i="9"/>
  <c r="J340" i="9"/>
  <c r="I340" i="9"/>
  <c r="H340" i="9"/>
  <c r="G340" i="9"/>
  <c r="J339" i="9"/>
  <c r="I339" i="9"/>
  <c r="H339" i="9"/>
  <c r="G339" i="9"/>
  <c r="J338" i="9"/>
  <c r="I338" i="9"/>
  <c r="H338" i="9"/>
  <c r="G338" i="9"/>
  <c r="J337" i="9"/>
  <c r="I337" i="9"/>
  <c r="H337" i="9"/>
  <c r="G337" i="9"/>
  <c r="J336" i="9"/>
  <c r="I336" i="9"/>
  <c r="H336" i="9"/>
  <c r="G336" i="9"/>
  <c r="J335" i="9"/>
  <c r="I335" i="9"/>
  <c r="H335" i="9"/>
  <c r="G335" i="9"/>
  <c r="J334" i="9"/>
  <c r="I334" i="9"/>
  <c r="H334" i="9"/>
  <c r="G334" i="9"/>
  <c r="J333" i="9"/>
  <c r="I333" i="9"/>
  <c r="H333" i="9"/>
  <c r="G333" i="9"/>
  <c r="J332" i="9"/>
  <c r="I332" i="9"/>
  <c r="H332" i="9"/>
  <c r="G332" i="9"/>
  <c r="J331" i="9"/>
  <c r="I331" i="9"/>
  <c r="H331" i="9"/>
  <c r="G331" i="9"/>
  <c r="J330" i="9"/>
  <c r="I330" i="9"/>
  <c r="H330" i="9"/>
  <c r="G330" i="9"/>
  <c r="J329" i="9"/>
  <c r="I329" i="9"/>
  <c r="H329" i="9"/>
  <c r="G329" i="9"/>
  <c r="J328" i="9"/>
  <c r="I328" i="9"/>
  <c r="H328" i="9"/>
  <c r="G328" i="9"/>
  <c r="J327" i="9"/>
  <c r="I327" i="9"/>
  <c r="H327" i="9"/>
  <c r="G327" i="9"/>
  <c r="J326" i="9"/>
  <c r="I326" i="9"/>
  <c r="H326" i="9"/>
  <c r="G326" i="9"/>
  <c r="J325" i="9"/>
  <c r="I325" i="9"/>
  <c r="H325" i="9"/>
  <c r="G325" i="9"/>
  <c r="J324" i="9"/>
  <c r="I324" i="9"/>
  <c r="H324" i="9"/>
  <c r="G324" i="9"/>
  <c r="J323" i="9"/>
  <c r="I323" i="9"/>
  <c r="H323" i="9"/>
  <c r="G323" i="9"/>
  <c r="J322" i="9"/>
  <c r="I322" i="9"/>
  <c r="H322" i="9"/>
  <c r="G322" i="9"/>
  <c r="J321" i="9"/>
  <c r="I321" i="9"/>
  <c r="H321" i="9"/>
  <c r="G321" i="9"/>
  <c r="J320" i="9"/>
  <c r="I320" i="9"/>
  <c r="H320" i="9"/>
  <c r="G320" i="9"/>
  <c r="J319" i="9"/>
  <c r="I319" i="9"/>
  <c r="H319" i="9"/>
  <c r="G319" i="9"/>
  <c r="J318" i="9"/>
  <c r="I318" i="9"/>
  <c r="H318" i="9"/>
  <c r="G318" i="9"/>
  <c r="J317" i="9"/>
  <c r="I317" i="9"/>
  <c r="H317" i="9"/>
  <c r="G317" i="9"/>
  <c r="J316" i="9"/>
  <c r="I316" i="9"/>
  <c r="H316" i="9"/>
  <c r="G316" i="9"/>
  <c r="J315" i="9"/>
  <c r="I315" i="9"/>
  <c r="H315" i="9"/>
  <c r="G315" i="9"/>
  <c r="J314" i="9"/>
  <c r="I314" i="9"/>
  <c r="H314" i="9"/>
  <c r="G314" i="9"/>
  <c r="J313" i="9"/>
  <c r="I313" i="9"/>
  <c r="H313" i="9"/>
  <c r="G313" i="9"/>
  <c r="J312" i="9"/>
  <c r="I312" i="9"/>
  <c r="H312" i="9"/>
  <c r="G312" i="9"/>
  <c r="J311" i="9"/>
  <c r="I311" i="9"/>
  <c r="H311" i="9"/>
  <c r="G311" i="9"/>
  <c r="J310" i="9"/>
  <c r="I310" i="9"/>
  <c r="H310" i="9"/>
  <c r="G310" i="9"/>
  <c r="J309" i="9"/>
  <c r="I309" i="9"/>
  <c r="H309" i="9"/>
  <c r="G309" i="9"/>
  <c r="J308" i="9"/>
  <c r="I308" i="9"/>
  <c r="H308" i="9"/>
  <c r="G308" i="9"/>
  <c r="J307" i="9"/>
  <c r="I307" i="9"/>
  <c r="H307" i="9"/>
  <c r="G307" i="9"/>
  <c r="J306" i="9"/>
  <c r="I306" i="9"/>
  <c r="H306" i="9"/>
  <c r="G306" i="9"/>
  <c r="J305" i="9"/>
  <c r="I305" i="9"/>
  <c r="H305" i="9"/>
  <c r="G305" i="9"/>
  <c r="J304" i="9"/>
  <c r="I304" i="9"/>
  <c r="H304" i="9"/>
  <c r="G304" i="9"/>
  <c r="J303" i="9"/>
  <c r="I303" i="9"/>
  <c r="H303" i="9"/>
  <c r="G303" i="9"/>
  <c r="J302" i="9"/>
  <c r="I302" i="9"/>
  <c r="H302" i="9"/>
  <c r="G302" i="9"/>
  <c r="J301" i="9"/>
  <c r="I301" i="9"/>
  <c r="H301" i="9"/>
  <c r="G301" i="9"/>
  <c r="J300" i="9"/>
  <c r="I300" i="9"/>
  <c r="H300" i="9"/>
  <c r="G300" i="9"/>
  <c r="J299" i="9"/>
  <c r="I299" i="9"/>
  <c r="H299" i="9"/>
  <c r="G299" i="9"/>
  <c r="J298" i="9"/>
  <c r="I298" i="9"/>
  <c r="H298" i="9"/>
  <c r="G298" i="9"/>
  <c r="J297" i="9"/>
  <c r="I297" i="9"/>
  <c r="H297" i="9"/>
  <c r="G297" i="9"/>
  <c r="J296" i="9"/>
  <c r="I296" i="9"/>
  <c r="H296" i="9"/>
  <c r="G296" i="9"/>
  <c r="J295" i="9"/>
  <c r="I295" i="9"/>
  <c r="H295" i="9"/>
  <c r="G295" i="9"/>
  <c r="J294" i="9"/>
  <c r="I294" i="9"/>
  <c r="H294" i="9"/>
  <c r="G294" i="9"/>
  <c r="J293" i="9"/>
  <c r="I293" i="9"/>
  <c r="H293" i="9"/>
  <c r="G293" i="9"/>
  <c r="J292" i="9"/>
  <c r="I292" i="9"/>
  <c r="H292" i="9"/>
  <c r="G292" i="9"/>
  <c r="J291" i="9"/>
  <c r="I291" i="9"/>
  <c r="H291" i="9"/>
  <c r="G291" i="9"/>
  <c r="J290" i="9"/>
  <c r="I290" i="9"/>
  <c r="H290" i="9"/>
  <c r="G290" i="9"/>
  <c r="J289" i="9"/>
  <c r="I289" i="9"/>
  <c r="H289" i="9"/>
  <c r="G289" i="9"/>
  <c r="J288" i="9"/>
  <c r="I288" i="9"/>
  <c r="H288" i="9"/>
  <c r="G288" i="9"/>
  <c r="J287" i="9"/>
  <c r="I287" i="9"/>
  <c r="H287" i="9"/>
  <c r="G287" i="9"/>
  <c r="J286" i="9"/>
  <c r="I286" i="9"/>
  <c r="H286" i="9"/>
  <c r="G286" i="9"/>
  <c r="J285" i="9"/>
  <c r="I285" i="9"/>
  <c r="H285" i="9"/>
  <c r="G285" i="9"/>
  <c r="J284" i="9"/>
  <c r="I284" i="9"/>
  <c r="H284" i="9"/>
  <c r="G284" i="9"/>
  <c r="J283" i="9"/>
  <c r="I283" i="9"/>
  <c r="H283" i="9"/>
  <c r="G283" i="9"/>
  <c r="J282" i="9"/>
  <c r="I282" i="9"/>
  <c r="H282" i="9"/>
  <c r="G282" i="9"/>
  <c r="J281" i="9"/>
  <c r="I281" i="9"/>
  <c r="H281" i="9"/>
  <c r="G281" i="9"/>
  <c r="J280" i="9"/>
  <c r="I280" i="9"/>
  <c r="H280" i="9"/>
  <c r="G280" i="9"/>
  <c r="J279" i="9"/>
  <c r="I279" i="9"/>
  <c r="H279" i="9"/>
  <c r="G279" i="9"/>
  <c r="J278" i="9"/>
  <c r="I278" i="9"/>
  <c r="H278" i="9"/>
  <c r="G278" i="9"/>
  <c r="J277" i="9"/>
  <c r="I277" i="9"/>
  <c r="H277" i="9"/>
  <c r="G277" i="9"/>
  <c r="J276" i="9"/>
  <c r="I276" i="9"/>
  <c r="H276" i="9"/>
  <c r="G276" i="9"/>
  <c r="J275" i="9"/>
  <c r="I275" i="9"/>
  <c r="H275" i="9"/>
  <c r="G275" i="9"/>
  <c r="J274" i="9"/>
  <c r="I274" i="9"/>
  <c r="H274" i="9"/>
  <c r="G274" i="9"/>
  <c r="J273" i="9"/>
  <c r="I273" i="9"/>
  <c r="H273" i="9"/>
  <c r="G273" i="9"/>
  <c r="J272" i="9"/>
  <c r="I272" i="9"/>
  <c r="H272" i="9"/>
  <c r="G272" i="9"/>
  <c r="J271" i="9"/>
  <c r="I271" i="9"/>
  <c r="H271" i="9"/>
  <c r="G271" i="9"/>
  <c r="J270" i="9"/>
  <c r="I270" i="9"/>
  <c r="H270" i="9"/>
  <c r="G270" i="9"/>
  <c r="J269" i="9"/>
  <c r="I269" i="9"/>
  <c r="H269" i="9"/>
  <c r="G269" i="9"/>
  <c r="J268" i="9"/>
  <c r="I268" i="9"/>
  <c r="H268" i="9"/>
  <c r="G268" i="9"/>
  <c r="J267" i="9"/>
  <c r="I267" i="9"/>
  <c r="H267" i="9"/>
  <c r="G267" i="9"/>
  <c r="J266" i="9"/>
  <c r="I266" i="9"/>
  <c r="H266" i="9"/>
  <c r="G266" i="9"/>
  <c r="J265" i="9"/>
  <c r="I265" i="9"/>
  <c r="H265" i="9"/>
  <c r="G265" i="9"/>
  <c r="J264" i="9"/>
  <c r="I264" i="9"/>
  <c r="H264" i="9"/>
  <c r="G264" i="9"/>
  <c r="J263" i="9"/>
  <c r="I263" i="9"/>
  <c r="H263" i="9"/>
  <c r="G263" i="9"/>
  <c r="J262" i="9"/>
  <c r="I262" i="9"/>
  <c r="H262" i="9"/>
  <c r="G262" i="9"/>
  <c r="J261" i="9"/>
  <c r="I261" i="9"/>
  <c r="H261" i="9"/>
  <c r="G261" i="9"/>
  <c r="J260" i="9"/>
  <c r="I260" i="9"/>
  <c r="H260" i="9"/>
  <c r="G260" i="9"/>
  <c r="J259" i="9"/>
  <c r="I259" i="9"/>
  <c r="H259" i="9"/>
  <c r="G259" i="9"/>
  <c r="J258" i="9"/>
  <c r="I258" i="9"/>
  <c r="H258" i="9"/>
  <c r="G258" i="9"/>
  <c r="J257" i="9"/>
  <c r="I257" i="9"/>
  <c r="H257" i="9"/>
  <c r="G257" i="9"/>
  <c r="J256" i="9"/>
  <c r="I256" i="9"/>
  <c r="H256" i="9"/>
  <c r="G256" i="9"/>
  <c r="J255" i="9"/>
  <c r="I255" i="9"/>
  <c r="H255" i="9"/>
  <c r="G255" i="9"/>
  <c r="J254" i="9"/>
  <c r="I254" i="9"/>
  <c r="H254" i="9"/>
  <c r="G254" i="9"/>
  <c r="J253" i="9"/>
  <c r="I253" i="9"/>
  <c r="H253" i="9"/>
  <c r="G253" i="9"/>
  <c r="J252" i="9"/>
  <c r="I252" i="9"/>
  <c r="H252" i="9"/>
  <c r="G252" i="9"/>
  <c r="J251" i="9"/>
  <c r="I251" i="9"/>
  <c r="H251" i="9"/>
  <c r="G251" i="9"/>
  <c r="J250" i="9"/>
  <c r="I250" i="9"/>
  <c r="H250" i="9"/>
  <c r="G250" i="9"/>
  <c r="J249" i="9"/>
  <c r="I249" i="9"/>
  <c r="H249" i="9"/>
  <c r="G249" i="9"/>
  <c r="J248" i="9"/>
  <c r="I248" i="9"/>
  <c r="H248" i="9"/>
  <c r="G248" i="9"/>
  <c r="J247" i="9"/>
  <c r="I247" i="9"/>
  <c r="H247" i="9"/>
  <c r="G247" i="9"/>
  <c r="J246" i="9"/>
  <c r="I246" i="9"/>
  <c r="H246" i="9"/>
  <c r="G246" i="9"/>
  <c r="J245" i="9"/>
  <c r="I245" i="9"/>
  <c r="H245" i="9"/>
  <c r="G245" i="9"/>
  <c r="J244" i="9"/>
  <c r="I244" i="9"/>
  <c r="H244" i="9"/>
  <c r="G244" i="9"/>
  <c r="J243" i="9"/>
  <c r="I243" i="9"/>
  <c r="H243" i="9"/>
  <c r="G243" i="9"/>
  <c r="J242" i="9"/>
  <c r="I242" i="9"/>
  <c r="H242" i="9"/>
  <c r="G242" i="9"/>
  <c r="J241" i="9"/>
  <c r="I241" i="9"/>
  <c r="H241" i="9"/>
  <c r="G241" i="9"/>
  <c r="J240" i="9"/>
  <c r="I240" i="9"/>
  <c r="H240" i="9"/>
  <c r="G240" i="9"/>
  <c r="J239" i="9"/>
  <c r="I239" i="9"/>
  <c r="H239" i="9"/>
  <c r="G239" i="9"/>
  <c r="J238" i="9"/>
  <c r="I238" i="9"/>
  <c r="H238" i="9"/>
  <c r="G238" i="9"/>
  <c r="J237" i="9"/>
  <c r="I237" i="9"/>
  <c r="H237" i="9"/>
  <c r="G237" i="9"/>
  <c r="J236" i="9"/>
  <c r="I236" i="9"/>
  <c r="H236" i="9"/>
  <c r="G236" i="9"/>
  <c r="J235" i="9"/>
  <c r="I235" i="9"/>
  <c r="H235" i="9"/>
  <c r="G235" i="9"/>
  <c r="J234" i="9"/>
  <c r="I234" i="9"/>
  <c r="H234" i="9"/>
  <c r="G234" i="9"/>
  <c r="J233" i="9"/>
  <c r="I233" i="9"/>
  <c r="H233" i="9"/>
  <c r="G233" i="9"/>
  <c r="J232" i="9"/>
  <c r="I232" i="9"/>
  <c r="H232" i="9"/>
  <c r="G232" i="9"/>
  <c r="J231" i="9"/>
  <c r="I231" i="9"/>
  <c r="H231" i="9"/>
  <c r="G231" i="9"/>
  <c r="J230" i="9"/>
  <c r="I230" i="9"/>
  <c r="H230" i="9"/>
  <c r="G230" i="9"/>
  <c r="J229" i="9"/>
  <c r="I229" i="9"/>
  <c r="H229" i="9"/>
  <c r="G229" i="9"/>
  <c r="J228" i="9"/>
  <c r="I228" i="9"/>
  <c r="H228" i="9"/>
  <c r="G228" i="9"/>
  <c r="J227" i="9"/>
  <c r="I227" i="9"/>
  <c r="H227" i="9"/>
  <c r="G227" i="9"/>
  <c r="J226" i="9"/>
  <c r="I226" i="9"/>
  <c r="H226" i="9"/>
  <c r="G226" i="9"/>
  <c r="J225" i="9"/>
  <c r="I225" i="9"/>
  <c r="H225" i="9"/>
  <c r="G225" i="9"/>
  <c r="J224" i="9"/>
  <c r="I224" i="9"/>
  <c r="H224" i="9"/>
  <c r="G224" i="9"/>
  <c r="J223" i="9"/>
  <c r="I223" i="9"/>
  <c r="H223" i="9"/>
  <c r="G223" i="9"/>
  <c r="J222" i="9"/>
  <c r="I222" i="9"/>
  <c r="H222" i="9"/>
  <c r="G222" i="9"/>
  <c r="J221" i="9"/>
  <c r="I221" i="9"/>
  <c r="H221" i="9"/>
  <c r="G221" i="9"/>
  <c r="J220" i="9"/>
  <c r="I220" i="9"/>
  <c r="H220" i="9"/>
  <c r="G220" i="9"/>
  <c r="J219" i="9"/>
  <c r="I219" i="9"/>
  <c r="H219" i="9"/>
  <c r="G219" i="9"/>
  <c r="J218" i="9"/>
  <c r="I218" i="9"/>
  <c r="H218" i="9"/>
  <c r="G218" i="9"/>
  <c r="J217" i="9"/>
  <c r="I217" i="9"/>
  <c r="H217" i="9"/>
  <c r="G217" i="9"/>
  <c r="J216" i="9"/>
  <c r="I216" i="9"/>
  <c r="H216" i="9"/>
  <c r="G216" i="9"/>
  <c r="J215" i="9"/>
  <c r="I215" i="9"/>
  <c r="H215" i="9"/>
  <c r="G215" i="9"/>
  <c r="J214" i="9"/>
  <c r="I214" i="9"/>
  <c r="H214" i="9"/>
  <c r="G214" i="9"/>
  <c r="J213" i="9"/>
  <c r="I213" i="9"/>
  <c r="H213" i="9"/>
  <c r="G213" i="9"/>
  <c r="J212" i="9"/>
  <c r="I212" i="9"/>
  <c r="H212" i="9"/>
  <c r="G212" i="9"/>
  <c r="J211" i="9"/>
  <c r="I211" i="9"/>
  <c r="H211" i="9"/>
  <c r="G211" i="9"/>
  <c r="J210" i="9"/>
  <c r="I210" i="9"/>
  <c r="H210" i="9"/>
  <c r="G210" i="9"/>
  <c r="J209" i="9"/>
  <c r="I209" i="9"/>
  <c r="H209" i="9"/>
  <c r="G209" i="9"/>
  <c r="J208" i="9"/>
  <c r="I208" i="9"/>
  <c r="H208" i="9"/>
  <c r="G208" i="9"/>
  <c r="J207" i="9"/>
  <c r="I207" i="9"/>
  <c r="H207" i="9"/>
  <c r="G207" i="9"/>
  <c r="J206" i="9"/>
  <c r="I206" i="9"/>
  <c r="H206" i="9"/>
  <c r="G206" i="9"/>
  <c r="J205" i="9"/>
  <c r="I205" i="9"/>
  <c r="H205" i="9"/>
  <c r="G205" i="9"/>
  <c r="J204" i="9"/>
  <c r="I204" i="9"/>
  <c r="H204" i="9"/>
  <c r="G204" i="9"/>
  <c r="J203" i="9"/>
  <c r="I203" i="9"/>
  <c r="H203" i="9"/>
  <c r="G203" i="9"/>
  <c r="J202" i="9"/>
  <c r="I202" i="9"/>
  <c r="H202" i="9"/>
  <c r="G202" i="9"/>
  <c r="J201" i="9"/>
  <c r="I201" i="9"/>
  <c r="H201" i="9"/>
  <c r="G201" i="9"/>
  <c r="J200" i="9"/>
  <c r="I200" i="9"/>
  <c r="H200" i="9"/>
  <c r="G200" i="9"/>
  <c r="J199" i="9"/>
  <c r="I199" i="9"/>
  <c r="H199" i="9"/>
  <c r="G199" i="9"/>
  <c r="J198" i="9"/>
  <c r="I198" i="9"/>
  <c r="H198" i="9"/>
  <c r="G198" i="9"/>
  <c r="J197" i="9"/>
  <c r="I197" i="9"/>
  <c r="H197" i="9"/>
  <c r="G197" i="9"/>
  <c r="J196" i="9"/>
  <c r="I196" i="9"/>
  <c r="H196" i="9"/>
  <c r="G196" i="9"/>
  <c r="J195" i="9"/>
  <c r="I195" i="9"/>
  <c r="H195" i="9"/>
  <c r="G195" i="9"/>
  <c r="J194" i="9"/>
  <c r="I194" i="9"/>
  <c r="H194" i="9"/>
  <c r="G194" i="9"/>
  <c r="J193" i="9"/>
  <c r="I193" i="9"/>
  <c r="H193" i="9"/>
  <c r="G193" i="9"/>
  <c r="J192" i="9"/>
  <c r="I192" i="9"/>
  <c r="H192" i="9"/>
  <c r="G192" i="9"/>
  <c r="J191" i="9"/>
  <c r="I191" i="9"/>
  <c r="H191" i="9"/>
  <c r="G191" i="9"/>
  <c r="J190" i="9"/>
  <c r="I190" i="9"/>
  <c r="H190" i="9"/>
  <c r="G190" i="9"/>
  <c r="J189" i="9"/>
  <c r="I189" i="9"/>
  <c r="H189" i="9"/>
  <c r="G189" i="9"/>
  <c r="J188" i="9"/>
  <c r="I188" i="9"/>
  <c r="H188" i="9"/>
  <c r="G188" i="9"/>
  <c r="J187" i="9"/>
  <c r="I187" i="9"/>
  <c r="H187" i="9"/>
  <c r="G187" i="9"/>
  <c r="J186" i="9"/>
  <c r="I186" i="9"/>
  <c r="H186" i="9"/>
  <c r="G186" i="9"/>
  <c r="J185" i="9"/>
  <c r="I185" i="9"/>
  <c r="H185" i="9"/>
  <c r="G185" i="9"/>
  <c r="J184" i="9"/>
  <c r="I184" i="9"/>
  <c r="H184" i="9"/>
  <c r="G184" i="9"/>
  <c r="J183" i="9"/>
  <c r="I183" i="9"/>
  <c r="H183" i="9"/>
  <c r="G183" i="9"/>
  <c r="J182" i="9"/>
  <c r="I182" i="9"/>
  <c r="H182" i="9"/>
  <c r="G182" i="9"/>
  <c r="J181" i="9"/>
  <c r="I181" i="9"/>
  <c r="H181" i="9"/>
  <c r="G181" i="9"/>
  <c r="J180" i="9"/>
  <c r="I180" i="9"/>
  <c r="H180" i="9"/>
  <c r="G180" i="9"/>
  <c r="J179" i="9"/>
  <c r="I179" i="9"/>
  <c r="H179" i="9"/>
  <c r="G179" i="9"/>
  <c r="J178" i="9"/>
  <c r="I178" i="9"/>
  <c r="H178" i="9"/>
  <c r="G178" i="9"/>
  <c r="J177" i="9"/>
  <c r="I177" i="9"/>
  <c r="H177" i="9"/>
  <c r="G177" i="9"/>
  <c r="J176" i="9"/>
  <c r="I176" i="9"/>
  <c r="H176" i="9"/>
  <c r="G176" i="9"/>
  <c r="J175" i="9"/>
  <c r="I175" i="9"/>
  <c r="H175" i="9"/>
  <c r="G175" i="9"/>
  <c r="J174" i="9"/>
  <c r="I174" i="9"/>
  <c r="H174" i="9"/>
  <c r="G174" i="9"/>
  <c r="J173" i="9"/>
  <c r="I173" i="9"/>
  <c r="H173" i="9"/>
  <c r="G173" i="9"/>
  <c r="J172" i="9"/>
  <c r="I172" i="9"/>
  <c r="H172" i="9"/>
  <c r="G172" i="9"/>
  <c r="J171" i="9"/>
  <c r="I171" i="9"/>
  <c r="H171" i="9"/>
  <c r="G171" i="9"/>
  <c r="J170" i="9"/>
  <c r="I170" i="9"/>
  <c r="H170" i="9"/>
  <c r="G170" i="9"/>
  <c r="J169" i="9"/>
  <c r="I169" i="9"/>
  <c r="H169" i="9"/>
  <c r="G169" i="9"/>
  <c r="J168" i="9"/>
  <c r="I168" i="9"/>
  <c r="H168" i="9"/>
  <c r="G168" i="9"/>
  <c r="J167" i="9"/>
  <c r="I167" i="9"/>
  <c r="H167" i="9"/>
  <c r="G167" i="9"/>
  <c r="J166" i="9"/>
  <c r="I166" i="9"/>
  <c r="H166" i="9"/>
  <c r="G166" i="9"/>
  <c r="J165" i="9"/>
  <c r="I165" i="9"/>
  <c r="H165" i="9"/>
  <c r="G165" i="9"/>
  <c r="J164" i="9"/>
  <c r="I164" i="9"/>
  <c r="H164" i="9"/>
  <c r="G164" i="9"/>
  <c r="J163" i="9"/>
  <c r="I163" i="9"/>
  <c r="H163" i="9"/>
  <c r="G163" i="9"/>
  <c r="J162" i="9"/>
  <c r="I162" i="9"/>
  <c r="H162" i="9"/>
  <c r="G162" i="9"/>
  <c r="J161" i="9"/>
  <c r="I161" i="9"/>
  <c r="H161" i="9"/>
  <c r="G161" i="9"/>
  <c r="J160" i="9"/>
  <c r="I160" i="9"/>
  <c r="H160" i="9"/>
  <c r="G160" i="9"/>
  <c r="J159" i="9"/>
  <c r="I159" i="9"/>
  <c r="H159" i="9"/>
  <c r="G159" i="9"/>
  <c r="J158" i="9"/>
  <c r="I158" i="9"/>
  <c r="H158" i="9"/>
  <c r="G158" i="9"/>
  <c r="J157" i="9"/>
  <c r="I157" i="9"/>
  <c r="H157" i="9"/>
  <c r="G157" i="9"/>
  <c r="J156" i="9"/>
  <c r="I156" i="9"/>
  <c r="H156" i="9"/>
  <c r="G156" i="9"/>
  <c r="J155" i="9"/>
  <c r="I155" i="9"/>
  <c r="H155" i="9"/>
  <c r="G155" i="9"/>
  <c r="J154" i="9"/>
  <c r="I154" i="9"/>
  <c r="H154" i="9"/>
  <c r="G154" i="9"/>
  <c r="J153" i="9"/>
  <c r="I153" i="9"/>
  <c r="H153" i="9"/>
  <c r="G153" i="9"/>
  <c r="J152" i="9"/>
  <c r="I152" i="9"/>
  <c r="H152" i="9"/>
  <c r="G152" i="9"/>
  <c r="J151" i="9"/>
  <c r="I151" i="9"/>
  <c r="H151" i="9"/>
  <c r="G151" i="9"/>
  <c r="J150" i="9"/>
  <c r="I150" i="9"/>
  <c r="H150" i="9"/>
  <c r="G150" i="9"/>
  <c r="J149" i="9"/>
  <c r="I149" i="9"/>
  <c r="H149" i="9"/>
  <c r="G149" i="9"/>
  <c r="J148" i="9"/>
  <c r="I148" i="9"/>
  <c r="H148" i="9"/>
  <c r="G148" i="9"/>
  <c r="J147" i="9"/>
  <c r="I147" i="9"/>
  <c r="H147" i="9"/>
  <c r="G147" i="9"/>
  <c r="J146" i="9"/>
  <c r="I146" i="9"/>
  <c r="H146" i="9"/>
  <c r="G146" i="9"/>
  <c r="J145" i="9"/>
  <c r="I145" i="9"/>
  <c r="H145" i="9"/>
  <c r="G145" i="9"/>
  <c r="J144" i="9"/>
  <c r="I144" i="9"/>
  <c r="H144" i="9"/>
  <c r="G144" i="9"/>
  <c r="J143" i="9"/>
  <c r="I143" i="9"/>
  <c r="H143" i="9"/>
  <c r="G143" i="9"/>
  <c r="J142" i="9"/>
  <c r="I142" i="9"/>
  <c r="H142" i="9"/>
  <c r="G142" i="9"/>
  <c r="J141" i="9"/>
  <c r="I141" i="9"/>
  <c r="H141" i="9"/>
  <c r="G141" i="9"/>
  <c r="J140" i="9"/>
  <c r="I140" i="9"/>
  <c r="H140" i="9"/>
  <c r="G140" i="9"/>
  <c r="J139" i="9"/>
  <c r="I139" i="9"/>
  <c r="H139" i="9"/>
  <c r="G139" i="9"/>
  <c r="J138" i="9"/>
  <c r="I138" i="9"/>
  <c r="H138" i="9"/>
  <c r="G138" i="9"/>
  <c r="J137" i="9"/>
  <c r="I137" i="9"/>
  <c r="H137" i="9"/>
  <c r="G137" i="9"/>
  <c r="J136" i="9"/>
  <c r="I136" i="9"/>
  <c r="H136" i="9"/>
  <c r="G136" i="9"/>
  <c r="J135" i="9"/>
  <c r="I135" i="9"/>
  <c r="H135" i="9"/>
  <c r="G135" i="9"/>
  <c r="J134" i="9"/>
  <c r="I134" i="9"/>
  <c r="H134" i="9"/>
  <c r="G134" i="9"/>
  <c r="J133" i="9"/>
  <c r="I133" i="9"/>
  <c r="H133" i="9"/>
  <c r="G133" i="9"/>
  <c r="J132" i="9"/>
  <c r="I132" i="9"/>
  <c r="H132" i="9"/>
  <c r="G132" i="9"/>
  <c r="J131" i="9"/>
  <c r="I131" i="9"/>
  <c r="H131" i="9"/>
  <c r="G131" i="9"/>
  <c r="J130" i="9"/>
  <c r="I130" i="9"/>
  <c r="H130" i="9"/>
  <c r="G130" i="9"/>
  <c r="J129" i="9"/>
  <c r="I129" i="9"/>
  <c r="H129" i="9"/>
  <c r="G129" i="9"/>
  <c r="J128" i="9"/>
  <c r="I128" i="9"/>
  <c r="H128" i="9"/>
  <c r="G128" i="9"/>
  <c r="J127" i="9"/>
  <c r="I127" i="9"/>
  <c r="H127" i="9"/>
  <c r="G127" i="9"/>
  <c r="J126" i="9"/>
  <c r="I126" i="9"/>
  <c r="H126" i="9"/>
  <c r="G126" i="9"/>
  <c r="J125" i="9"/>
  <c r="I125" i="9"/>
  <c r="H125" i="9"/>
  <c r="G125" i="9"/>
  <c r="J124" i="9"/>
  <c r="I124" i="9"/>
  <c r="H124" i="9"/>
  <c r="G124" i="9"/>
  <c r="J123" i="9"/>
  <c r="I123" i="9"/>
  <c r="H123" i="9"/>
  <c r="G123" i="9"/>
  <c r="J122" i="9"/>
  <c r="I122" i="9"/>
  <c r="H122" i="9"/>
  <c r="G122" i="9"/>
  <c r="J121" i="9"/>
  <c r="I121" i="9"/>
  <c r="H121" i="9"/>
  <c r="G121" i="9"/>
  <c r="J120" i="9"/>
  <c r="I120" i="9"/>
  <c r="H120" i="9"/>
  <c r="G120" i="9"/>
  <c r="J119" i="9"/>
  <c r="I119" i="9"/>
  <c r="H119" i="9"/>
  <c r="G119" i="9"/>
  <c r="J118" i="9"/>
  <c r="I118" i="9"/>
  <c r="H118" i="9"/>
  <c r="G118" i="9"/>
  <c r="J117" i="9"/>
  <c r="I117" i="9"/>
  <c r="H117" i="9"/>
  <c r="G117" i="9"/>
  <c r="J116" i="9"/>
  <c r="I116" i="9"/>
  <c r="H116" i="9"/>
  <c r="G116" i="9"/>
  <c r="J115" i="9"/>
  <c r="I115" i="9"/>
  <c r="H115" i="9"/>
  <c r="G115" i="9"/>
  <c r="J114" i="9"/>
  <c r="I114" i="9"/>
  <c r="H114" i="9"/>
  <c r="G114" i="9"/>
  <c r="J113" i="9"/>
  <c r="I113" i="9"/>
  <c r="H113" i="9"/>
  <c r="G113" i="9"/>
  <c r="J112" i="9"/>
  <c r="I112" i="9"/>
  <c r="H112" i="9"/>
  <c r="G112" i="9"/>
  <c r="J111" i="9"/>
  <c r="I111" i="9"/>
  <c r="H111" i="9"/>
  <c r="G111" i="9"/>
  <c r="J110" i="9"/>
  <c r="I110" i="9"/>
  <c r="H110" i="9"/>
  <c r="G110" i="9"/>
  <c r="J109" i="9"/>
  <c r="I109" i="9"/>
  <c r="H109" i="9"/>
  <c r="G109" i="9"/>
  <c r="J108" i="9"/>
  <c r="I108" i="9"/>
  <c r="H108" i="9"/>
  <c r="G108" i="9"/>
  <c r="J107" i="9"/>
  <c r="I107" i="9"/>
  <c r="H107" i="9"/>
  <c r="G107" i="9"/>
  <c r="J106" i="9"/>
  <c r="I106" i="9"/>
  <c r="H106" i="9"/>
  <c r="G106" i="9"/>
  <c r="J105" i="9"/>
  <c r="I105" i="9"/>
  <c r="H105" i="9"/>
  <c r="G105" i="9"/>
  <c r="J104" i="9"/>
  <c r="I104" i="9"/>
  <c r="H104" i="9"/>
  <c r="G104" i="9"/>
  <c r="J103" i="9"/>
  <c r="I103" i="9"/>
  <c r="H103" i="9"/>
  <c r="G103" i="9"/>
  <c r="J102" i="9"/>
  <c r="I102" i="9"/>
  <c r="H102" i="9"/>
  <c r="G102" i="9"/>
  <c r="J101" i="9"/>
  <c r="I101" i="9"/>
  <c r="H101" i="9"/>
  <c r="G101" i="9"/>
  <c r="J100" i="9"/>
  <c r="I100" i="9"/>
  <c r="H100" i="9"/>
  <c r="G100" i="9"/>
  <c r="J99" i="9"/>
  <c r="I99" i="9"/>
  <c r="H99" i="9"/>
  <c r="G99" i="9"/>
  <c r="J98" i="9"/>
  <c r="I98" i="9"/>
  <c r="H98" i="9"/>
  <c r="G98" i="9"/>
  <c r="J97" i="9"/>
  <c r="I97" i="9"/>
  <c r="H97" i="9"/>
  <c r="G97" i="9"/>
  <c r="J96" i="9"/>
  <c r="I96" i="9"/>
  <c r="H96" i="9"/>
  <c r="G96" i="9"/>
  <c r="J95" i="9"/>
  <c r="I95" i="9"/>
  <c r="H95" i="9"/>
  <c r="G95" i="9"/>
  <c r="J94" i="9"/>
  <c r="I94" i="9"/>
  <c r="H94" i="9"/>
  <c r="G94" i="9"/>
  <c r="J93" i="9"/>
  <c r="I93" i="9"/>
  <c r="H93" i="9"/>
  <c r="G93" i="9"/>
  <c r="J92" i="9"/>
  <c r="I92" i="9"/>
  <c r="H92" i="9"/>
  <c r="G92" i="9"/>
  <c r="J91" i="9"/>
  <c r="I91" i="9"/>
  <c r="H91" i="9"/>
  <c r="G91" i="9"/>
  <c r="J90" i="9"/>
  <c r="I90" i="9"/>
  <c r="H90" i="9"/>
  <c r="G90" i="9"/>
  <c r="J89" i="9"/>
  <c r="I89" i="9"/>
  <c r="H89" i="9"/>
  <c r="G89" i="9"/>
  <c r="J88" i="9"/>
  <c r="I88" i="9"/>
  <c r="H88" i="9"/>
  <c r="G88" i="9"/>
  <c r="J87" i="9"/>
  <c r="I87" i="9"/>
  <c r="H87" i="9"/>
  <c r="G87" i="9"/>
  <c r="J86" i="9"/>
  <c r="I86" i="9"/>
  <c r="H86" i="9"/>
  <c r="G86" i="9"/>
  <c r="J85" i="9"/>
  <c r="I85" i="9"/>
  <c r="H85" i="9"/>
  <c r="G85" i="9"/>
  <c r="J84" i="9"/>
  <c r="I84" i="9"/>
  <c r="H84" i="9"/>
  <c r="G84" i="9"/>
  <c r="J83" i="9"/>
  <c r="I83" i="9"/>
  <c r="H83" i="9"/>
  <c r="G83" i="9"/>
  <c r="J82" i="9"/>
  <c r="I82" i="9"/>
  <c r="H82" i="9"/>
  <c r="G82" i="9"/>
  <c r="J81" i="9"/>
  <c r="I81" i="9"/>
  <c r="H81" i="9"/>
  <c r="G81" i="9"/>
  <c r="J80" i="9"/>
  <c r="I80" i="9"/>
  <c r="H80" i="9"/>
  <c r="G80" i="9"/>
  <c r="J79" i="9"/>
  <c r="I79" i="9"/>
  <c r="H79" i="9"/>
  <c r="G79" i="9"/>
  <c r="J78" i="9"/>
  <c r="I78" i="9"/>
  <c r="H78" i="9"/>
  <c r="G78" i="9"/>
  <c r="J77" i="9"/>
  <c r="I77" i="9"/>
  <c r="H77" i="9"/>
  <c r="G77" i="9"/>
  <c r="J76" i="9"/>
  <c r="I76" i="9"/>
  <c r="H76" i="9"/>
  <c r="G76" i="9"/>
  <c r="J75" i="9"/>
  <c r="I75" i="9"/>
  <c r="H75" i="9"/>
  <c r="G75" i="9"/>
  <c r="J74" i="9"/>
  <c r="I74" i="9"/>
  <c r="H74" i="9"/>
  <c r="G74" i="9"/>
  <c r="J73" i="9"/>
  <c r="I73" i="9"/>
  <c r="H73" i="9"/>
  <c r="G73" i="9"/>
  <c r="J72" i="9"/>
  <c r="I72" i="9"/>
  <c r="H72" i="9"/>
  <c r="G72" i="9"/>
  <c r="J71" i="9"/>
  <c r="I71" i="9"/>
  <c r="H71" i="9"/>
  <c r="G71" i="9"/>
  <c r="J70" i="9"/>
  <c r="I70" i="9"/>
  <c r="H70" i="9"/>
  <c r="G70" i="9"/>
  <c r="J69" i="9"/>
  <c r="I69" i="9"/>
  <c r="H69" i="9"/>
  <c r="G69" i="9"/>
  <c r="J68" i="9"/>
  <c r="I68" i="9"/>
  <c r="H68" i="9"/>
  <c r="G68" i="9"/>
  <c r="J67" i="9"/>
  <c r="I67" i="9"/>
  <c r="H67" i="9"/>
  <c r="G67" i="9"/>
  <c r="J66" i="9"/>
  <c r="I66" i="9"/>
  <c r="H66" i="9"/>
  <c r="G66" i="9"/>
  <c r="J65" i="9"/>
  <c r="I65" i="9"/>
  <c r="H65" i="9"/>
  <c r="G65" i="9"/>
  <c r="J64" i="9"/>
  <c r="I64" i="9"/>
  <c r="H64" i="9"/>
  <c r="G64" i="9"/>
  <c r="J63" i="9"/>
  <c r="I63" i="9"/>
  <c r="H63" i="9"/>
  <c r="G63" i="9"/>
  <c r="J62" i="9"/>
  <c r="I62" i="9"/>
  <c r="H62" i="9"/>
  <c r="G62" i="9"/>
  <c r="J61" i="9"/>
  <c r="I61" i="9"/>
  <c r="H61" i="9"/>
  <c r="G61" i="9"/>
  <c r="J60" i="9"/>
  <c r="I60" i="9"/>
  <c r="H60" i="9"/>
  <c r="G60" i="9"/>
  <c r="J59" i="9"/>
  <c r="I59" i="9"/>
  <c r="H59" i="9"/>
  <c r="G59" i="9"/>
  <c r="J58" i="9"/>
  <c r="I58" i="9"/>
  <c r="H58" i="9"/>
  <c r="G58" i="9"/>
  <c r="J57" i="9"/>
  <c r="I57" i="9"/>
  <c r="H57" i="9"/>
  <c r="G57" i="9"/>
  <c r="J56" i="9"/>
  <c r="I56" i="9"/>
  <c r="H56" i="9"/>
  <c r="G56" i="9"/>
  <c r="J55" i="9"/>
  <c r="I55" i="9"/>
  <c r="H55" i="9"/>
  <c r="G55" i="9"/>
  <c r="J54" i="9"/>
  <c r="I54" i="9"/>
  <c r="H54" i="9"/>
  <c r="G54" i="9"/>
  <c r="J53" i="9"/>
  <c r="I53" i="9"/>
  <c r="H53" i="9"/>
  <c r="G53" i="9"/>
  <c r="J52" i="9"/>
  <c r="I52" i="9"/>
  <c r="H52" i="9"/>
  <c r="G52" i="9"/>
  <c r="J51" i="9"/>
  <c r="I51" i="9"/>
  <c r="H51" i="9"/>
  <c r="G51" i="9"/>
  <c r="J50" i="9"/>
  <c r="I50" i="9"/>
  <c r="H50" i="9"/>
  <c r="G50" i="9"/>
  <c r="J49" i="9"/>
  <c r="I49" i="9"/>
  <c r="H49" i="9"/>
  <c r="G49" i="9"/>
  <c r="J48" i="9"/>
  <c r="I48" i="9"/>
  <c r="H48" i="9"/>
  <c r="G48" i="9"/>
  <c r="J47" i="9"/>
  <c r="I47" i="9"/>
  <c r="H47" i="9"/>
  <c r="G47" i="9"/>
  <c r="J46" i="9"/>
  <c r="I46" i="9"/>
  <c r="H46" i="9"/>
  <c r="G46" i="9"/>
  <c r="J45" i="9"/>
  <c r="I45" i="9"/>
  <c r="H45" i="9"/>
  <c r="G45" i="9"/>
  <c r="J44" i="9"/>
  <c r="I44" i="9"/>
  <c r="H44" i="9"/>
  <c r="G44" i="9"/>
  <c r="J43" i="9"/>
  <c r="I43" i="9"/>
  <c r="H43" i="9"/>
  <c r="G43" i="9"/>
  <c r="J42" i="9"/>
  <c r="I42" i="9"/>
  <c r="H42" i="9"/>
  <c r="G42" i="9"/>
  <c r="J41" i="9"/>
  <c r="I41" i="9"/>
  <c r="H41" i="9"/>
  <c r="G41" i="9"/>
  <c r="J40" i="9"/>
  <c r="I40" i="9"/>
  <c r="H40" i="9"/>
  <c r="G40" i="9"/>
  <c r="J39" i="9"/>
  <c r="I39" i="9"/>
  <c r="H39" i="9"/>
  <c r="G39" i="9"/>
  <c r="J38" i="9"/>
  <c r="I38" i="9"/>
  <c r="H38" i="9"/>
  <c r="G38" i="9"/>
  <c r="J37" i="9"/>
  <c r="I37" i="9"/>
  <c r="H37" i="9"/>
  <c r="G37" i="9"/>
  <c r="J36" i="9"/>
  <c r="I36" i="9"/>
  <c r="H36" i="9"/>
  <c r="G36" i="9"/>
  <c r="J35" i="9"/>
  <c r="I35" i="9"/>
  <c r="H35" i="9"/>
  <c r="G35" i="9"/>
  <c r="J34" i="9"/>
  <c r="I34" i="9"/>
  <c r="H34" i="9"/>
  <c r="G34" i="9"/>
  <c r="J33" i="9"/>
  <c r="I33" i="9"/>
  <c r="H33" i="9"/>
  <c r="G33" i="9"/>
  <c r="J32" i="9"/>
  <c r="I32" i="9"/>
  <c r="H32" i="9"/>
  <c r="G32" i="9"/>
  <c r="J31" i="9"/>
  <c r="I31" i="9"/>
  <c r="H31" i="9"/>
  <c r="G31" i="9"/>
  <c r="J30" i="9"/>
  <c r="I30" i="9"/>
  <c r="H30" i="9"/>
  <c r="G30" i="9"/>
  <c r="J29" i="9"/>
  <c r="I29" i="9"/>
  <c r="H29" i="9"/>
  <c r="G29" i="9"/>
  <c r="J28" i="9"/>
  <c r="I28" i="9"/>
  <c r="H28" i="9"/>
  <c r="G28" i="9"/>
  <c r="J27" i="9"/>
  <c r="I27" i="9"/>
  <c r="H27" i="9"/>
  <c r="G27" i="9"/>
  <c r="J26" i="9"/>
  <c r="I26" i="9"/>
  <c r="H26" i="9"/>
  <c r="G26" i="9"/>
  <c r="J25" i="9"/>
  <c r="I25" i="9"/>
  <c r="H25" i="9"/>
  <c r="G25" i="9"/>
  <c r="J24" i="9"/>
  <c r="I24" i="9"/>
  <c r="H24" i="9"/>
  <c r="G24" i="9"/>
  <c r="J23" i="9"/>
  <c r="I23" i="9"/>
  <c r="H23" i="9"/>
  <c r="G23" i="9"/>
  <c r="J22" i="9"/>
  <c r="I22" i="9"/>
  <c r="H22" i="9"/>
  <c r="G22" i="9"/>
  <c r="J21" i="9"/>
  <c r="I21" i="9"/>
  <c r="H21" i="9"/>
  <c r="G21" i="9"/>
  <c r="J20" i="9"/>
  <c r="I20" i="9"/>
  <c r="H20" i="9"/>
  <c r="G20" i="9"/>
  <c r="J19" i="9"/>
  <c r="I19" i="9"/>
  <c r="H19" i="9"/>
  <c r="G19" i="9"/>
  <c r="J18" i="9"/>
  <c r="I18" i="9"/>
  <c r="H18" i="9"/>
  <c r="G18" i="9"/>
  <c r="J17" i="9"/>
  <c r="I17" i="9"/>
  <c r="H17" i="9"/>
  <c r="G17" i="9"/>
  <c r="J16" i="9"/>
  <c r="I16" i="9"/>
  <c r="H16" i="9"/>
  <c r="G16" i="9"/>
  <c r="J15" i="9"/>
  <c r="I15" i="9"/>
  <c r="H15" i="9"/>
  <c r="G15" i="9"/>
  <c r="J14" i="9"/>
  <c r="I14" i="9"/>
  <c r="H14" i="9"/>
  <c r="G14" i="9"/>
  <c r="J13" i="9"/>
  <c r="I13" i="9"/>
  <c r="H13" i="9"/>
  <c r="G13" i="9"/>
  <c r="J12" i="9"/>
  <c r="I12" i="9"/>
  <c r="H12" i="9"/>
  <c r="G12" i="9"/>
  <c r="J11" i="9"/>
  <c r="I11" i="9"/>
  <c r="H11" i="9"/>
  <c r="G11" i="9"/>
  <c r="J10" i="9"/>
  <c r="I10" i="9"/>
  <c r="H10" i="9"/>
  <c r="G10" i="9"/>
  <c r="J9" i="9"/>
  <c r="I9" i="9"/>
  <c r="H9" i="9"/>
  <c r="G9" i="9"/>
  <c r="J8" i="9"/>
  <c r="I8" i="9"/>
  <c r="H8" i="9"/>
  <c r="G8" i="9"/>
  <c r="J7" i="9"/>
  <c r="I7" i="9"/>
  <c r="H7" i="9"/>
  <c r="G7" i="9"/>
  <c r="J6" i="9"/>
  <c r="I6" i="9"/>
  <c r="H6" i="9"/>
  <c r="G6" i="9"/>
  <c r="J5" i="9"/>
  <c r="I5" i="9"/>
  <c r="H5" i="9"/>
  <c r="G5" i="9"/>
  <c r="J4" i="9"/>
  <c r="I4" i="9"/>
  <c r="H4" i="9"/>
  <c r="G4" i="9"/>
  <c r="N3" i="9"/>
  <c r="J3" i="9"/>
  <c r="I3" i="9"/>
  <c r="H3" i="9"/>
  <c r="G3" i="9"/>
  <c r="N2" i="9"/>
  <c r="J2" i="9"/>
  <c r="I2" i="9"/>
  <c r="H2" i="9"/>
  <c r="G2" i="9"/>
  <c r="B3" i="4"/>
  <c r="B2" i="4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I27" i="8"/>
  <c r="H27" i="8"/>
  <c r="G27" i="8"/>
  <c r="C27" i="8"/>
  <c r="B27" i="8"/>
  <c r="I26" i="8"/>
  <c r="H26" i="8"/>
  <c r="G26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E10" i="7"/>
  <c r="D10" i="7"/>
  <c r="C10" i="7"/>
  <c r="E9" i="7"/>
  <c r="D9" i="7"/>
  <c r="C9" i="7"/>
  <c r="E8" i="7"/>
  <c r="D8" i="7"/>
  <c r="C8" i="7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C5" i="3"/>
  <c r="B5" i="3"/>
  <c r="C4" i="3"/>
  <c r="B4" i="3"/>
  <c r="C3" i="3"/>
  <c r="B3" i="3"/>
  <c r="J769" i="2"/>
  <c r="H769" i="2"/>
  <c r="F769" i="2"/>
  <c r="D769" i="2"/>
  <c r="B769" i="2"/>
  <c r="J768" i="2"/>
  <c r="H768" i="2"/>
  <c r="F768" i="2"/>
  <c r="D768" i="2"/>
  <c r="B768" i="2"/>
  <c r="J767" i="2"/>
  <c r="H767" i="2"/>
  <c r="F767" i="2"/>
  <c r="D767" i="2"/>
  <c r="B767" i="2"/>
  <c r="J766" i="2"/>
  <c r="H766" i="2"/>
  <c r="F766" i="2"/>
  <c r="D766" i="2"/>
  <c r="B766" i="2"/>
  <c r="J765" i="2"/>
  <c r="H765" i="2"/>
  <c r="F765" i="2"/>
  <c r="D765" i="2"/>
  <c r="B765" i="2"/>
  <c r="J764" i="2"/>
  <c r="H764" i="2"/>
  <c r="F764" i="2"/>
  <c r="D764" i="2"/>
  <c r="B764" i="2"/>
  <c r="J763" i="2"/>
  <c r="H763" i="2"/>
  <c r="F763" i="2"/>
  <c r="D763" i="2"/>
  <c r="B763" i="2"/>
  <c r="J762" i="2"/>
  <c r="H762" i="2"/>
  <c r="F762" i="2"/>
  <c r="D762" i="2"/>
  <c r="B762" i="2"/>
  <c r="J761" i="2"/>
  <c r="H761" i="2"/>
  <c r="F761" i="2"/>
  <c r="D761" i="2"/>
  <c r="B761" i="2"/>
  <c r="J760" i="2"/>
  <c r="H760" i="2"/>
  <c r="F760" i="2"/>
  <c r="D760" i="2"/>
  <c r="B760" i="2"/>
  <c r="J759" i="2"/>
  <c r="H759" i="2"/>
  <c r="F759" i="2"/>
  <c r="D759" i="2"/>
  <c r="B759" i="2"/>
  <c r="J758" i="2"/>
  <c r="H758" i="2"/>
  <c r="F758" i="2"/>
  <c r="D758" i="2"/>
  <c r="B758" i="2"/>
  <c r="J757" i="2"/>
  <c r="H757" i="2"/>
  <c r="F757" i="2"/>
  <c r="D757" i="2"/>
  <c r="B757" i="2"/>
  <c r="J756" i="2"/>
  <c r="H756" i="2"/>
  <c r="F756" i="2"/>
  <c r="D756" i="2"/>
  <c r="B756" i="2"/>
  <c r="J755" i="2"/>
  <c r="H755" i="2"/>
  <c r="F755" i="2"/>
  <c r="D755" i="2"/>
  <c r="B755" i="2"/>
  <c r="J754" i="2"/>
  <c r="H754" i="2"/>
  <c r="F754" i="2"/>
  <c r="D754" i="2"/>
  <c r="B754" i="2"/>
  <c r="J753" i="2"/>
  <c r="H753" i="2"/>
  <c r="F753" i="2"/>
  <c r="D753" i="2"/>
  <c r="B753" i="2"/>
  <c r="J752" i="2"/>
  <c r="H752" i="2"/>
  <c r="F752" i="2"/>
  <c r="D752" i="2"/>
  <c r="B752" i="2"/>
  <c r="J751" i="2"/>
  <c r="H751" i="2"/>
  <c r="F751" i="2"/>
  <c r="D751" i="2"/>
  <c r="B751" i="2"/>
  <c r="J750" i="2"/>
  <c r="H750" i="2"/>
  <c r="F750" i="2"/>
  <c r="D750" i="2"/>
  <c r="B750" i="2"/>
  <c r="J749" i="2"/>
  <c r="H749" i="2"/>
  <c r="F749" i="2"/>
  <c r="D749" i="2"/>
  <c r="B749" i="2"/>
  <c r="J748" i="2"/>
  <c r="H748" i="2"/>
  <c r="F748" i="2"/>
  <c r="D748" i="2"/>
  <c r="B748" i="2"/>
  <c r="J747" i="2"/>
  <c r="H747" i="2"/>
  <c r="F747" i="2"/>
  <c r="D747" i="2"/>
  <c r="B747" i="2"/>
  <c r="J746" i="2"/>
  <c r="H746" i="2"/>
  <c r="F746" i="2"/>
  <c r="D746" i="2"/>
  <c r="B746" i="2"/>
  <c r="J745" i="2"/>
  <c r="H745" i="2"/>
  <c r="F745" i="2"/>
  <c r="D745" i="2"/>
  <c r="B745" i="2"/>
  <c r="J744" i="2"/>
  <c r="H744" i="2"/>
  <c r="F744" i="2"/>
  <c r="D744" i="2"/>
  <c r="B744" i="2"/>
  <c r="J743" i="2"/>
  <c r="H743" i="2"/>
  <c r="F743" i="2"/>
  <c r="D743" i="2"/>
  <c r="B743" i="2"/>
  <c r="J742" i="2"/>
  <c r="H742" i="2"/>
  <c r="F742" i="2"/>
  <c r="D742" i="2"/>
  <c r="B742" i="2"/>
  <c r="J741" i="2"/>
  <c r="H741" i="2"/>
  <c r="F741" i="2"/>
  <c r="D741" i="2"/>
  <c r="B741" i="2"/>
  <c r="J740" i="2"/>
  <c r="H740" i="2"/>
  <c r="F740" i="2"/>
  <c r="D740" i="2"/>
  <c r="B740" i="2"/>
  <c r="J739" i="2"/>
  <c r="H739" i="2"/>
  <c r="F739" i="2"/>
  <c r="D739" i="2"/>
  <c r="B739" i="2"/>
  <c r="J738" i="2"/>
  <c r="H738" i="2"/>
  <c r="F738" i="2"/>
  <c r="D738" i="2"/>
  <c r="B738" i="2"/>
  <c r="J737" i="2"/>
  <c r="H737" i="2"/>
  <c r="F737" i="2"/>
  <c r="D737" i="2"/>
  <c r="B737" i="2"/>
  <c r="J736" i="2"/>
  <c r="H736" i="2"/>
  <c r="F736" i="2"/>
  <c r="D736" i="2"/>
  <c r="B736" i="2"/>
  <c r="J735" i="2"/>
  <c r="H735" i="2"/>
  <c r="F735" i="2"/>
  <c r="D735" i="2"/>
  <c r="B735" i="2"/>
  <c r="J734" i="2"/>
  <c r="H734" i="2"/>
  <c r="F734" i="2"/>
  <c r="D734" i="2"/>
  <c r="B734" i="2"/>
  <c r="J733" i="2"/>
  <c r="H733" i="2"/>
  <c r="F733" i="2"/>
  <c r="D733" i="2"/>
  <c r="B733" i="2"/>
  <c r="J732" i="2"/>
  <c r="H732" i="2"/>
  <c r="F732" i="2"/>
  <c r="D732" i="2"/>
  <c r="B732" i="2"/>
  <c r="J731" i="2"/>
  <c r="H731" i="2"/>
  <c r="F731" i="2"/>
  <c r="D731" i="2"/>
  <c r="B731" i="2"/>
  <c r="J730" i="2"/>
  <c r="H730" i="2"/>
  <c r="F730" i="2"/>
  <c r="D730" i="2"/>
  <c r="B730" i="2"/>
  <c r="J729" i="2"/>
  <c r="H729" i="2"/>
  <c r="F729" i="2"/>
  <c r="D729" i="2"/>
  <c r="B729" i="2"/>
  <c r="J728" i="2"/>
  <c r="H728" i="2"/>
  <c r="F728" i="2"/>
  <c r="D728" i="2"/>
  <c r="B728" i="2"/>
  <c r="J727" i="2"/>
  <c r="H727" i="2"/>
  <c r="F727" i="2"/>
  <c r="D727" i="2"/>
  <c r="B727" i="2"/>
  <c r="J726" i="2"/>
  <c r="H726" i="2"/>
  <c r="F726" i="2"/>
  <c r="D726" i="2"/>
  <c r="B726" i="2"/>
  <c r="J725" i="2"/>
  <c r="H725" i="2"/>
  <c r="F725" i="2"/>
  <c r="D725" i="2"/>
  <c r="B725" i="2"/>
  <c r="J724" i="2"/>
  <c r="H724" i="2"/>
  <c r="F724" i="2"/>
  <c r="D724" i="2"/>
  <c r="B724" i="2"/>
  <c r="J723" i="2"/>
  <c r="H723" i="2"/>
  <c r="F723" i="2"/>
  <c r="D723" i="2"/>
  <c r="B723" i="2"/>
  <c r="J722" i="2"/>
  <c r="H722" i="2"/>
  <c r="F722" i="2"/>
  <c r="D722" i="2"/>
  <c r="B722" i="2"/>
  <c r="J721" i="2"/>
  <c r="H721" i="2"/>
  <c r="F721" i="2"/>
  <c r="D721" i="2"/>
  <c r="B721" i="2"/>
  <c r="J720" i="2"/>
  <c r="H720" i="2"/>
  <c r="F720" i="2"/>
  <c r="D720" i="2"/>
  <c r="B720" i="2"/>
  <c r="J719" i="2"/>
  <c r="H719" i="2"/>
  <c r="F719" i="2"/>
  <c r="D719" i="2"/>
  <c r="B719" i="2"/>
  <c r="J718" i="2"/>
  <c r="H718" i="2"/>
  <c r="F718" i="2"/>
  <c r="D718" i="2"/>
  <c r="B718" i="2"/>
  <c r="J717" i="2"/>
  <c r="H717" i="2"/>
  <c r="F717" i="2"/>
  <c r="D717" i="2"/>
  <c r="B717" i="2"/>
  <c r="J716" i="2"/>
  <c r="H716" i="2"/>
  <c r="F716" i="2"/>
  <c r="D716" i="2"/>
  <c r="B716" i="2"/>
  <c r="J715" i="2"/>
  <c r="H715" i="2"/>
  <c r="F715" i="2"/>
  <c r="D715" i="2"/>
  <c r="B715" i="2"/>
  <c r="J714" i="2"/>
  <c r="H714" i="2"/>
  <c r="F714" i="2"/>
  <c r="D714" i="2"/>
  <c r="B714" i="2"/>
  <c r="J713" i="2"/>
  <c r="H713" i="2"/>
  <c r="F713" i="2"/>
  <c r="D713" i="2"/>
  <c r="B713" i="2"/>
  <c r="J712" i="2"/>
  <c r="H712" i="2"/>
  <c r="F712" i="2"/>
  <c r="D712" i="2"/>
  <c r="B712" i="2"/>
  <c r="J711" i="2"/>
  <c r="H711" i="2"/>
  <c r="F711" i="2"/>
  <c r="D711" i="2"/>
  <c r="B711" i="2"/>
  <c r="J710" i="2"/>
  <c r="H710" i="2"/>
  <c r="F710" i="2"/>
  <c r="D710" i="2"/>
  <c r="B710" i="2"/>
  <c r="J709" i="2"/>
  <c r="H709" i="2"/>
  <c r="F709" i="2"/>
  <c r="D709" i="2"/>
  <c r="B709" i="2"/>
  <c r="J708" i="2"/>
  <c r="H708" i="2"/>
  <c r="F708" i="2"/>
  <c r="D708" i="2"/>
  <c r="B708" i="2"/>
  <c r="J707" i="2"/>
  <c r="H707" i="2"/>
  <c r="F707" i="2"/>
  <c r="D707" i="2"/>
  <c r="B707" i="2"/>
  <c r="J706" i="2"/>
  <c r="H706" i="2"/>
  <c r="F706" i="2"/>
  <c r="D706" i="2"/>
  <c r="B706" i="2"/>
  <c r="J705" i="2"/>
  <c r="H705" i="2"/>
  <c r="F705" i="2"/>
  <c r="D705" i="2"/>
  <c r="B705" i="2"/>
  <c r="J704" i="2"/>
  <c r="H704" i="2"/>
  <c r="F704" i="2"/>
  <c r="D704" i="2"/>
  <c r="B704" i="2"/>
  <c r="J703" i="2"/>
  <c r="H703" i="2"/>
  <c r="F703" i="2"/>
  <c r="D703" i="2"/>
  <c r="B703" i="2"/>
  <c r="J702" i="2"/>
  <c r="H702" i="2"/>
  <c r="F702" i="2"/>
  <c r="D702" i="2"/>
  <c r="B702" i="2"/>
  <c r="J701" i="2"/>
  <c r="H701" i="2"/>
  <c r="F701" i="2"/>
  <c r="D701" i="2"/>
  <c r="B701" i="2"/>
  <c r="J700" i="2"/>
  <c r="H700" i="2"/>
  <c r="F700" i="2"/>
  <c r="D700" i="2"/>
  <c r="B700" i="2"/>
  <c r="J699" i="2"/>
  <c r="H699" i="2"/>
  <c r="F699" i="2"/>
  <c r="D699" i="2"/>
  <c r="B699" i="2"/>
  <c r="J698" i="2"/>
  <c r="H698" i="2"/>
  <c r="F698" i="2"/>
  <c r="D698" i="2"/>
  <c r="B698" i="2"/>
  <c r="J697" i="2"/>
  <c r="H697" i="2"/>
  <c r="F697" i="2"/>
  <c r="D697" i="2"/>
  <c r="B697" i="2"/>
  <c r="J696" i="2"/>
  <c r="H696" i="2"/>
  <c r="F696" i="2"/>
  <c r="D696" i="2"/>
  <c r="B696" i="2"/>
  <c r="J695" i="2"/>
  <c r="H695" i="2"/>
  <c r="F695" i="2"/>
  <c r="D695" i="2"/>
  <c r="B695" i="2"/>
  <c r="J694" i="2"/>
  <c r="H694" i="2"/>
  <c r="F694" i="2"/>
  <c r="D694" i="2"/>
  <c r="B694" i="2"/>
  <c r="J693" i="2"/>
  <c r="H693" i="2"/>
  <c r="F693" i="2"/>
  <c r="D693" i="2"/>
  <c r="B693" i="2"/>
  <c r="J692" i="2"/>
  <c r="H692" i="2"/>
  <c r="F692" i="2"/>
  <c r="D692" i="2"/>
  <c r="B692" i="2"/>
  <c r="J691" i="2"/>
  <c r="H691" i="2"/>
  <c r="F691" i="2"/>
  <c r="D691" i="2"/>
  <c r="B691" i="2"/>
  <c r="J690" i="2"/>
  <c r="H690" i="2"/>
  <c r="F690" i="2"/>
  <c r="D690" i="2"/>
  <c r="B690" i="2"/>
  <c r="J689" i="2"/>
  <c r="H689" i="2"/>
  <c r="F689" i="2"/>
  <c r="D689" i="2"/>
  <c r="B689" i="2"/>
  <c r="J688" i="2"/>
  <c r="H688" i="2"/>
  <c r="F688" i="2"/>
  <c r="D688" i="2"/>
  <c r="B688" i="2"/>
  <c r="J687" i="2"/>
  <c r="H687" i="2"/>
  <c r="F687" i="2"/>
  <c r="D687" i="2"/>
  <c r="B687" i="2"/>
  <c r="J686" i="2"/>
  <c r="H686" i="2"/>
  <c r="F686" i="2"/>
  <c r="D686" i="2"/>
  <c r="B686" i="2"/>
  <c r="J685" i="2"/>
  <c r="H685" i="2"/>
  <c r="F685" i="2"/>
  <c r="D685" i="2"/>
  <c r="B685" i="2"/>
  <c r="J684" i="2"/>
  <c r="H684" i="2"/>
  <c r="F684" i="2"/>
  <c r="D684" i="2"/>
  <c r="B684" i="2"/>
  <c r="J683" i="2"/>
  <c r="H683" i="2"/>
  <c r="F683" i="2"/>
  <c r="D683" i="2"/>
  <c r="B683" i="2"/>
  <c r="J682" i="2"/>
  <c r="H682" i="2"/>
  <c r="F682" i="2"/>
  <c r="D682" i="2"/>
  <c r="B682" i="2"/>
  <c r="J681" i="2"/>
  <c r="H681" i="2"/>
  <c r="F681" i="2"/>
  <c r="D681" i="2"/>
  <c r="B681" i="2"/>
  <c r="J680" i="2"/>
  <c r="H680" i="2"/>
  <c r="F680" i="2"/>
  <c r="D680" i="2"/>
  <c r="B680" i="2"/>
  <c r="J679" i="2"/>
  <c r="H679" i="2"/>
  <c r="F679" i="2"/>
  <c r="D679" i="2"/>
  <c r="B679" i="2"/>
  <c r="J678" i="2"/>
  <c r="H678" i="2"/>
  <c r="F678" i="2"/>
  <c r="D678" i="2"/>
  <c r="B678" i="2"/>
  <c r="J677" i="2"/>
  <c r="H677" i="2"/>
  <c r="F677" i="2"/>
  <c r="D677" i="2"/>
  <c r="B677" i="2"/>
  <c r="J676" i="2"/>
  <c r="H676" i="2"/>
  <c r="F676" i="2"/>
  <c r="D676" i="2"/>
  <c r="B676" i="2"/>
  <c r="J675" i="2"/>
  <c r="H675" i="2"/>
  <c r="F675" i="2"/>
  <c r="D675" i="2"/>
  <c r="B675" i="2"/>
  <c r="J674" i="2"/>
  <c r="H674" i="2"/>
  <c r="F674" i="2"/>
  <c r="D674" i="2"/>
  <c r="B674" i="2"/>
  <c r="J673" i="2"/>
  <c r="H673" i="2"/>
  <c r="F673" i="2"/>
  <c r="D673" i="2"/>
  <c r="B673" i="2"/>
  <c r="J672" i="2"/>
  <c r="H672" i="2"/>
  <c r="F672" i="2"/>
  <c r="D672" i="2"/>
  <c r="B672" i="2"/>
  <c r="J671" i="2"/>
  <c r="H671" i="2"/>
  <c r="F671" i="2"/>
  <c r="D671" i="2"/>
  <c r="B671" i="2"/>
  <c r="J670" i="2"/>
  <c r="H670" i="2"/>
  <c r="F670" i="2"/>
  <c r="D670" i="2"/>
  <c r="B670" i="2"/>
  <c r="J669" i="2"/>
  <c r="H669" i="2"/>
  <c r="F669" i="2"/>
  <c r="D669" i="2"/>
  <c r="B669" i="2"/>
  <c r="J668" i="2"/>
  <c r="H668" i="2"/>
  <c r="F668" i="2"/>
  <c r="D668" i="2"/>
  <c r="B668" i="2"/>
  <c r="J667" i="2"/>
  <c r="H667" i="2"/>
  <c r="F667" i="2"/>
  <c r="D667" i="2"/>
  <c r="B667" i="2"/>
  <c r="J666" i="2"/>
  <c r="H666" i="2"/>
  <c r="F666" i="2"/>
  <c r="D666" i="2"/>
  <c r="B666" i="2"/>
  <c r="J665" i="2"/>
  <c r="H665" i="2"/>
  <c r="F665" i="2"/>
  <c r="D665" i="2"/>
  <c r="B665" i="2"/>
  <c r="J664" i="2"/>
  <c r="H664" i="2"/>
  <c r="F664" i="2"/>
  <c r="D664" i="2"/>
  <c r="B664" i="2"/>
  <c r="J663" i="2"/>
  <c r="H663" i="2"/>
  <c r="F663" i="2"/>
  <c r="D663" i="2"/>
  <c r="B663" i="2"/>
  <c r="J662" i="2"/>
  <c r="H662" i="2"/>
  <c r="F662" i="2"/>
  <c r="D662" i="2"/>
  <c r="B662" i="2"/>
  <c r="J661" i="2"/>
  <c r="H661" i="2"/>
  <c r="F661" i="2"/>
  <c r="D661" i="2"/>
  <c r="B661" i="2"/>
  <c r="J660" i="2"/>
  <c r="H660" i="2"/>
  <c r="F660" i="2"/>
  <c r="D660" i="2"/>
  <c r="B660" i="2"/>
  <c r="J659" i="2"/>
  <c r="H659" i="2"/>
  <c r="F659" i="2"/>
  <c r="D659" i="2"/>
  <c r="B659" i="2"/>
  <c r="J658" i="2"/>
  <c r="H658" i="2"/>
  <c r="F658" i="2"/>
  <c r="D658" i="2"/>
  <c r="B658" i="2"/>
  <c r="J657" i="2"/>
  <c r="H657" i="2"/>
  <c r="F657" i="2"/>
  <c r="D657" i="2"/>
  <c r="B657" i="2"/>
  <c r="J656" i="2"/>
  <c r="H656" i="2"/>
  <c r="F656" i="2"/>
  <c r="D656" i="2"/>
  <c r="B656" i="2"/>
  <c r="J655" i="2"/>
  <c r="H655" i="2"/>
  <c r="F655" i="2"/>
  <c r="D655" i="2"/>
  <c r="B655" i="2"/>
  <c r="J654" i="2"/>
  <c r="H654" i="2"/>
  <c r="F654" i="2"/>
  <c r="D654" i="2"/>
  <c r="B654" i="2"/>
  <c r="J653" i="2"/>
  <c r="H653" i="2"/>
  <c r="F653" i="2"/>
  <c r="D653" i="2"/>
  <c r="B653" i="2"/>
  <c r="J652" i="2"/>
  <c r="H652" i="2"/>
  <c r="F652" i="2"/>
  <c r="D652" i="2"/>
  <c r="B652" i="2"/>
  <c r="J651" i="2"/>
  <c r="H651" i="2"/>
  <c r="F651" i="2"/>
  <c r="D651" i="2"/>
  <c r="B651" i="2"/>
  <c r="J650" i="2"/>
  <c r="H650" i="2"/>
  <c r="F650" i="2"/>
  <c r="D650" i="2"/>
  <c r="B650" i="2"/>
  <c r="J649" i="2"/>
  <c r="H649" i="2"/>
  <c r="F649" i="2"/>
  <c r="D649" i="2"/>
  <c r="B649" i="2"/>
  <c r="J648" i="2"/>
  <c r="H648" i="2"/>
  <c r="F648" i="2"/>
  <c r="D648" i="2"/>
  <c r="B648" i="2"/>
  <c r="J647" i="2"/>
  <c r="H647" i="2"/>
  <c r="F647" i="2"/>
  <c r="D647" i="2"/>
  <c r="B647" i="2"/>
  <c r="J646" i="2"/>
  <c r="H646" i="2"/>
  <c r="F646" i="2"/>
  <c r="D646" i="2"/>
  <c r="B646" i="2"/>
  <c r="J645" i="2"/>
  <c r="H645" i="2"/>
  <c r="F645" i="2"/>
  <c r="D645" i="2"/>
  <c r="B645" i="2"/>
  <c r="J644" i="2"/>
  <c r="H644" i="2"/>
  <c r="F644" i="2"/>
  <c r="D644" i="2"/>
  <c r="B644" i="2"/>
  <c r="J643" i="2"/>
  <c r="H643" i="2"/>
  <c r="F643" i="2"/>
  <c r="D643" i="2"/>
  <c r="B643" i="2"/>
  <c r="J642" i="2"/>
  <c r="H642" i="2"/>
  <c r="F642" i="2"/>
  <c r="D642" i="2"/>
  <c r="B642" i="2"/>
  <c r="J641" i="2"/>
  <c r="H641" i="2"/>
  <c r="F641" i="2"/>
  <c r="D641" i="2"/>
  <c r="B641" i="2"/>
  <c r="J640" i="2"/>
  <c r="H640" i="2"/>
  <c r="F640" i="2"/>
  <c r="D640" i="2"/>
  <c r="B640" i="2"/>
  <c r="J639" i="2"/>
  <c r="H639" i="2"/>
  <c r="F639" i="2"/>
  <c r="D639" i="2"/>
  <c r="B639" i="2"/>
  <c r="J638" i="2"/>
  <c r="H638" i="2"/>
  <c r="F638" i="2"/>
  <c r="D638" i="2"/>
  <c r="B638" i="2"/>
  <c r="J637" i="2"/>
  <c r="H637" i="2"/>
  <c r="F637" i="2"/>
  <c r="D637" i="2"/>
  <c r="B637" i="2"/>
  <c r="J636" i="2"/>
  <c r="H636" i="2"/>
  <c r="F636" i="2"/>
  <c r="D636" i="2"/>
  <c r="B636" i="2"/>
  <c r="J635" i="2"/>
  <c r="H635" i="2"/>
  <c r="F635" i="2"/>
  <c r="D635" i="2"/>
  <c r="B635" i="2"/>
  <c r="J634" i="2"/>
  <c r="H634" i="2"/>
  <c r="F634" i="2"/>
  <c r="D634" i="2"/>
  <c r="B634" i="2"/>
  <c r="J633" i="2"/>
  <c r="H633" i="2"/>
  <c r="F633" i="2"/>
  <c r="D633" i="2"/>
  <c r="B633" i="2"/>
  <c r="J632" i="2"/>
  <c r="H632" i="2"/>
  <c r="F632" i="2"/>
  <c r="D632" i="2"/>
  <c r="B632" i="2"/>
  <c r="J631" i="2"/>
  <c r="H631" i="2"/>
  <c r="F631" i="2"/>
  <c r="D631" i="2"/>
  <c r="B631" i="2"/>
  <c r="J630" i="2"/>
  <c r="H630" i="2"/>
  <c r="F630" i="2"/>
  <c r="D630" i="2"/>
  <c r="B630" i="2"/>
  <c r="J629" i="2"/>
  <c r="H629" i="2"/>
  <c r="F629" i="2"/>
  <c r="D629" i="2"/>
  <c r="B629" i="2"/>
  <c r="J628" i="2"/>
  <c r="H628" i="2"/>
  <c r="F628" i="2"/>
  <c r="D628" i="2"/>
  <c r="B628" i="2"/>
  <c r="J627" i="2"/>
  <c r="H627" i="2"/>
  <c r="F627" i="2"/>
  <c r="D627" i="2"/>
  <c r="B627" i="2"/>
  <c r="J626" i="2"/>
  <c r="H626" i="2"/>
  <c r="F626" i="2"/>
  <c r="D626" i="2"/>
  <c r="B626" i="2"/>
  <c r="J625" i="2"/>
  <c r="H625" i="2"/>
  <c r="F625" i="2"/>
  <c r="D625" i="2"/>
  <c r="B625" i="2"/>
  <c r="J624" i="2"/>
  <c r="H624" i="2"/>
  <c r="F624" i="2"/>
  <c r="D624" i="2"/>
  <c r="B624" i="2"/>
  <c r="J623" i="2"/>
  <c r="H623" i="2"/>
  <c r="F623" i="2"/>
  <c r="D623" i="2"/>
  <c r="B623" i="2"/>
  <c r="J622" i="2"/>
  <c r="H622" i="2"/>
  <c r="F622" i="2"/>
  <c r="D622" i="2"/>
  <c r="B622" i="2"/>
  <c r="J621" i="2"/>
  <c r="H621" i="2"/>
  <c r="F621" i="2"/>
  <c r="D621" i="2"/>
  <c r="B621" i="2"/>
  <c r="J620" i="2"/>
  <c r="H620" i="2"/>
  <c r="F620" i="2"/>
  <c r="D620" i="2"/>
  <c r="B620" i="2"/>
  <c r="J619" i="2"/>
  <c r="H619" i="2"/>
  <c r="F619" i="2"/>
  <c r="D619" i="2"/>
  <c r="B619" i="2"/>
  <c r="J618" i="2"/>
  <c r="H618" i="2"/>
  <c r="F618" i="2"/>
  <c r="D618" i="2"/>
  <c r="B618" i="2"/>
  <c r="J617" i="2"/>
  <c r="H617" i="2"/>
  <c r="F617" i="2"/>
  <c r="D617" i="2"/>
  <c r="B617" i="2"/>
  <c r="J616" i="2"/>
  <c r="H616" i="2"/>
  <c r="F616" i="2"/>
  <c r="D616" i="2"/>
  <c r="B616" i="2"/>
  <c r="J615" i="2"/>
  <c r="H615" i="2"/>
  <c r="F615" i="2"/>
  <c r="D615" i="2"/>
  <c r="B615" i="2"/>
  <c r="J614" i="2"/>
  <c r="H614" i="2"/>
  <c r="F614" i="2"/>
  <c r="D614" i="2"/>
  <c r="B614" i="2"/>
  <c r="J613" i="2"/>
  <c r="H613" i="2"/>
  <c r="F613" i="2"/>
  <c r="D613" i="2"/>
  <c r="B613" i="2"/>
  <c r="J612" i="2"/>
  <c r="H612" i="2"/>
  <c r="F612" i="2"/>
  <c r="D612" i="2"/>
  <c r="B612" i="2"/>
  <c r="J611" i="2"/>
  <c r="H611" i="2"/>
  <c r="F611" i="2"/>
  <c r="D611" i="2"/>
  <c r="B611" i="2"/>
  <c r="J610" i="2"/>
  <c r="H610" i="2"/>
  <c r="F610" i="2"/>
  <c r="D610" i="2"/>
  <c r="B610" i="2"/>
  <c r="J609" i="2"/>
  <c r="H609" i="2"/>
  <c r="F609" i="2"/>
  <c r="D609" i="2"/>
  <c r="B609" i="2"/>
  <c r="J608" i="2"/>
  <c r="H608" i="2"/>
  <c r="F608" i="2"/>
  <c r="D608" i="2"/>
  <c r="B608" i="2"/>
  <c r="J607" i="2"/>
  <c r="H607" i="2"/>
  <c r="F607" i="2"/>
  <c r="D607" i="2"/>
  <c r="B607" i="2"/>
  <c r="J606" i="2"/>
  <c r="H606" i="2"/>
  <c r="F606" i="2"/>
  <c r="D606" i="2"/>
  <c r="B606" i="2"/>
  <c r="J605" i="2"/>
  <c r="H605" i="2"/>
  <c r="F605" i="2"/>
  <c r="D605" i="2"/>
  <c r="B605" i="2"/>
  <c r="J604" i="2"/>
  <c r="H604" i="2"/>
  <c r="F604" i="2"/>
  <c r="D604" i="2"/>
  <c r="B604" i="2"/>
  <c r="J603" i="2"/>
  <c r="H603" i="2"/>
  <c r="F603" i="2"/>
  <c r="D603" i="2"/>
  <c r="B603" i="2"/>
  <c r="J602" i="2"/>
  <c r="H602" i="2"/>
  <c r="F602" i="2"/>
  <c r="D602" i="2"/>
  <c r="B602" i="2"/>
  <c r="J601" i="2"/>
  <c r="H601" i="2"/>
  <c r="F601" i="2"/>
  <c r="D601" i="2"/>
  <c r="B601" i="2"/>
  <c r="J600" i="2"/>
  <c r="H600" i="2"/>
  <c r="F600" i="2"/>
  <c r="D600" i="2"/>
  <c r="B600" i="2"/>
  <c r="J599" i="2"/>
  <c r="H599" i="2"/>
  <c r="F599" i="2"/>
  <c r="D599" i="2"/>
  <c r="B599" i="2"/>
  <c r="J598" i="2"/>
  <c r="H598" i="2"/>
  <c r="F598" i="2"/>
  <c r="D598" i="2"/>
  <c r="B598" i="2"/>
  <c r="J597" i="2"/>
  <c r="H597" i="2"/>
  <c r="F597" i="2"/>
  <c r="D597" i="2"/>
  <c r="B597" i="2"/>
  <c r="J596" i="2"/>
  <c r="H596" i="2"/>
  <c r="F596" i="2"/>
  <c r="D596" i="2"/>
  <c r="B596" i="2"/>
  <c r="J595" i="2"/>
  <c r="H595" i="2"/>
  <c r="F595" i="2"/>
  <c r="D595" i="2"/>
  <c r="B595" i="2"/>
  <c r="J594" i="2"/>
  <c r="H594" i="2"/>
  <c r="F594" i="2"/>
  <c r="D594" i="2"/>
  <c r="B594" i="2"/>
  <c r="J593" i="2"/>
  <c r="H593" i="2"/>
  <c r="F593" i="2"/>
  <c r="D593" i="2"/>
  <c r="B593" i="2"/>
  <c r="J592" i="2"/>
  <c r="H592" i="2"/>
  <c r="F592" i="2"/>
  <c r="D592" i="2"/>
  <c r="B592" i="2"/>
  <c r="J591" i="2"/>
  <c r="H591" i="2"/>
  <c r="F591" i="2"/>
  <c r="D591" i="2"/>
  <c r="B591" i="2"/>
  <c r="J590" i="2"/>
  <c r="H590" i="2"/>
  <c r="F590" i="2"/>
  <c r="D590" i="2"/>
  <c r="B590" i="2"/>
  <c r="J589" i="2"/>
  <c r="H589" i="2"/>
  <c r="F589" i="2"/>
  <c r="D589" i="2"/>
  <c r="B589" i="2"/>
  <c r="J588" i="2"/>
  <c r="H588" i="2"/>
  <c r="F588" i="2"/>
  <c r="D588" i="2"/>
  <c r="B588" i="2"/>
  <c r="J587" i="2"/>
  <c r="H587" i="2"/>
  <c r="F587" i="2"/>
  <c r="D587" i="2"/>
  <c r="B587" i="2"/>
  <c r="J586" i="2"/>
  <c r="H586" i="2"/>
  <c r="F586" i="2"/>
  <c r="D586" i="2"/>
  <c r="B586" i="2"/>
  <c r="J585" i="2"/>
  <c r="H585" i="2"/>
  <c r="F585" i="2"/>
  <c r="D585" i="2"/>
  <c r="B585" i="2"/>
  <c r="J584" i="2"/>
  <c r="H584" i="2"/>
  <c r="F584" i="2"/>
  <c r="D584" i="2"/>
  <c r="B584" i="2"/>
  <c r="J583" i="2"/>
  <c r="H583" i="2"/>
  <c r="F583" i="2"/>
  <c r="D583" i="2"/>
  <c r="B583" i="2"/>
  <c r="J582" i="2"/>
  <c r="H582" i="2"/>
  <c r="F582" i="2"/>
  <c r="D582" i="2"/>
  <c r="B582" i="2"/>
  <c r="J581" i="2"/>
  <c r="H581" i="2"/>
  <c r="F581" i="2"/>
  <c r="D581" i="2"/>
  <c r="B581" i="2"/>
  <c r="J580" i="2"/>
  <c r="H580" i="2"/>
  <c r="F580" i="2"/>
  <c r="D580" i="2"/>
  <c r="B580" i="2"/>
  <c r="J579" i="2"/>
  <c r="H579" i="2"/>
  <c r="F579" i="2"/>
  <c r="D579" i="2"/>
  <c r="B579" i="2"/>
  <c r="J578" i="2"/>
  <c r="H578" i="2"/>
  <c r="F578" i="2"/>
  <c r="D578" i="2"/>
  <c r="B578" i="2"/>
  <c r="J577" i="2"/>
  <c r="H577" i="2"/>
  <c r="F577" i="2"/>
  <c r="D577" i="2"/>
  <c r="B577" i="2"/>
  <c r="J576" i="2"/>
  <c r="H576" i="2"/>
  <c r="F576" i="2"/>
  <c r="D576" i="2"/>
  <c r="B576" i="2"/>
  <c r="J575" i="2"/>
  <c r="H575" i="2"/>
  <c r="F575" i="2"/>
  <c r="D575" i="2"/>
  <c r="B575" i="2"/>
  <c r="J574" i="2"/>
  <c r="H574" i="2"/>
  <c r="F574" i="2"/>
  <c r="D574" i="2"/>
  <c r="B574" i="2"/>
  <c r="J573" i="2"/>
  <c r="H573" i="2"/>
  <c r="F573" i="2"/>
  <c r="D573" i="2"/>
  <c r="B573" i="2"/>
  <c r="J572" i="2"/>
  <c r="H572" i="2"/>
  <c r="F572" i="2"/>
  <c r="D572" i="2"/>
  <c r="B572" i="2"/>
  <c r="J571" i="2"/>
  <c r="H571" i="2"/>
  <c r="F571" i="2"/>
  <c r="D571" i="2"/>
  <c r="B571" i="2"/>
  <c r="J570" i="2"/>
  <c r="H570" i="2"/>
  <c r="F570" i="2"/>
  <c r="D570" i="2"/>
  <c r="B570" i="2"/>
  <c r="J569" i="2"/>
  <c r="H569" i="2"/>
  <c r="F569" i="2"/>
  <c r="D569" i="2"/>
  <c r="B569" i="2"/>
  <c r="J568" i="2"/>
  <c r="H568" i="2"/>
  <c r="F568" i="2"/>
  <c r="D568" i="2"/>
  <c r="B568" i="2"/>
  <c r="J567" i="2"/>
  <c r="H567" i="2"/>
  <c r="F567" i="2"/>
  <c r="D567" i="2"/>
  <c r="B567" i="2"/>
  <c r="J566" i="2"/>
  <c r="H566" i="2"/>
  <c r="F566" i="2"/>
  <c r="D566" i="2"/>
  <c r="B566" i="2"/>
  <c r="J565" i="2"/>
  <c r="H565" i="2"/>
  <c r="F565" i="2"/>
  <c r="D565" i="2"/>
  <c r="B565" i="2"/>
  <c r="J564" i="2"/>
  <c r="H564" i="2"/>
  <c r="F564" i="2"/>
  <c r="D564" i="2"/>
  <c r="B564" i="2"/>
  <c r="J563" i="2"/>
  <c r="H563" i="2"/>
  <c r="F563" i="2"/>
  <c r="D563" i="2"/>
  <c r="B563" i="2"/>
  <c r="J562" i="2"/>
  <c r="H562" i="2"/>
  <c r="F562" i="2"/>
  <c r="D562" i="2"/>
  <c r="B562" i="2"/>
  <c r="J561" i="2"/>
  <c r="H561" i="2"/>
  <c r="F561" i="2"/>
  <c r="D561" i="2"/>
  <c r="B561" i="2"/>
  <c r="J560" i="2"/>
  <c r="H560" i="2"/>
  <c r="F560" i="2"/>
  <c r="D560" i="2"/>
  <c r="B560" i="2"/>
  <c r="J559" i="2"/>
  <c r="H559" i="2"/>
  <c r="F559" i="2"/>
  <c r="D559" i="2"/>
  <c r="B559" i="2"/>
  <c r="J558" i="2"/>
  <c r="H558" i="2"/>
  <c r="F558" i="2"/>
  <c r="D558" i="2"/>
  <c r="B558" i="2"/>
  <c r="J557" i="2"/>
  <c r="H557" i="2"/>
  <c r="F557" i="2"/>
  <c r="D557" i="2"/>
  <c r="B557" i="2"/>
  <c r="J556" i="2"/>
  <c r="H556" i="2"/>
  <c r="F556" i="2"/>
  <c r="D556" i="2"/>
  <c r="B556" i="2"/>
  <c r="J555" i="2"/>
  <c r="H555" i="2"/>
  <c r="F555" i="2"/>
  <c r="D555" i="2"/>
  <c r="B555" i="2"/>
  <c r="J554" i="2"/>
  <c r="H554" i="2"/>
  <c r="F554" i="2"/>
  <c r="D554" i="2"/>
  <c r="B554" i="2"/>
  <c r="J553" i="2"/>
  <c r="H553" i="2"/>
  <c r="F553" i="2"/>
  <c r="D553" i="2"/>
  <c r="B553" i="2"/>
  <c r="J552" i="2"/>
  <c r="H552" i="2"/>
  <c r="F552" i="2"/>
  <c r="D552" i="2"/>
  <c r="B552" i="2"/>
  <c r="J551" i="2"/>
  <c r="H551" i="2"/>
  <c r="F551" i="2"/>
  <c r="D551" i="2"/>
  <c r="B551" i="2"/>
  <c r="J550" i="2"/>
  <c r="H550" i="2"/>
  <c r="F550" i="2"/>
  <c r="D550" i="2"/>
  <c r="B550" i="2"/>
  <c r="J549" i="2"/>
  <c r="H549" i="2"/>
  <c r="F549" i="2"/>
  <c r="D549" i="2"/>
  <c r="B549" i="2"/>
  <c r="J548" i="2"/>
  <c r="H548" i="2"/>
  <c r="F548" i="2"/>
  <c r="D548" i="2"/>
  <c r="B548" i="2"/>
  <c r="J547" i="2"/>
  <c r="H547" i="2"/>
  <c r="F547" i="2"/>
  <c r="D547" i="2"/>
  <c r="B547" i="2"/>
  <c r="J546" i="2"/>
  <c r="H546" i="2"/>
  <c r="F546" i="2"/>
  <c r="D546" i="2"/>
  <c r="B546" i="2"/>
  <c r="J545" i="2"/>
  <c r="H545" i="2"/>
  <c r="F545" i="2"/>
  <c r="D545" i="2"/>
  <c r="B545" i="2"/>
  <c r="J544" i="2"/>
  <c r="H544" i="2"/>
  <c r="F544" i="2"/>
  <c r="D544" i="2"/>
  <c r="B544" i="2"/>
  <c r="J543" i="2"/>
  <c r="H543" i="2"/>
  <c r="F543" i="2"/>
  <c r="D543" i="2"/>
  <c r="B543" i="2"/>
  <c r="J542" i="2"/>
  <c r="H542" i="2"/>
  <c r="F542" i="2"/>
  <c r="D542" i="2"/>
  <c r="B542" i="2"/>
  <c r="J541" i="2"/>
  <c r="H541" i="2"/>
  <c r="F541" i="2"/>
  <c r="D541" i="2"/>
  <c r="B541" i="2"/>
  <c r="J540" i="2"/>
  <c r="H540" i="2"/>
  <c r="F540" i="2"/>
  <c r="D540" i="2"/>
  <c r="B540" i="2"/>
  <c r="J539" i="2"/>
  <c r="H539" i="2"/>
  <c r="F539" i="2"/>
  <c r="D539" i="2"/>
  <c r="B539" i="2"/>
  <c r="J538" i="2"/>
  <c r="H538" i="2"/>
  <c r="F538" i="2"/>
  <c r="D538" i="2"/>
  <c r="B538" i="2"/>
  <c r="J537" i="2"/>
  <c r="H537" i="2"/>
  <c r="F537" i="2"/>
  <c r="D537" i="2"/>
  <c r="B537" i="2"/>
  <c r="J536" i="2"/>
  <c r="H536" i="2"/>
  <c r="F536" i="2"/>
  <c r="D536" i="2"/>
  <c r="B536" i="2"/>
  <c r="J535" i="2"/>
  <c r="H535" i="2"/>
  <c r="F535" i="2"/>
  <c r="D535" i="2"/>
  <c r="B535" i="2"/>
  <c r="J534" i="2"/>
  <c r="H534" i="2"/>
  <c r="F534" i="2"/>
  <c r="D534" i="2"/>
  <c r="B534" i="2"/>
  <c r="J533" i="2"/>
  <c r="H533" i="2"/>
  <c r="F533" i="2"/>
  <c r="D533" i="2"/>
  <c r="B533" i="2"/>
  <c r="J532" i="2"/>
  <c r="H532" i="2"/>
  <c r="F532" i="2"/>
  <c r="D532" i="2"/>
  <c r="B532" i="2"/>
  <c r="J531" i="2"/>
  <c r="H531" i="2"/>
  <c r="F531" i="2"/>
  <c r="D531" i="2"/>
  <c r="B531" i="2"/>
  <c r="J530" i="2"/>
  <c r="H530" i="2"/>
  <c r="F530" i="2"/>
  <c r="D530" i="2"/>
  <c r="B530" i="2"/>
  <c r="J529" i="2"/>
  <c r="H529" i="2"/>
  <c r="F529" i="2"/>
  <c r="D529" i="2"/>
  <c r="B529" i="2"/>
  <c r="J528" i="2"/>
  <c r="H528" i="2"/>
  <c r="F528" i="2"/>
  <c r="D528" i="2"/>
  <c r="B528" i="2"/>
  <c r="J527" i="2"/>
  <c r="H527" i="2"/>
  <c r="F527" i="2"/>
  <c r="D527" i="2"/>
  <c r="B527" i="2"/>
  <c r="J526" i="2"/>
  <c r="H526" i="2"/>
  <c r="F526" i="2"/>
  <c r="D526" i="2"/>
  <c r="B526" i="2"/>
  <c r="J525" i="2"/>
  <c r="H525" i="2"/>
  <c r="F525" i="2"/>
  <c r="D525" i="2"/>
  <c r="B525" i="2"/>
  <c r="J524" i="2"/>
  <c r="H524" i="2"/>
  <c r="F524" i="2"/>
  <c r="D524" i="2"/>
  <c r="B524" i="2"/>
  <c r="J523" i="2"/>
  <c r="H523" i="2"/>
  <c r="F523" i="2"/>
  <c r="D523" i="2"/>
  <c r="B523" i="2"/>
  <c r="J522" i="2"/>
  <c r="H522" i="2"/>
  <c r="F522" i="2"/>
  <c r="D522" i="2"/>
  <c r="B522" i="2"/>
  <c r="J521" i="2"/>
  <c r="H521" i="2"/>
  <c r="F521" i="2"/>
  <c r="D521" i="2"/>
  <c r="B521" i="2"/>
  <c r="J520" i="2"/>
  <c r="H520" i="2"/>
  <c r="F520" i="2"/>
  <c r="D520" i="2"/>
  <c r="B520" i="2"/>
  <c r="J519" i="2"/>
  <c r="H519" i="2"/>
  <c r="F519" i="2"/>
  <c r="D519" i="2"/>
  <c r="B519" i="2"/>
  <c r="J518" i="2"/>
  <c r="H518" i="2"/>
  <c r="F518" i="2"/>
  <c r="D518" i="2"/>
  <c r="B518" i="2"/>
  <c r="J517" i="2"/>
  <c r="H517" i="2"/>
  <c r="F517" i="2"/>
  <c r="D517" i="2"/>
  <c r="B517" i="2"/>
  <c r="J516" i="2"/>
  <c r="H516" i="2"/>
  <c r="F516" i="2"/>
  <c r="D516" i="2"/>
  <c r="B516" i="2"/>
  <c r="J515" i="2"/>
  <c r="H515" i="2"/>
  <c r="F515" i="2"/>
  <c r="D515" i="2"/>
  <c r="B515" i="2"/>
  <c r="J514" i="2"/>
  <c r="H514" i="2"/>
  <c r="F514" i="2"/>
  <c r="D514" i="2"/>
  <c r="B514" i="2"/>
  <c r="J513" i="2"/>
  <c r="H513" i="2"/>
  <c r="F513" i="2"/>
  <c r="D513" i="2"/>
  <c r="B513" i="2"/>
  <c r="J512" i="2"/>
  <c r="H512" i="2"/>
  <c r="F512" i="2"/>
  <c r="D512" i="2"/>
  <c r="B512" i="2"/>
  <c r="J511" i="2"/>
  <c r="H511" i="2"/>
  <c r="F511" i="2"/>
  <c r="D511" i="2"/>
  <c r="B511" i="2"/>
  <c r="J510" i="2"/>
  <c r="H510" i="2"/>
  <c r="F510" i="2"/>
  <c r="D510" i="2"/>
  <c r="B510" i="2"/>
  <c r="J509" i="2"/>
  <c r="H509" i="2"/>
  <c r="F509" i="2"/>
  <c r="D509" i="2"/>
  <c r="B509" i="2"/>
  <c r="J508" i="2"/>
  <c r="H508" i="2"/>
  <c r="F508" i="2"/>
  <c r="D508" i="2"/>
  <c r="B508" i="2"/>
  <c r="J507" i="2"/>
  <c r="H507" i="2"/>
  <c r="F507" i="2"/>
  <c r="D507" i="2"/>
  <c r="B507" i="2"/>
  <c r="J506" i="2"/>
  <c r="H506" i="2"/>
  <c r="F506" i="2"/>
  <c r="D506" i="2"/>
  <c r="B506" i="2"/>
  <c r="J505" i="2"/>
  <c r="H505" i="2"/>
  <c r="F505" i="2"/>
  <c r="D505" i="2"/>
  <c r="B505" i="2"/>
  <c r="J504" i="2"/>
  <c r="H504" i="2"/>
  <c r="F504" i="2"/>
  <c r="D504" i="2"/>
  <c r="B504" i="2"/>
  <c r="J503" i="2"/>
  <c r="H503" i="2"/>
  <c r="F503" i="2"/>
  <c r="D503" i="2"/>
  <c r="B503" i="2"/>
  <c r="J502" i="2"/>
  <c r="H502" i="2"/>
  <c r="F502" i="2"/>
  <c r="D502" i="2"/>
  <c r="B502" i="2"/>
  <c r="J501" i="2"/>
  <c r="H501" i="2"/>
  <c r="F501" i="2"/>
  <c r="D501" i="2"/>
  <c r="B501" i="2"/>
  <c r="J500" i="2"/>
  <c r="H500" i="2"/>
  <c r="F500" i="2"/>
  <c r="D500" i="2"/>
  <c r="B500" i="2"/>
  <c r="J499" i="2"/>
  <c r="H499" i="2"/>
  <c r="F499" i="2"/>
  <c r="D499" i="2"/>
  <c r="B499" i="2"/>
  <c r="J498" i="2"/>
  <c r="H498" i="2"/>
  <c r="F498" i="2"/>
  <c r="D498" i="2"/>
  <c r="B498" i="2"/>
  <c r="J497" i="2"/>
  <c r="H497" i="2"/>
  <c r="F497" i="2"/>
  <c r="D497" i="2"/>
  <c r="B497" i="2"/>
  <c r="J496" i="2"/>
  <c r="H496" i="2"/>
  <c r="F496" i="2"/>
  <c r="D496" i="2"/>
  <c r="B496" i="2"/>
  <c r="J495" i="2"/>
  <c r="H495" i="2"/>
  <c r="F495" i="2"/>
  <c r="D495" i="2"/>
  <c r="B495" i="2"/>
  <c r="J494" i="2"/>
  <c r="H494" i="2"/>
  <c r="F494" i="2"/>
  <c r="D494" i="2"/>
  <c r="B494" i="2"/>
  <c r="J493" i="2"/>
  <c r="H493" i="2"/>
  <c r="F493" i="2"/>
  <c r="D493" i="2"/>
  <c r="B493" i="2"/>
  <c r="J492" i="2"/>
  <c r="H492" i="2"/>
  <c r="F492" i="2"/>
  <c r="D492" i="2"/>
  <c r="B492" i="2"/>
  <c r="J491" i="2"/>
  <c r="H491" i="2"/>
  <c r="F491" i="2"/>
  <c r="D491" i="2"/>
  <c r="B491" i="2"/>
  <c r="J490" i="2"/>
  <c r="H490" i="2"/>
  <c r="F490" i="2"/>
  <c r="D490" i="2"/>
  <c r="B490" i="2"/>
  <c r="J489" i="2"/>
  <c r="H489" i="2"/>
  <c r="F489" i="2"/>
  <c r="D489" i="2"/>
  <c r="B489" i="2"/>
  <c r="J488" i="2"/>
  <c r="H488" i="2"/>
  <c r="F488" i="2"/>
  <c r="D488" i="2"/>
  <c r="B488" i="2"/>
  <c r="J487" i="2"/>
  <c r="H487" i="2"/>
  <c r="F487" i="2"/>
  <c r="D487" i="2"/>
  <c r="B487" i="2"/>
  <c r="J486" i="2"/>
  <c r="H486" i="2"/>
  <c r="F486" i="2"/>
  <c r="D486" i="2"/>
  <c r="B486" i="2"/>
  <c r="J485" i="2"/>
  <c r="H485" i="2"/>
  <c r="F485" i="2"/>
  <c r="D485" i="2"/>
  <c r="B485" i="2"/>
  <c r="J484" i="2"/>
  <c r="H484" i="2"/>
  <c r="F484" i="2"/>
  <c r="D484" i="2"/>
  <c r="B484" i="2"/>
  <c r="J483" i="2"/>
  <c r="H483" i="2"/>
  <c r="F483" i="2"/>
  <c r="D483" i="2"/>
  <c r="B483" i="2"/>
  <c r="J482" i="2"/>
  <c r="H482" i="2"/>
  <c r="F482" i="2"/>
  <c r="D482" i="2"/>
  <c r="B482" i="2"/>
  <c r="J481" i="2"/>
  <c r="H481" i="2"/>
  <c r="F481" i="2"/>
  <c r="D481" i="2"/>
  <c r="B481" i="2"/>
  <c r="J480" i="2"/>
  <c r="H480" i="2"/>
  <c r="F480" i="2"/>
  <c r="D480" i="2"/>
  <c r="B480" i="2"/>
  <c r="J479" i="2"/>
  <c r="H479" i="2"/>
  <c r="F479" i="2"/>
  <c r="D479" i="2"/>
  <c r="B479" i="2"/>
  <c r="J478" i="2"/>
  <c r="H478" i="2"/>
  <c r="F478" i="2"/>
  <c r="D478" i="2"/>
  <c r="B478" i="2"/>
  <c r="J477" i="2"/>
  <c r="H477" i="2"/>
  <c r="F477" i="2"/>
  <c r="D477" i="2"/>
  <c r="B477" i="2"/>
  <c r="J476" i="2"/>
  <c r="H476" i="2"/>
  <c r="F476" i="2"/>
  <c r="D476" i="2"/>
  <c r="B476" i="2"/>
  <c r="J475" i="2"/>
  <c r="H475" i="2"/>
  <c r="F475" i="2"/>
  <c r="D475" i="2"/>
  <c r="B475" i="2"/>
  <c r="J474" i="2"/>
  <c r="H474" i="2"/>
  <c r="F474" i="2"/>
  <c r="D474" i="2"/>
  <c r="B474" i="2"/>
  <c r="J473" i="2"/>
  <c r="H473" i="2"/>
  <c r="F473" i="2"/>
  <c r="D473" i="2"/>
  <c r="B473" i="2"/>
  <c r="J472" i="2"/>
  <c r="H472" i="2"/>
  <c r="F472" i="2"/>
  <c r="D472" i="2"/>
  <c r="B472" i="2"/>
  <c r="J471" i="2"/>
  <c r="H471" i="2"/>
  <c r="F471" i="2"/>
  <c r="D471" i="2"/>
  <c r="B471" i="2"/>
  <c r="J470" i="2"/>
  <c r="H470" i="2"/>
  <c r="F470" i="2"/>
  <c r="D470" i="2"/>
  <c r="B470" i="2"/>
  <c r="J469" i="2"/>
  <c r="H469" i="2"/>
  <c r="F469" i="2"/>
  <c r="D469" i="2"/>
  <c r="B469" i="2"/>
  <c r="J468" i="2"/>
  <c r="H468" i="2"/>
  <c r="F468" i="2"/>
  <c r="D468" i="2"/>
  <c r="B468" i="2"/>
  <c r="J467" i="2"/>
  <c r="H467" i="2"/>
  <c r="F467" i="2"/>
  <c r="D467" i="2"/>
  <c r="B467" i="2"/>
  <c r="J466" i="2"/>
  <c r="H466" i="2"/>
  <c r="F466" i="2"/>
  <c r="D466" i="2"/>
  <c r="B466" i="2"/>
  <c r="J465" i="2"/>
  <c r="H465" i="2"/>
  <c r="F465" i="2"/>
  <c r="D465" i="2"/>
  <c r="B465" i="2"/>
  <c r="J464" i="2"/>
  <c r="H464" i="2"/>
  <c r="F464" i="2"/>
  <c r="D464" i="2"/>
  <c r="B464" i="2"/>
  <c r="J463" i="2"/>
  <c r="H463" i="2"/>
  <c r="F463" i="2"/>
  <c r="D463" i="2"/>
  <c r="B463" i="2"/>
  <c r="J462" i="2"/>
  <c r="H462" i="2"/>
  <c r="F462" i="2"/>
  <c r="D462" i="2"/>
  <c r="B462" i="2"/>
  <c r="J461" i="2"/>
  <c r="H461" i="2"/>
  <c r="F461" i="2"/>
  <c r="D461" i="2"/>
  <c r="B461" i="2"/>
  <c r="J460" i="2"/>
  <c r="H460" i="2"/>
  <c r="F460" i="2"/>
  <c r="D460" i="2"/>
  <c r="B460" i="2"/>
  <c r="J459" i="2"/>
  <c r="H459" i="2"/>
  <c r="F459" i="2"/>
  <c r="D459" i="2"/>
  <c r="B459" i="2"/>
  <c r="J458" i="2"/>
  <c r="H458" i="2"/>
  <c r="F458" i="2"/>
  <c r="D458" i="2"/>
  <c r="B458" i="2"/>
  <c r="J457" i="2"/>
  <c r="H457" i="2"/>
  <c r="F457" i="2"/>
  <c r="D457" i="2"/>
  <c r="B457" i="2"/>
  <c r="J456" i="2"/>
  <c r="H456" i="2"/>
  <c r="F456" i="2"/>
  <c r="D456" i="2"/>
  <c r="B456" i="2"/>
  <c r="J455" i="2"/>
  <c r="H455" i="2"/>
  <c r="F455" i="2"/>
  <c r="D455" i="2"/>
  <c r="B455" i="2"/>
  <c r="J454" i="2"/>
  <c r="H454" i="2"/>
  <c r="F454" i="2"/>
  <c r="D454" i="2"/>
  <c r="B454" i="2"/>
  <c r="J453" i="2"/>
  <c r="H453" i="2"/>
  <c r="F453" i="2"/>
  <c r="D453" i="2"/>
  <c r="B453" i="2"/>
  <c r="J452" i="2"/>
  <c r="H452" i="2"/>
  <c r="F452" i="2"/>
  <c r="D452" i="2"/>
  <c r="B452" i="2"/>
  <c r="J451" i="2"/>
  <c r="H451" i="2"/>
  <c r="F451" i="2"/>
  <c r="D451" i="2"/>
  <c r="B451" i="2"/>
  <c r="J450" i="2"/>
  <c r="H450" i="2"/>
  <c r="F450" i="2"/>
  <c r="D450" i="2"/>
  <c r="B450" i="2"/>
  <c r="J449" i="2"/>
  <c r="H449" i="2"/>
  <c r="F449" i="2"/>
  <c r="D449" i="2"/>
  <c r="B449" i="2"/>
  <c r="J448" i="2"/>
  <c r="H448" i="2"/>
  <c r="F448" i="2"/>
  <c r="D448" i="2"/>
  <c r="B448" i="2"/>
  <c r="J447" i="2"/>
  <c r="H447" i="2"/>
  <c r="F447" i="2"/>
  <c r="D447" i="2"/>
  <c r="B447" i="2"/>
  <c r="J446" i="2"/>
  <c r="H446" i="2"/>
  <c r="F446" i="2"/>
  <c r="D446" i="2"/>
  <c r="B446" i="2"/>
  <c r="J445" i="2"/>
  <c r="H445" i="2"/>
  <c r="F445" i="2"/>
  <c r="D445" i="2"/>
  <c r="B445" i="2"/>
  <c r="J444" i="2"/>
  <c r="H444" i="2"/>
  <c r="F444" i="2"/>
  <c r="D444" i="2"/>
  <c r="B444" i="2"/>
  <c r="J443" i="2"/>
  <c r="H443" i="2"/>
  <c r="F443" i="2"/>
  <c r="D443" i="2"/>
  <c r="B443" i="2"/>
  <c r="J442" i="2"/>
  <c r="H442" i="2"/>
  <c r="F442" i="2"/>
  <c r="D442" i="2"/>
  <c r="B442" i="2"/>
  <c r="J441" i="2"/>
  <c r="H441" i="2"/>
  <c r="F441" i="2"/>
  <c r="D441" i="2"/>
  <c r="B441" i="2"/>
  <c r="J440" i="2"/>
  <c r="H440" i="2"/>
  <c r="F440" i="2"/>
  <c r="D440" i="2"/>
  <c r="B440" i="2"/>
  <c r="J439" i="2"/>
  <c r="H439" i="2"/>
  <c r="F439" i="2"/>
  <c r="D439" i="2"/>
  <c r="B439" i="2"/>
  <c r="J438" i="2"/>
  <c r="H438" i="2"/>
  <c r="F438" i="2"/>
  <c r="D438" i="2"/>
  <c r="B438" i="2"/>
  <c r="J437" i="2"/>
  <c r="H437" i="2"/>
  <c r="F437" i="2"/>
  <c r="D437" i="2"/>
  <c r="B437" i="2"/>
  <c r="J436" i="2"/>
  <c r="H436" i="2"/>
  <c r="F436" i="2"/>
  <c r="D436" i="2"/>
  <c r="B436" i="2"/>
  <c r="J435" i="2"/>
  <c r="H435" i="2"/>
  <c r="F435" i="2"/>
  <c r="D435" i="2"/>
  <c r="B435" i="2"/>
  <c r="J434" i="2"/>
  <c r="H434" i="2"/>
  <c r="F434" i="2"/>
  <c r="D434" i="2"/>
  <c r="B434" i="2"/>
  <c r="J433" i="2"/>
  <c r="H433" i="2"/>
  <c r="F433" i="2"/>
  <c r="D433" i="2"/>
  <c r="B433" i="2"/>
  <c r="J432" i="2"/>
  <c r="H432" i="2"/>
  <c r="F432" i="2"/>
  <c r="D432" i="2"/>
  <c r="B432" i="2"/>
  <c r="J431" i="2"/>
  <c r="H431" i="2"/>
  <c r="F431" i="2"/>
  <c r="D431" i="2"/>
  <c r="B431" i="2"/>
  <c r="J430" i="2"/>
  <c r="H430" i="2"/>
  <c r="F430" i="2"/>
  <c r="D430" i="2"/>
  <c r="B430" i="2"/>
  <c r="J429" i="2"/>
  <c r="H429" i="2"/>
  <c r="F429" i="2"/>
  <c r="D429" i="2"/>
  <c r="B429" i="2"/>
  <c r="J428" i="2"/>
  <c r="H428" i="2"/>
  <c r="F428" i="2"/>
  <c r="D428" i="2"/>
  <c r="B428" i="2"/>
  <c r="J427" i="2"/>
  <c r="H427" i="2"/>
  <c r="F427" i="2"/>
  <c r="D427" i="2"/>
  <c r="B427" i="2"/>
  <c r="J426" i="2"/>
  <c r="H426" i="2"/>
  <c r="F426" i="2"/>
  <c r="D426" i="2"/>
  <c r="B426" i="2"/>
  <c r="J425" i="2"/>
  <c r="H425" i="2"/>
  <c r="F425" i="2"/>
  <c r="D425" i="2"/>
  <c r="B425" i="2"/>
  <c r="J424" i="2"/>
  <c r="H424" i="2"/>
  <c r="F424" i="2"/>
  <c r="D424" i="2"/>
  <c r="B424" i="2"/>
  <c r="J423" i="2"/>
  <c r="H423" i="2"/>
  <c r="F423" i="2"/>
  <c r="D423" i="2"/>
  <c r="B423" i="2"/>
  <c r="J422" i="2"/>
  <c r="H422" i="2"/>
  <c r="F422" i="2"/>
  <c r="D422" i="2"/>
  <c r="B422" i="2"/>
  <c r="J421" i="2"/>
  <c r="H421" i="2"/>
  <c r="F421" i="2"/>
  <c r="D421" i="2"/>
  <c r="B421" i="2"/>
  <c r="J420" i="2"/>
  <c r="H420" i="2"/>
  <c r="F420" i="2"/>
  <c r="D420" i="2"/>
  <c r="B420" i="2"/>
  <c r="J419" i="2"/>
  <c r="H419" i="2"/>
  <c r="F419" i="2"/>
  <c r="D419" i="2"/>
  <c r="B419" i="2"/>
  <c r="J418" i="2"/>
  <c r="H418" i="2"/>
  <c r="F418" i="2"/>
  <c r="D418" i="2"/>
  <c r="B418" i="2"/>
  <c r="J417" i="2"/>
  <c r="H417" i="2"/>
  <c r="F417" i="2"/>
  <c r="D417" i="2"/>
  <c r="B417" i="2"/>
  <c r="J416" i="2"/>
  <c r="H416" i="2"/>
  <c r="F416" i="2"/>
  <c r="D416" i="2"/>
  <c r="B416" i="2"/>
  <c r="J415" i="2"/>
  <c r="H415" i="2"/>
  <c r="F415" i="2"/>
  <c r="D415" i="2"/>
  <c r="B415" i="2"/>
  <c r="J414" i="2"/>
  <c r="H414" i="2"/>
  <c r="F414" i="2"/>
  <c r="D414" i="2"/>
  <c r="B414" i="2"/>
  <c r="J413" i="2"/>
  <c r="H413" i="2"/>
  <c r="F413" i="2"/>
  <c r="D413" i="2"/>
  <c r="B413" i="2"/>
  <c r="J412" i="2"/>
  <c r="H412" i="2"/>
  <c r="F412" i="2"/>
  <c r="D412" i="2"/>
  <c r="B412" i="2"/>
  <c r="J411" i="2"/>
  <c r="H411" i="2"/>
  <c r="F411" i="2"/>
  <c r="D411" i="2"/>
  <c r="B411" i="2"/>
  <c r="J410" i="2"/>
  <c r="H410" i="2"/>
  <c r="F410" i="2"/>
  <c r="D410" i="2"/>
  <c r="B410" i="2"/>
  <c r="J409" i="2"/>
  <c r="H409" i="2"/>
  <c r="F409" i="2"/>
  <c r="D409" i="2"/>
  <c r="B409" i="2"/>
  <c r="J408" i="2"/>
  <c r="H408" i="2"/>
  <c r="F408" i="2"/>
  <c r="D408" i="2"/>
  <c r="B408" i="2"/>
  <c r="J407" i="2"/>
  <c r="H407" i="2"/>
  <c r="F407" i="2"/>
  <c r="D407" i="2"/>
  <c r="B407" i="2"/>
  <c r="J406" i="2"/>
  <c r="H406" i="2"/>
  <c r="F406" i="2"/>
  <c r="D406" i="2"/>
  <c r="B406" i="2"/>
  <c r="J405" i="2"/>
  <c r="H405" i="2"/>
  <c r="F405" i="2"/>
  <c r="D405" i="2"/>
  <c r="B405" i="2"/>
  <c r="J404" i="2"/>
  <c r="H404" i="2"/>
  <c r="F404" i="2"/>
  <c r="D404" i="2"/>
  <c r="B404" i="2"/>
  <c r="J403" i="2"/>
  <c r="H403" i="2"/>
  <c r="F403" i="2"/>
  <c r="D403" i="2"/>
  <c r="B403" i="2"/>
  <c r="J402" i="2"/>
  <c r="H402" i="2"/>
  <c r="F402" i="2"/>
  <c r="D402" i="2"/>
  <c r="B402" i="2"/>
  <c r="J401" i="2"/>
  <c r="H401" i="2"/>
  <c r="F401" i="2"/>
  <c r="D401" i="2"/>
  <c r="B401" i="2"/>
  <c r="J400" i="2"/>
  <c r="H400" i="2"/>
  <c r="F400" i="2"/>
  <c r="D400" i="2"/>
  <c r="B400" i="2"/>
  <c r="J399" i="2"/>
  <c r="H399" i="2"/>
  <c r="F399" i="2"/>
  <c r="D399" i="2"/>
  <c r="B399" i="2"/>
  <c r="J398" i="2"/>
  <c r="H398" i="2"/>
  <c r="F398" i="2"/>
  <c r="D398" i="2"/>
  <c r="B398" i="2"/>
  <c r="J397" i="2"/>
  <c r="H397" i="2"/>
  <c r="F397" i="2"/>
  <c r="D397" i="2"/>
  <c r="B397" i="2"/>
  <c r="J396" i="2"/>
  <c r="H396" i="2"/>
  <c r="F396" i="2"/>
  <c r="D396" i="2"/>
  <c r="B396" i="2"/>
  <c r="J395" i="2"/>
  <c r="H395" i="2"/>
  <c r="F395" i="2"/>
  <c r="D395" i="2"/>
  <c r="B395" i="2"/>
  <c r="J394" i="2"/>
  <c r="H394" i="2"/>
  <c r="F394" i="2"/>
  <c r="D394" i="2"/>
  <c r="B394" i="2"/>
  <c r="J393" i="2"/>
  <c r="H393" i="2"/>
  <c r="F393" i="2"/>
  <c r="D393" i="2"/>
  <c r="B393" i="2"/>
  <c r="J392" i="2"/>
  <c r="H392" i="2"/>
  <c r="F392" i="2"/>
  <c r="D392" i="2"/>
  <c r="B392" i="2"/>
  <c r="J391" i="2"/>
  <c r="H391" i="2"/>
  <c r="F391" i="2"/>
  <c r="D391" i="2"/>
  <c r="B391" i="2"/>
  <c r="J390" i="2"/>
  <c r="H390" i="2"/>
  <c r="F390" i="2"/>
  <c r="D390" i="2"/>
  <c r="B390" i="2"/>
  <c r="J389" i="2"/>
  <c r="H389" i="2"/>
  <c r="F389" i="2"/>
  <c r="D389" i="2"/>
  <c r="B389" i="2"/>
  <c r="J388" i="2"/>
  <c r="H388" i="2"/>
  <c r="F388" i="2"/>
  <c r="D388" i="2"/>
  <c r="B388" i="2"/>
  <c r="J387" i="2"/>
  <c r="H387" i="2"/>
  <c r="F387" i="2"/>
  <c r="D387" i="2"/>
  <c r="B387" i="2"/>
  <c r="J386" i="2"/>
  <c r="H386" i="2"/>
  <c r="F386" i="2"/>
  <c r="D386" i="2"/>
  <c r="B386" i="2"/>
  <c r="J385" i="2"/>
  <c r="H385" i="2"/>
  <c r="F385" i="2"/>
  <c r="D385" i="2"/>
  <c r="B385" i="2"/>
  <c r="J384" i="2"/>
  <c r="H384" i="2"/>
  <c r="F384" i="2"/>
  <c r="D384" i="2"/>
  <c r="B384" i="2"/>
  <c r="J383" i="2"/>
  <c r="H383" i="2"/>
  <c r="F383" i="2"/>
  <c r="D383" i="2"/>
  <c r="B383" i="2"/>
  <c r="J382" i="2"/>
  <c r="H382" i="2"/>
  <c r="F382" i="2"/>
  <c r="D382" i="2"/>
  <c r="B382" i="2"/>
  <c r="J381" i="2"/>
  <c r="H381" i="2"/>
  <c r="F381" i="2"/>
  <c r="D381" i="2"/>
  <c r="B381" i="2"/>
  <c r="J380" i="2"/>
  <c r="H380" i="2"/>
  <c r="F380" i="2"/>
  <c r="D380" i="2"/>
  <c r="B380" i="2"/>
  <c r="J379" i="2"/>
  <c r="H379" i="2"/>
  <c r="F379" i="2"/>
  <c r="D379" i="2"/>
  <c r="B379" i="2"/>
  <c r="J378" i="2"/>
  <c r="H378" i="2"/>
  <c r="F378" i="2"/>
  <c r="D378" i="2"/>
  <c r="B378" i="2"/>
  <c r="J377" i="2"/>
  <c r="H377" i="2"/>
  <c r="F377" i="2"/>
  <c r="D377" i="2"/>
  <c r="B377" i="2"/>
  <c r="J376" i="2"/>
  <c r="H376" i="2"/>
  <c r="F376" i="2"/>
  <c r="D376" i="2"/>
  <c r="B376" i="2"/>
  <c r="J375" i="2"/>
  <c r="H375" i="2"/>
  <c r="F375" i="2"/>
  <c r="D375" i="2"/>
  <c r="B375" i="2"/>
  <c r="J374" i="2"/>
  <c r="H374" i="2"/>
  <c r="F374" i="2"/>
  <c r="D374" i="2"/>
  <c r="B374" i="2"/>
  <c r="J373" i="2"/>
  <c r="H373" i="2"/>
  <c r="F373" i="2"/>
  <c r="D373" i="2"/>
  <c r="B373" i="2"/>
  <c r="J372" i="2"/>
  <c r="H372" i="2"/>
  <c r="F372" i="2"/>
  <c r="D372" i="2"/>
  <c r="B372" i="2"/>
  <c r="J371" i="2"/>
  <c r="H371" i="2"/>
  <c r="F371" i="2"/>
  <c r="D371" i="2"/>
  <c r="B371" i="2"/>
  <c r="J370" i="2"/>
  <c r="H370" i="2"/>
  <c r="F370" i="2"/>
  <c r="D370" i="2"/>
  <c r="B370" i="2"/>
  <c r="J369" i="2"/>
  <c r="H369" i="2"/>
  <c r="F369" i="2"/>
  <c r="D369" i="2"/>
  <c r="B369" i="2"/>
  <c r="J368" i="2"/>
  <c r="H368" i="2"/>
  <c r="F368" i="2"/>
  <c r="D368" i="2"/>
  <c r="B368" i="2"/>
  <c r="J367" i="2"/>
  <c r="H367" i="2"/>
  <c r="F367" i="2"/>
  <c r="D367" i="2"/>
  <c r="B367" i="2"/>
  <c r="J366" i="2"/>
  <c r="H366" i="2"/>
  <c r="F366" i="2"/>
  <c r="D366" i="2"/>
  <c r="B366" i="2"/>
  <c r="J365" i="2"/>
  <c r="H365" i="2"/>
  <c r="F365" i="2"/>
  <c r="D365" i="2"/>
  <c r="B365" i="2"/>
  <c r="J364" i="2"/>
  <c r="H364" i="2"/>
  <c r="F364" i="2"/>
  <c r="D364" i="2"/>
  <c r="B364" i="2"/>
  <c r="J363" i="2"/>
  <c r="H363" i="2"/>
  <c r="F363" i="2"/>
  <c r="D363" i="2"/>
  <c r="B363" i="2"/>
  <c r="J362" i="2"/>
  <c r="H362" i="2"/>
  <c r="F362" i="2"/>
  <c r="D362" i="2"/>
  <c r="B362" i="2"/>
  <c r="J361" i="2"/>
  <c r="H361" i="2"/>
  <c r="F361" i="2"/>
  <c r="D361" i="2"/>
  <c r="B361" i="2"/>
  <c r="J360" i="2"/>
  <c r="H360" i="2"/>
  <c r="F360" i="2"/>
  <c r="D360" i="2"/>
  <c r="B360" i="2"/>
  <c r="J359" i="2"/>
  <c r="H359" i="2"/>
  <c r="F359" i="2"/>
  <c r="D359" i="2"/>
  <c r="B359" i="2"/>
  <c r="J358" i="2"/>
  <c r="H358" i="2"/>
  <c r="F358" i="2"/>
  <c r="D358" i="2"/>
  <c r="B358" i="2"/>
  <c r="J357" i="2"/>
  <c r="H357" i="2"/>
  <c r="F357" i="2"/>
  <c r="D357" i="2"/>
  <c r="B357" i="2"/>
  <c r="J356" i="2"/>
  <c r="H356" i="2"/>
  <c r="F356" i="2"/>
  <c r="D356" i="2"/>
  <c r="B356" i="2"/>
  <c r="J355" i="2"/>
  <c r="H355" i="2"/>
  <c r="F355" i="2"/>
  <c r="D355" i="2"/>
  <c r="B355" i="2"/>
  <c r="J354" i="2"/>
  <c r="H354" i="2"/>
  <c r="F354" i="2"/>
  <c r="D354" i="2"/>
  <c r="B354" i="2"/>
  <c r="J353" i="2"/>
  <c r="H353" i="2"/>
  <c r="F353" i="2"/>
  <c r="D353" i="2"/>
  <c r="B353" i="2"/>
  <c r="J352" i="2"/>
  <c r="H352" i="2"/>
  <c r="F352" i="2"/>
  <c r="D352" i="2"/>
  <c r="B352" i="2"/>
  <c r="J351" i="2"/>
  <c r="H351" i="2"/>
  <c r="F351" i="2"/>
  <c r="D351" i="2"/>
  <c r="B351" i="2"/>
  <c r="J350" i="2"/>
  <c r="H350" i="2"/>
  <c r="F350" i="2"/>
  <c r="D350" i="2"/>
  <c r="B350" i="2"/>
  <c r="J349" i="2"/>
  <c r="H349" i="2"/>
  <c r="F349" i="2"/>
  <c r="D349" i="2"/>
  <c r="B349" i="2"/>
  <c r="J348" i="2"/>
  <c r="H348" i="2"/>
  <c r="F348" i="2"/>
  <c r="D348" i="2"/>
  <c r="B348" i="2"/>
  <c r="J347" i="2"/>
  <c r="H347" i="2"/>
  <c r="F347" i="2"/>
  <c r="D347" i="2"/>
  <c r="B347" i="2"/>
  <c r="J346" i="2"/>
  <c r="H346" i="2"/>
  <c r="F346" i="2"/>
  <c r="D346" i="2"/>
  <c r="B346" i="2"/>
  <c r="J345" i="2"/>
  <c r="H345" i="2"/>
  <c r="F345" i="2"/>
  <c r="D345" i="2"/>
  <c r="B345" i="2"/>
  <c r="J344" i="2"/>
  <c r="H344" i="2"/>
  <c r="F344" i="2"/>
  <c r="D344" i="2"/>
  <c r="B344" i="2"/>
  <c r="J343" i="2"/>
  <c r="H343" i="2"/>
  <c r="F343" i="2"/>
  <c r="D343" i="2"/>
  <c r="B343" i="2"/>
  <c r="J342" i="2"/>
  <c r="H342" i="2"/>
  <c r="F342" i="2"/>
  <c r="D342" i="2"/>
  <c r="B342" i="2"/>
  <c r="J341" i="2"/>
  <c r="H341" i="2"/>
  <c r="F341" i="2"/>
  <c r="D341" i="2"/>
  <c r="B341" i="2"/>
  <c r="J340" i="2"/>
  <c r="H340" i="2"/>
  <c r="F340" i="2"/>
  <c r="D340" i="2"/>
  <c r="B340" i="2"/>
  <c r="J339" i="2"/>
  <c r="H339" i="2"/>
  <c r="F339" i="2"/>
  <c r="D339" i="2"/>
  <c r="B339" i="2"/>
  <c r="J338" i="2"/>
  <c r="H338" i="2"/>
  <c r="F338" i="2"/>
  <c r="D338" i="2"/>
  <c r="B338" i="2"/>
  <c r="J337" i="2"/>
  <c r="H337" i="2"/>
  <c r="F337" i="2"/>
  <c r="D337" i="2"/>
  <c r="B337" i="2"/>
  <c r="J336" i="2"/>
  <c r="H336" i="2"/>
  <c r="F336" i="2"/>
  <c r="D336" i="2"/>
  <c r="B336" i="2"/>
  <c r="J335" i="2"/>
  <c r="H335" i="2"/>
  <c r="F335" i="2"/>
  <c r="D335" i="2"/>
  <c r="B335" i="2"/>
  <c r="J334" i="2"/>
  <c r="H334" i="2"/>
  <c r="F334" i="2"/>
  <c r="D334" i="2"/>
  <c r="B334" i="2"/>
  <c r="J333" i="2"/>
  <c r="H333" i="2"/>
  <c r="F333" i="2"/>
  <c r="D333" i="2"/>
  <c r="B333" i="2"/>
  <c r="J332" i="2"/>
  <c r="H332" i="2"/>
  <c r="F332" i="2"/>
  <c r="D332" i="2"/>
  <c r="B332" i="2"/>
  <c r="J331" i="2"/>
  <c r="H331" i="2"/>
  <c r="F331" i="2"/>
  <c r="D331" i="2"/>
  <c r="B331" i="2"/>
  <c r="J330" i="2"/>
  <c r="H330" i="2"/>
  <c r="F330" i="2"/>
  <c r="D330" i="2"/>
  <c r="B330" i="2"/>
  <c r="J329" i="2"/>
  <c r="H329" i="2"/>
  <c r="F329" i="2"/>
  <c r="D329" i="2"/>
  <c r="B329" i="2"/>
  <c r="J328" i="2"/>
  <c r="H328" i="2"/>
  <c r="F328" i="2"/>
  <c r="D328" i="2"/>
  <c r="B328" i="2"/>
  <c r="J327" i="2"/>
  <c r="H327" i="2"/>
  <c r="F327" i="2"/>
  <c r="D327" i="2"/>
  <c r="B327" i="2"/>
  <c r="J326" i="2"/>
  <c r="H326" i="2"/>
  <c r="F326" i="2"/>
  <c r="D326" i="2"/>
  <c r="B326" i="2"/>
  <c r="J325" i="2"/>
  <c r="H325" i="2"/>
  <c r="F325" i="2"/>
  <c r="D325" i="2"/>
  <c r="B325" i="2"/>
  <c r="J324" i="2"/>
  <c r="H324" i="2"/>
  <c r="F324" i="2"/>
  <c r="D324" i="2"/>
  <c r="B324" i="2"/>
  <c r="J323" i="2"/>
  <c r="H323" i="2"/>
  <c r="F323" i="2"/>
  <c r="D323" i="2"/>
  <c r="B323" i="2"/>
  <c r="J322" i="2"/>
  <c r="H322" i="2"/>
  <c r="F322" i="2"/>
  <c r="D322" i="2"/>
  <c r="B322" i="2"/>
  <c r="J321" i="2"/>
  <c r="H321" i="2"/>
  <c r="F321" i="2"/>
  <c r="D321" i="2"/>
  <c r="B321" i="2"/>
  <c r="J320" i="2"/>
  <c r="H320" i="2"/>
  <c r="F320" i="2"/>
  <c r="D320" i="2"/>
  <c r="B320" i="2"/>
  <c r="J319" i="2"/>
  <c r="H319" i="2"/>
  <c r="F319" i="2"/>
  <c r="D319" i="2"/>
  <c r="B319" i="2"/>
  <c r="J318" i="2"/>
  <c r="H318" i="2"/>
  <c r="F318" i="2"/>
  <c r="D318" i="2"/>
  <c r="B318" i="2"/>
  <c r="J317" i="2"/>
  <c r="H317" i="2"/>
  <c r="F317" i="2"/>
  <c r="D317" i="2"/>
  <c r="B317" i="2"/>
  <c r="J316" i="2"/>
  <c r="H316" i="2"/>
  <c r="F316" i="2"/>
  <c r="D316" i="2"/>
  <c r="B316" i="2"/>
  <c r="J315" i="2"/>
  <c r="H315" i="2"/>
  <c r="F315" i="2"/>
  <c r="D315" i="2"/>
  <c r="B315" i="2"/>
  <c r="J314" i="2"/>
  <c r="H314" i="2"/>
  <c r="F314" i="2"/>
  <c r="D314" i="2"/>
  <c r="B314" i="2"/>
  <c r="J313" i="2"/>
  <c r="H313" i="2"/>
  <c r="F313" i="2"/>
  <c r="D313" i="2"/>
  <c r="B313" i="2"/>
  <c r="J312" i="2"/>
  <c r="H312" i="2"/>
  <c r="F312" i="2"/>
  <c r="D312" i="2"/>
  <c r="B312" i="2"/>
  <c r="J311" i="2"/>
  <c r="H311" i="2"/>
  <c r="F311" i="2"/>
  <c r="D311" i="2"/>
  <c r="B311" i="2"/>
  <c r="J310" i="2"/>
  <c r="H310" i="2"/>
  <c r="F310" i="2"/>
  <c r="D310" i="2"/>
  <c r="B310" i="2"/>
  <c r="J309" i="2"/>
  <c r="H309" i="2"/>
  <c r="F309" i="2"/>
  <c r="D309" i="2"/>
  <c r="B309" i="2"/>
  <c r="J308" i="2"/>
  <c r="H308" i="2"/>
  <c r="F308" i="2"/>
  <c r="D308" i="2"/>
  <c r="B308" i="2"/>
  <c r="J307" i="2"/>
  <c r="H307" i="2"/>
  <c r="F307" i="2"/>
  <c r="D307" i="2"/>
  <c r="B307" i="2"/>
  <c r="J306" i="2"/>
  <c r="H306" i="2"/>
  <c r="F306" i="2"/>
  <c r="D306" i="2"/>
  <c r="B306" i="2"/>
  <c r="J305" i="2"/>
  <c r="H305" i="2"/>
  <c r="F305" i="2"/>
  <c r="D305" i="2"/>
  <c r="B305" i="2"/>
  <c r="J304" i="2"/>
  <c r="H304" i="2"/>
  <c r="F304" i="2"/>
  <c r="D304" i="2"/>
  <c r="B304" i="2"/>
  <c r="J303" i="2"/>
  <c r="H303" i="2"/>
  <c r="F303" i="2"/>
  <c r="D303" i="2"/>
  <c r="B303" i="2"/>
  <c r="J302" i="2"/>
  <c r="H302" i="2"/>
  <c r="F302" i="2"/>
  <c r="D302" i="2"/>
  <c r="B302" i="2"/>
  <c r="J301" i="2"/>
  <c r="H301" i="2"/>
  <c r="F301" i="2"/>
  <c r="D301" i="2"/>
  <c r="B301" i="2"/>
  <c r="J300" i="2"/>
  <c r="H300" i="2"/>
  <c r="F300" i="2"/>
  <c r="D300" i="2"/>
  <c r="B300" i="2"/>
  <c r="J299" i="2"/>
  <c r="H299" i="2"/>
  <c r="F299" i="2"/>
  <c r="D299" i="2"/>
  <c r="B299" i="2"/>
  <c r="J298" i="2"/>
  <c r="H298" i="2"/>
  <c r="F298" i="2"/>
  <c r="D298" i="2"/>
  <c r="B298" i="2"/>
  <c r="J297" i="2"/>
  <c r="H297" i="2"/>
  <c r="F297" i="2"/>
  <c r="D297" i="2"/>
  <c r="B297" i="2"/>
  <c r="J296" i="2"/>
  <c r="H296" i="2"/>
  <c r="F296" i="2"/>
  <c r="D296" i="2"/>
  <c r="B296" i="2"/>
  <c r="J295" i="2"/>
  <c r="H295" i="2"/>
  <c r="F295" i="2"/>
  <c r="D295" i="2"/>
  <c r="B295" i="2"/>
  <c r="J294" i="2"/>
  <c r="H294" i="2"/>
  <c r="F294" i="2"/>
  <c r="D294" i="2"/>
  <c r="B294" i="2"/>
  <c r="J293" i="2"/>
  <c r="H293" i="2"/>
  <c r="F293" i="2"/>
  <c r="D293" i="2"/>
  <c r="B293" i="2"/>
  <c r="J292" i="2"/>
  <c r="H292" i="2"/>
  <c r="F292" i="2"/>
  <c r="D292" i="2"/>
  <c r="B292" i="2"/>
  <c r="J291" i="2"/>
  <c r="H291" i="2"/>
  <c r="F291" i="2"/>
  <c r="D291" i="2"/>
  <c r="B291" i="2"/>
  <c r="J290" i="2"/>
  <c r="H290" i="2"/>
  <c r="F290" i="2"/>
  <c r="D290" i="2"/>
  <c r="B290" i="2"/>
  <c r="J289" i="2"/>
  <c r="H289" i="2"/>
  <c r="F289" i="2"/>
  <c r="D289" i="2"/>
  <c r="B289" i="2"/>
  <c r="J288" i="2"/>
  <c r="H288" i="2"/>
  <c r="F288" i="2"/>
  <c r="D288" i="2"/>
  <c r="B288" i="2"/>
  <c r="J287" i="2"/>
  <c r="H287" i="2"/>
  <c r="F287" i="2"/>
  <c r="D287" i="2"/>
  <c r="B287" i="2"/>
  <c r="J286" i="2"/>
  <c r="H286" i="2"/>
  <c r="F286" i="2"/>
  <c r="D286" i="2"/>
  <c r="B286" i="2"/>
  <c r="J285" i="2"/>
  <c r="H285" i="2"/>
  <c r="F285" i="2"/>
  <c r="D285" i="2"/>
  <c r="B285" i="2"/>
  <c r="J284" i="2"/>
  <c r="H284" i="2"/>
  <c r="F284" i="2"/>
  <c r="D284" i="2"/>
  <c r="B284" i="2"/>
  <c r="J283" i="2"/>
  <c r="H283" i="2"/>
  <c r="F283" i="2"/>
  <c r="D283" i="2"/>
  <c r="B283" i="2"/>
  <c r="J282" i="2"/>
  <c r="H282" i="2"/>
  <c r="F282" i="2"/>
  <c r="D282" i="2"/>
  <c r="B282" i="2"/>
  <c r="J281" i="2"/>
  <c r="H281" i="2"/>
  <c r="F281" i="2"/>
  <c r="D281" i="2"/>
  <c r="B281" i="2"/>
  <c r="J280" i="2"/>
  <c r="H280" i="2"/>
  <c r="F280" i="2"/>
  <c r="D280" i="2"/>
  <c r="B280" i="2"/>
  <c r="J279" i="2"/>
  <c r="H279" i="2"/>
  <c r="F279" i="2"/>
  <c r="D279" i="2"/>
  <c r="B279" i="2"/>
  <c r="J278" i="2"/>
  <c r="H278" i="2"/>
  <c r="F278" i="2"/>
  <c r="D278" i="2"/>
  <c r="B278" i="2"/>
  <c r="J277" i="2"/>
  <c r="H277" i="2"/>
  <c r="F277" i="2"/>
  <c r="D277" i="2"/>
  <c r="B277" i="2"/>
  <c r="J276" i="2"/>
  <c r="H276" i="2"/>
  <c r="F276" i="2"/>
  <c r="D276" i="2"/>
  <c r="B276" i="2"/>
  <c r="J275" i="2"/>
  <c r="H275" i="2"/>
  <c r="F275" i="2"/>
  <c r="D275" i="2"/>
  <c r="B275" i="2"/>
  <c r="J274" i="2"/>
  <c r="H274" i="2"/>
  <c r="F274" i="2"/>
  <c r="D274" i="2"/>
  <c r="B274" i="2"/>
  <c r="J273" i="2"/>
  <c r="H273" i="2"/>
  <c r="F273" i="2"/>
  <c r="D273" i="2"/>
  <c r="B273" i="2"/>
  <c r="J272" i="2"/>
  <c r="H272" i="2"/>
  <c r="F272" i="2"/>
  <c r="D272" i="2"/>
  <c r="B272" i="2"/>
  <c r="J271" i="2"/>
  <c r="H271" i="2"/>
  <c r="F271" i="2"/>
  <c r="D271" i="2"/>
  <c r="B271" i="2"/>
  <c r="J270" i="2"/>
  <c r="H270" i="2"/>
  <c r="F270" i="2"/>
  <c r="D270" i="2"/>
  <c r="B270" i="2"/>
  <c r="J269" i="2"/>
  <c r="H269" i="2"/>
  <c r="F269" i="2"/>
  <c r="D269" i="2"/>
  <c r="B269" i="2"/>
  <c r="J268" i="2"/>
  <c r="H268" i="2"/>
  <c r="F268" i="2"/>
  <c r="D268" i="2"/>
  <c r="B268" i="2"/>
  <c r="J267" i="2"/>
  <c r="H267" i="2"/>
  <c r="F267" i="2"/>
  <c r="D267" i="2"/>
  <c r="B267" i="2"/>
  <c r="J266" i="2"/>
  <c r="H266" i="2"/>
  <c r="F266" i="2"/>
  <c r="D266" i="2"/>
  <c r="B266" i="2"/>
  <c r="J265" i="2"/>
  <c r="H265" i="2"/>
  <c r="F265" i="2"/>
  <c r="D265" i="2"/>
  <c r="B265" i="2"/>
  <c r="J264" i="2"/>
  <c r="H264" i="2"/>
  <c r="F264" i="2"/>
  <c r="D264" i="2"/>
  <c r="B264" i="2"/>
  <c r="J263" i="2"/>
  <c r="H263" i="2"/>
  <c r="F263" i="2"/>
  <c r="D263" i="2"/>
  <c r="B263" i="2"/>
  <c r="J262" i="2"/>
  <c r="H262" i="2"/>
  <c r="F262" i="2"/>
  <c r="D262" i="2"/>
  <c r="B262" i="2"/>
  <c r="J261" i="2"/>
  <c r="H261" i="2"/>
  <c r="F261" i="2"/>
  <c r="D261" i="2"/>
  <c r="B261" i="2"/>
  <c r="J260" i="2"/>
  <c r="H260" i="2"/>
  <c r="F260" i="2"/>
  <c r="D260" i="2"/>
  <c r="B260" i="2"/>
  <c r="J259" i="2"/>
  <c r="H259" i="2"/>
  <c r="F259" i="2"/>
  <c r="D259" i="2"/>
  <c r="B259" i="2"/>
  <c r="J258" i="2"/>
  <c r="H258" i="2"/>
  <c r="F258" i="2"/>
  <c r="D258" i="2"/>
  <c r="B258" i="2"/>
  <c r="J257" i="2"/>
  <c r="H257" i="2"/>
  <c r="F257" i="2"/>
  <c r="D257" i="2"/>
  <c r="B257" i="2"/>
  <c r="J256" i="2"/>
  <c r="H256" i="2"/>
  <c r="F256" i="2"/>
  <c r="D256" i="2"/>
  <c r="B256" i="2"/>
  <c r="J255" i="2"/>
  <c r="H255" i="2"/>
  <c r="F255" i="2"/>
  <c r="D255" i="2"/>
  <c r="B255" i="2"/>
  <c r="J254" i="2"/>
  <c r="H254" i="2"/>
  <c r="F254" i="2"/>
  <c r="D254" i="2"/>
  <c r="B254" i="2"/>
  <c r="J253" i="2"/>
  <c r="H253" i="2"/>
  <c r="F253" i="2"/>
  <c r="D253" i="2"/>
  <c r="B253" i="2"/>
  <c r="J252" i="2"/>
  <c r="H252" i="2"/>
  <c r="F252" i="2"/>
  <c r="D252" i="2"/>
  <c r="B252" i="2"/>
  <c r="J251" i="2"/>
  <c r="H251" i="2"/>
  <c r="F251" i="2"/>
  <c r="D251" i="2"/>
  <c r="B251" i="2"/>
  <c r="J250" i="2"/>
  <c r="H250" i="2"/>
  <c r="F250" i="2"/>
  <c r="D250" i="2"/>
  <c r="B250" i="2"/>
  <c r="J249" i="2"/>
  <c r="H249" i="2"/>
  <c r="F249" i="2"/>
  <c r="D249" i="2"/>
  <c r="B249" i="2"/>
  <c r="J248" i="2"/>
  <c r="H248" i="2"/>
  <c r="F248" i="2"/>
  <c r="D248" i="2"/>
  <c r="B248" i="2"/>
  <c r="J247" i="2"/>
  <c r="H247" i="2"/>
  <c r="F247" i="2"/>
  <c r="D247" i="2"/>
  <c r="B247" i="2"/>
  <c r="J246" i="2"/>
  <c r="H246" i="2"/>
  <c r="F246" i="2"/>
  <c r="D246" i="2"/>
  <c r="B246" i="2"/>
  <c r="J245" i="2"/>
  <c r="H245" i="2"/>
  <c r="F245" i="2"/>
  <c r="D245" i="2"/>
  <c r="B245" i="2"/>
  <c r="J244" i="2"/>
  <c r="H244" i="2"/>
  <c r="F244" i="2"/>
  <c r="D244" i="2"/>
  <c r="B244" i="2"/>
  <c r="J243" i="2"/>
  <c r="H243" i="2"/>
  <c r="F243" i="2"/>
  <c r="D243" i="2"/>
  <c r="B243" i="2"/>
  <c r="J242" i="2"/>
  <c r="H242" i="2"/>
  <c r="F242" i="2"/>
  <c r="D242" i="2"/>
  <c r="B242" i="2"/>
  <c r="J241" i="2"/>
  <c r="H241" i="2"/>
  <c r="F241" i="2"/>
  <c r="D241" i="2"/>
  <c r="B241" i="2"/>
  <c r="J240" i="2"/>
  <c r="H240" i="2"/>
  <c r="F240" i="2"/>
  <c r="D240" i="2"/>
  <c r="B240" i="2"/>
  <c r="J239" i="2"/>
  <c r="H239" i="2"/>
  <c r="F239" i="2"/>
  <c r="D239" i="2"/>
  <c r="B239" i="2"/>
  <c r="J238" i="2"/>
  <c r="H238" i="2"/>
  <c r="F238" i="2"/>
  <c r="D238" i="2"/>
  <c r="B238" i="2"/>
  <c r="J237" i="2"/>
  <c r="H237" i="2"/>
  <c r="F237" i="2"/>
  <c r="D237" i="2"/>
  <c r="B237" i="2"/>
  <c r="J236" i="2"/>
  <c r="H236" i="2"/>
  <c r="F236" i="2"/>
  <c r="D236" i="2"/>
  <c r="B236" i="2"/>
  <c r="J235" i="2"/>
  <c r="H235" i="2"/>
  <c r="F235" i="2"/>
  <c r="D235" i="2"/>
  <c r="B235" i="2"/>
  <c r="J234" i="2"/>
  <c r="H234" i="2"/>
  <c r="F234" i="2"/>
  <c r="D234" i="2"/>
  <c r="B234" i="2"/>
  <c r="J233" i="2"/>
  <c r="H233" i="2"/>
  <c r="F233" i="2"/>
  <c r="D233" i="2"/>
  <c r="B233" i="2"/>
  <c r="J232" i="2"/>
  <c r="H232" i="2"/>
  <c r="F232" i="2"/>
  <c r="D232" i="2"/>
  <c r="B232" i="2"/>
  <c r="J231" i="2"/>
  <c r="H231" i="2"/>
  <c r="F231" i="2"/>
  <c r="D231" i="2"/>
  <c r="B231" i="2"/>
  <c r="J230" i="2"/>
  <c r="H230" i="2"/>
  <c r="F230" i="2"/>
  <c r="D230" i="2"/>
  <c r="B230" i="2"/>
  <c r="J229" i="2"/>
  <c r="H229" i="2"/>
  <c r="F229" i="2"/>
  <c r="D229" i="2"/>
  <c r="B229" i="2"/>
  <c r="J228" i="2"/>
  <c r="H228" i="2"/>
  <c r="F228" i="2"/>
  <c r="D228" i="2"/>
  <c r="B228" i="2"/>
  <c r="J227" i="2"/>
  <c r="H227" i="2"/>
  <c r="F227" i="2"/>
  <c r="D227" i="2"/>
  <c r="B227" i="2"/>
  <c r="J226" i="2"/>
  <c r="H226" i="2"/>
  <c r="F226" i="2"/>
  <c r="D226" i="2"/>
  <c r="B226" i="2"/>
  <c r="J225" i="2"/>
  <c r="H225" i="2"/>
  <c r="F225" i="2"/>
  <c r="D225" i="2"/>
  <c r="B225" i="2"/>
  <c r="J224" i="2"/>
  <c r="H224" i="2"/>
  <c r="F224" i="2"/>
  <c r="D224" i="2"/>
  <c r="B224" i="2"/>
  <c r="J223" i="2"/>
  <c r="H223" i="2"/>
  <c r="F223" i="2"/>
  <c r="D223" i="2"/>
  <c r="B223" i="2"/>
  <c r="J222" i="2"/>
  <c r="H222" i="2"/>
  <c r="F222" i="2"/>
  <c r="D222" i="2"/>
  <c r="B222" i="2"/>
  <c r="J221" i="2"/>
  <c r="H221" i="2"/>
  <c r="F221" i="2"/>
  <c r="D221" i="2"/>
  <c r="B221" i="2"/>
  <c r="J220" i="2"/>
  <c r="H220" i="2"/>
  <c r="F220" i="2"/>
  <c r="D220" i="2"/>
  <c r="B220" i="2"/>
  <c r="J219" i="2"/>
  <c r="H219" i="2"/>
  <c r="F219" i="2"/>
  <c r="D219" i="2"/>
  <c r="B219" i="2"/>
  <c r="J218" i="2"/>
  <c r="H218" i="2"/>
  <c r="F218" i="2"/>
  <c r="D218" i="2"/>
  <c r="B218" i="2"/>
  <c r="J217" i="2"/>
  <c r="H217" i="2"/>
  <c r="F217" i="2"/>
  <c r="D217" i="2"/>
  <c r="B217" i="2"/>
  <c r="J216" i="2"/>
  <c r="H216" i="2"/>
  <c r="F216" i="2"/>
  <c r="D216" i="2"/>
  <c r="B216" i="2"/>
  <c r="J215" i="2"/>
  <c r="H215" i="2"/>
  <c r="F215" i="2"/>
  <c r="D215" i="2"/>
  <c r="B215" i="2"/>
  <c r="J214" i="2"/>
  <c r="H214" i="2"/>
  <c r="F214" i="2"/>
  <c r="D214" i="2"/>
  <c r="B214" i="2"/>
  <c r="J213" i="2"/>
  <c r="H213" i="2"/>
  <c r="F213" i="2"/>
  <c r="D213" i="2"/>
  <c r="B213" i="2"/>
  <c r="J212" i="2"/>
  <c r="H212" i="2"/>
  <c r="F212" i="2"/>
  <c r="D212" i="2"/>
  <c r="B212" i="2"/>
  <c r="J211" i="2"/>
  <c r="H211" i="2"/>
  <c r="F211" i="2"/>
  <c r="D211" i="2"/>
  <c r="B211" i="2"/>
  <c r="J210" i="2"/>
  <c r="H210" i="2"/>
  <c r="F210" i="2"/>
  <c r="D210" i="2"/>
  <c r="B210" i="2"/>
  <c r="J209" i="2"/>
  <c r="H209" i="2"/>
  <c r="F209" i="2"/>
  <c r="D209" i="2"/>
  <c r="B209" i="2"/>
  <c r="J208" i="2"/>
  <c r="H208" i="2"/>
  <c r="F208" i="2"/>
  <c r="D208" i="2"/>
  <c r="B208" i="2"/>
  <c r="J207" i="2"/>
  <c r="H207" i="2"/>
  <c r="F207" i="2"/>
  <c r="D207" i="2"/>
  <c r="B207" i="2"/>
  <c r="J206" i="2"/>
  <c r="H206" i="2"/>
  <c r="F206" i="2"/>
  <c r="D206" i="2"/>
  <c r="B206" i="2"/>
  <c r="J205" i="2"/>
  <c r="H205" i="2"/>
  <c r="F205" i="2"/>
  <c r="D205" i="2"/>
  <c r="B205" i="2"/>
  <c r="J204" i="2"/>
  <c r="H204" i="2"/>
  <c r="F204" i="2"/>
  <c r="D204" i="2"/>
  <c r="B204" i="2"/>
  <c r="J203" i="2"/>
  <c r="H203" i="2"/>
  <c r="F203" i="2"/>
  <c r="D203" i="2"/>
  <c r="B203" i="2"/>
  <c r="J202" i="2"/>
  <c r="H202" i="2"/>
  <c r="F202" i="2"/>
  <c r="D202" i="2"/>
  <c r="B202" i="2"/>
  <c r="J201" i="2"/>
  <c r="H201" i="2"/>
  <c r="F201" i="2"/>
  <c r="D201" i="2"/>
  <c r="B201" i="2"/>
  <c r="J200" i="2"/>
  <c r="H200" i="2"/>
  <c r="F200" i="2"/>
  <c r="D200" i="2"/>
  <c r="B200" i="2"/>
  <c r="J199" i="2"/>
  <c r="H199" i="2"/>
  <c r="F199" i="2"/>
  <c r="D199" i="2"/>
  <c r="B199" i="2"/>
  <c r="J198" i="2"/>
  <c r="H198" i="2"/>
  <c r="F198" i="2"/>
  <c r="D198" i="2"/>
  <c r="B198" i="2"/>
  <c r="J197" i="2"/>
  <c r="H197" i="2"/>
  <c r="F197" i="2"/>
  <c r="D197" i="2"/>
  <c r="B197" i="2"/>
  <c r="J196" i="2"/>
  <c r="H196" i="2"/>
  <c r="F196" i="2"/>
  <c r="D196" i="2"/>
  <c r="B196" i="2"/>
  <c r="J195" i="2"/>
  <c r="H195" i="2"/>
  <c r="F195" i="2"/>
  <c r="D195" i="2"/>
  <c r="B195" i="2"/>
  <c r="J194" i="2"/>
  <c r="H194" i="2"/>
  <c r="F194" i="2"/>
  <c r="D194" i="2"/>
  <c r="B194" i="2"/>
  <c r="J193" i="2"/>
  <c r="H193" i="2"/>
  <c r="F193" i="2"/>
  <c r="D193" i="2"/>
  <c r="B193" i="2"/>
  <c r="J192" i="2"/>
  <c r="H192" i="2"/>
  <c r="F192" i="2"/>
  <c r="D192" i="2"/>
  <c r="B192" i="2"/>
  <c r="J191" i="2"/>
  <c r="H191" i="2"/>
  <c r="F191" i="2"/>
  <c r="D191" i="2"/>
  <c r="B191" i="2"/>
  <c r="J190" i="2"/>
  <c r="H190" i="2"/>
  <c r="F190" i="2"/>
  <c r="D190" i="2"/>
  <c r="B190" i="2"/>
  <c r="J189" i="2"/>
  <c r="H189" i="2"/>
  <c r="F189" i="2"/>
  <c r="D189" i="2"/>
  <c r="B189" i="2"/>
  <c r="J188" i="2"/>
  <c r="H188" i="2"/>
  <c r="F188" i="2"/>
  <c r="D188" i="2"/>
  <c r="B188" i="2"/>
  <c r="J187" i="2"/>
  <c r="H187" i="2"/>
  <c r="F187" i="2"/>
  <c r="D187" i="2"/>
  <c r="B187" i="2"/>
  <c r="J186" i="2"/>
  <c r="H186" i="2"/>
  <c r="F186" i="2"/>
  <c r="D186" i="2"/>
  <c r="B186" i="2"/>
  <c r="J185" i="2"/>
  <c r="H185" i="2"/>
  <c r="F185" i="2"/>
  <c r="D185" i="2"/>
  <c r="B185" i="2"/>
  <c r="J184" i="2"/>
  <c r="H184" i="2"/>
  <c r="F184" i="2"/>
  <c r="D184" i="2"/>
  <c r="B184" i="2"/>
  <c r="J183" i="2"/>
  <c r="H183" i="2"/>
  <c r="F183" i="2"/>
  <c r="D183" i="2"/>
  <c r="B183" i="2"/>
  <c r="J182" i="2"/>
  <c r="H182" i="2"/>
  <c r="F182" i="2"/>
  <c r="D182" i="2"/>
  <c r="B182" i="2"/>
  <c r="J181" i="2"/>
  <c r="H181" i="2"/>
  <c r="F181" i="2"/>
  <c r="D181" i="2"/>
  <c r="B181" i="2"/>
  <c r="J180" i="2"/>
  <c r="H180" i="2"/>
  <c r="F180" i="2"/>
  <c r="D180" i="2"/>
  <c r="B180" i="2"/>
  <c r="J179" i="2"/>
  <c r="H179" i="2"/>
  <c r="F179" i="2"/>
  <c r="D179" i="2"/>
  <c r="B179" i="2"/>
  <c r="J178" i="2"/>
  <c r="H178" i="2"/>
  <c r="F178" i="2"/>
  <c r="D178" i="2"/>
  <c r="B178" i="2"/>
  <c r="J177" i="2"/>
  <c r="H177" i="2"/>
  <c r="F177" i="2"/>
  <c r="D177" i="2"/>
  <c r="B177" i="2"/>
  <c r="J176" i="2"/>
  <c r="H176" i="2"/>
  <c r="F176" i="2"/>
  <c r="D176" i="2"/>
  <c r="B176" i="2"/>
  <c r="J175" i="2"/>
  <c r="H175" i="2"/>
  <c r="F175" i="2"/>
  <c r="D175" i="2"/>
  <c r="B175" i="2"/>
  <c r="J174" i="2"/>
  <c r="H174" i="2"/>
  <c r="F174" i="2"/>
  <c r="D174" i="2"/>
  <c r="B174" i="2"/>
  <c r="J173" i="2"/>
  <c r="H173" i="2"/>
  <c r="F173" i="2"/>
  <c r="D173" i="2"/>
  <c r="B173" i="2"/>
  <c r="J172" i="2"/>
  <c r="H172" i="2"/>
  <c r="F172" i="2"/>
  <c r="D172" i="2"/>
  <c r="B172" i="2"/>
  <c r="J171" i="2"/>
  <c r="H171" i="2"/>
  <c r="F171" i="2"/>
  <c r="D171" i="2"/>
  <c r="B171" i="2"/>
  <c r="J170" i="2"/>
  <c r="H170" i="2"/>
  <c r="F170" i="2"/>
  <c r="D170" i="2"/>
  <c r="B170" i="2"/>
  <c r="J169" i="2"/>
  <c r="H169" i="2"/>
  <c r="F169" i="2"/>
  <c r="D169" i="2"/>
  <c r="B169" i="2"/>
  <c r="J168" i="2"/>
  <c r="H168" i="2"/>
  <c r="F168" i="2"/>
  <c r="D168" i="2"/>
  <c r="B168" i="2"/>
  <c r="J167" i="2"/>
  <c r="H167" i="2"/>
  <c r="F167" i="2"/>
  <c r="D167" i="2"/>
  <c r="B167" i="2"/>
  <c r="J166" i="2"/>
  <c r="H166" i="2"/>
  <c r="F166" i="2"/>
  <c r="D166" i="2"/>
  <c r="B166" i="2"/>
  <c r="J165" i="2"/>
  <c r="H165" i="2"/>
  <c r="F165" i="2"/>
  <c r="D165" i="2"/>
  <c r="B165" i="2"/>
  <c r="J164" i="2"/>
  <c r="H164" i="2"/>
  <c r="F164" i="2"/>
  <c r="D164" i="2"/>
  <c r="B164" i="2"/>
  <c r="J163" i="2"/>
  <c r="H163" i="2"/>
  <c r="F163" i="2"/>
  <c r="D163" i="2"/>
  <c r="B163" i="2"/>
  <c r="J162" i="2"/>
  <c r="H162" i="2"/>
  <c r="F162" i="2"/>
  <c r="D162" i="2"/>
  <c r="B162" i="2"/>
  <c r="J161" i="2"/>
  <c r="H161" i="2"/>
  <c r="F161" i="2"/>
  <c r="D161" i="2"/>
  <c r="B161" i="2"/>
  <c r="J160" i="2"/>
  <c r="H160" i="2"/>
  <c r="F160" i="2"/>
  <c r="D160" i="2"/>
  <c r="B160" i="2"/>
  <c r="J159" i="2"/>
  <c r="H159" i="2"/>
  <c r="F159" i="2"/>
  <c r="D159" i="2"/>
  <c r="B159" i="2"/>
  <c r="J158" i="2"/>
  <c r="H158" i="2"/>
  <c r="F158" i="2"/>
  <c r="D158" i="2"/>
  <c r="B158" i="2"/>
  <c r="J157" i="2"/>
  <c r="H157" i="2"/>
  <c r="F157" i="2"/>
  <c r="D157" i="2"/>
  <c r="B157" i="2"/>
  <c r="J156" i="2"/>
  <c r="H156" i="2"/>
  <c r="F156" i="2"/>
  <c r="D156" i="2"/>
  <c r="B156" i="2"/>
  <c r="J155" i="2"/>
  <c r="H155" i="2"/>
  <c r="F155" i="2"/>
  <c r="D155" i="2"/>
  <c r="B155" i="2"/>
  <c r="J154" i="2"/>
  <c r="H154" i="2"/>
  <c r="F154" i="2"/>
  <c r="D154" i="2"/>
  <c r="B154" i="2"/>
  <c r="J153" i="2"/>
  <c r="H153" i="2"/>
  <c r="F153" i="2"/>
  <c r="D153" i="2"/>
  <c r="B153" i="2"/>
  <c r="J152" i="2"/>
  <c r="H152" i="2"/>
  <c r="F152" i="2"/>
  <c r="D152" i="2"/>
  <c r="B152" i="2"/>
  <c r="J151" i="2"/>
  <c r="H151" i="2"/>
  <c r="F151" i="2"/>
  <c r="D151" i="2"/>
  <c r="B151" i="2"/>
  <c r="J150" i="2"/>
  <c r="H150" i="2"/>
  <c r="F150" i="2"/>
  <c r="D150" i="2"/>
  <c r="B150" i="2"/>
  <c r="J149" i="2"/>
  <c r="H149" i="2"/>
  <c r="F149" i="2"/>
  <c r="D149" i="2"/>
  <c r="B149" i="2"/>
  <c r="J148" i="2"/>
  <c r="H148" i="2"/>
  <c r="F148" i="2"/>
  <c r="D148" i="2"/>
  <c r="B148" i="2"/>
  <c r="J147" i="2"/>
  <c r="H147" i="2"/>
  <c r="F147" i="2"/>
  <c r="D147" i="2"/>
  <c r="B147" i="2"/>
  <c r="J146" i="2"/>
  <c r="H146" i="2"/>
  <c r="F146" i="2"/>
  <c r="D146" i="2"/>
  <c r="B146" i="2"/>
  <c r="J145" i="2"/>
  <c r="H145" i="2"/>
  <c r="F145" i="2"/>
  <c r="D145" i="2"/>
  <c r="B145" i="2"/>
  <c r="J144" i="2"/>
  <c r="H144" i="2"/>
  <c r="F144" i="2"/>
  <c r="D144" i="2"/>
  <c r="B144" i="2"/>
  <c r="J143" i="2"/>
  <c r="H143" i="2"/>
  <c r="F143" i="2"/>
  <c r="D143" i="2"/>
  <c r="B143" i="2"/>
  <c r="J142" i="2"/>
  <c r="H142" i="2"/>
  <c r="F142" i="2"/>
  <c r="D142" i="2"/>
  <c r="B142" i="2"/>
  <c r="J141" i="2"/>
  <c r="H141" i="2"/>
  <c r="F141" i="2"/>
  <c r="D141" i="2"/>
  <c r="B141" i="2"/>
  <c r="J140" i="2"/>
  <c r="H140" i="2"/>
  <c r="F140" i="2"/>
  <c r="D140" i="2"/>
  <c r="B140" i="2"/>
  <c r="J139" i="2"/>
  <c r="H139" i="2"/>
  <c r="F139" i="2"/>
  <c r="D139" i="2"/>
  <c r="B139" i="2"/>
  <c r="J138" i="2"/>
  <c r="H138" i="2"/>
  <c r="F138" i="2"/>
  <c r="D138" i="2"/>
  <c r="B138" i="2"/>
  <c r="J137" i="2"/>
  <c r="H137" i="2"/>
  <c r="F137" i="2"/>
  <c r="D137" i="2"/>
  <c r="B137" i="2"/>
  <c r="J136" i="2"/>
  <c r="H136" i="2"/>
  <c r="F136" i="2"/>
  <c r="D136" i="2"/>
  <c r="B136" i="2"/>
  <c r="J135" i="2"/>
  <c r="H135" i="2"/>
  <c r="F135" i="2"/>
  <c r="D135" i="2"/>
  <c r="B135" i="2"/>
  <c r="J134" i="2"/>
  <c r="H134" i="2"/>
  <c r="F134" i="2"/>
  <c r="D134" i="2"/>
  <c r="B134" i="2"/>
  <c r="J133" i="2"/>
  <c r="H133" i="2"/>
  <c r="F133" i="2"/>
  <c r="D133" i="2"/>
  <c r="B133" i="2"/>
  <c r="J132" i="2"/>
  <c r="H132" i="2"/>
  <c r="F132" i="2"/>
  <c r="D132" i="2"/>
  <c r="B132" i="2"/>
  <c r="J131" i="2"/>
  <c r="H131" i="2"/>
  <c r="F131" i="2"/>
  <c r="D131" i="2"/>
  <c r="B131" i="2"/>
  <c r="J130" i="2"/>
  <c r="H130" i="2"/>
  <c r="F130" i="2"/>
  <c r="D130" i="2"/>
  <c r="B130" i="2"/>
  <c r="J129" i="2"/>
  <c r="H129" i="2"/>
  <c r="F129" i="2"/>
  <c r="D129" i="2"/>
  <c r="B129" i="2"/>
  <c r="J128" i="2"/>
  <c r="H128" i="2"/>
  <c r="F128" i="2"/>
  <c r="D128" i="2"/>
  <c r="B128" i="2"/>
  <c r="J127" i="2"/>
  <c r="H127" i="2"/>
  <c r="F127" i="2"/>
  <c r="D127" i="2"/>
  <c r="B127" i="2"/>
  <c r="J126" i="2"/>
  <c r="H126" i="2"/>
  <c r="F126" i="2"/>
  <c r="D126" i="2"/>
  <c r="B126" i="2"/>
  <c r="J125" i="2"/>
  <c r="H125" i="2"/>
  <c r="F125" i="2"/>
  <c r="D125" i="2"/>
  <c r="B125" i="2"/>
  <c r="J124" i="2"/>
  <c r="H124" i="2"/>
  <c r="F124" i="2"/>
  <c r="D124" i="2"/>
  <c r="B124" i="2"/>
  <c r="J123" i="2"/>
  <c r="H123" i="2"/>
  <c r="F123" i="2"/>
  <c r="D123" i="2"/>
  <c r="B123" i="2"/>
  <c r="J122" i="2"/>
  <c r="H122" i="2"/>
  <c r="F122" i="2"/>
  <c r="D122" i="2"/>
  <c r="B122" i="2"/>
  <c r="J121" i="2"/>
  <c r="H121" i="2"/>
  <c r="F121" i="2"/>
  <c r="D121" i="2"/>
  <c r="B121" i="2"/>
  <c r="J120" i="2"/>
  <c r="H120" i="2"/>
  <c r="F120" i="2"/>
  <c r="D120" i="2"/>
  <c r="B120" i="2"/>
  <c r="J119" i="2"/>
  <c r="H119" i="2"/>
  <c r="F119" i="2"/>
  <c r="D119" i="2"/>
  <c r="B119" i="2"/>
  <c r="J118" i="2"/>
  <c r="H118" i="2"/>
  <c r="F118" i="2"/>
  <c r="D118" i="2"/>
  <c r="B118" i="2"/>
  <c r="J117" i="2"/>
  <c r="H117" i="2"/>
  <c r="F117" i="2"/>
  <c r="D117" i="2"/>
  <c r="B117" i="2"/>
  <c r="J116" i="2"/>
  <c r="H116" i="2"/>
  <c r="F116" i="2"/>
  <c r="D116" i="2"/>
  <c r="B116" i="2"/>
  <c r="J115" i="2"/>
  <c r="H115" i="2"/>
  <c r="F115" i="2"/>
  <c r="D115" i="2"/>
  <c r="B115" i="2"/>
  <c r="J114" i="2"/>
  <c r="H114" i="2"/>
  <c r="F114" i="2"/>
  <c r="D114" i="2"/>
  <c r="B114" i="2"/>
  <c r="J113" i="2"/>
  <c r="H113" i="2"/>
  <c r="F113" i="2"/>
  <c r="D113" i="2"/>
  <c r="B113" i="2"/>
  <c r="J112" i="2"/>
  <c r="H112" i="2"/>
  <c r="F112" i="2"/>
  <c r="D112" i="2"/>
  <c r="B112" i="2"/>
  <c r="J111" i="2"/>
  <c r="H111" i="2"/>
  <c r="F111" i="2"/>
  <c r="D111" i="2"/>
  <c r="B111" i="2"/>
  <c r="J110" i="2"/>
  <c r="H110" i="2"/>
  <c r="F110" i="2"/>
  <c r="D110" i="2"/>
  <c r="B110" i="2"/>
  <c r="J109" i="2"/>
  <c r="H109" i="2"/>
  <c r="F109" i="2"/>
  <c r="D109" i="2"/>
  <c r="B109" i="2"/>
  <c r="J108" i="2"/>
  <c r="H108" i="2"/>
  <c r="F108" i="2"/>
  <c r="D108" i="2"/>
  <c r="B108" i="2"/>
  <c r="J107" i="2"/>
  <c r="H107" i="2"/>
  <c r="F107" i="2"/>
  <c r="D107" i="2"/>
  <c r="B107" i="2"/>
  <c r="J106" i="2"/>
  <c r="H106" i="2"/>
  <c r="F106" i="2"/>
  <c r="D106" i="2"/>
  <c r="B106" i="2"/>
  <c r="J105" i="2"/>
  <c r="H105" i="2"/>
  <c r="F105" i="2"/>
  <c r="D105" i="2"/>
  <c r="B105" i="2"/>
  <c r="J104" i="2"/>
  <c r="H104" i="2"/>
  <c r="F104" i="2"/>
  <c r="D104" i="2"/>
  <c r="B104" i="2"/>
  <c r="J103" i="2"/>
  <c r="H103" i="2"/>
  <c r="F103" i="2"/>
  <c r="D103" i="2"/>
  <c r="B103" i="2"/>
  <c r="J102" i="2"/>
  <c r="H102" i="2"/>
  <c r="F102" i="2"/>
  <c r="D102" i="2"/>
  <c r="B102" i="2"/>
  <c r="J101" i="2"/>
  <c r="H101" i="2"/>
  <c r="F101" i="2"/>
  <c r="D101" i="2"/>
  <c r="B101" i="2"/>
  <c r="J100" i="2"/>
  <c r="H100" i="2"/>
  <c r="F100" i="2"/>
  <c r="D100" i="2"/>
  <c r="B100" i="2"/>
  <c r="J99" i="2"/>
  <c r="H99" i="2"/>
  <c r="F99" i="2"/>
  <c r="D99" i="2"/>
  <c r="B99" i="2"/>
  <c r="J98" i="2"/>
  <c r="H98" i="2"/>
  <c r="F98" i="2"/>
  <c r="D98" i="2"/>
  <c r="B98" i="2"/>
  <c r="J97" i="2"/>
  <c r="H97" i="2"/>
  <c r="F97" i="2"/>
  <c r="D97" i="2"/>
  <c r="B97" i="2"/>
  <c r="J96" i="2"/>
  <c r="H96" i="2"/>
  <c r="F96" i="2"/>
  <c r="D96" i="2"/>
  <c r="B96" i="2"/>
  <c r="J95" i="2"/>
  <c r="H95" i="2"/>
  <c r="F95" i="2"/>
  <c r="D95" i="2"/>
  <c r="B95" i="2"/>
  <c r="J94" i="2"/>
  <c r="H94" i="2"/>
  <c r="F94" i="2"/>
  <c r="D94" i="2"/>
  <c r="B94" i="2"/>
  <c r="J93" i="2"/>
  <c r="H93" i="2"/>
  <c r="F93" i="2"/>
  <c r="D93" i="2"/>
  <c r="B93" i="2"/>
  <c r="J92" i="2"/>
  <c r="H92" i="2"/>
  <c r="F92" i="2"/>
  <c r="D92" i="2"/>
  <c r="B92" i="2"/>
  <c r="J91" i="2"/>
  <c r="H91" i="2"/>
  <c r="F91" i="2"/>
  <c r="D91" i="2"/>
  <c r="B91" i="2"/>
  <c r="J90" i="2"/>
  <c r="H90" i="2"/>
  <c r="F90" i="2"/>
  <c r="D90" i="2"/>
  <c r="B90" i="2"/>
  <c r="J89" i="2"/>
  <c r="H89" i="2"/>
  <c r="F89" i="2"/>
  <c r="D89" i="2"/>
  <c r="B89" i="2"/>
  <c r="J88" i="2"/>
  <c r="H88" i="2"/>
  <c r="F88" i="2"/>
  <c r="D88" i="2"/>
  <c r="B88" i="2"/>
  <c r="J87" i="2"/>
  <c r="H87" i="2"/>
  <c r="F87" i="2"/>
  <c r="D87" i="2"/>
  <c r="B87" i="2"/>
  <c r="J86" i="2"/>
  <c r="H86" i="2"/>
  <c r="F86" i="2"/>
  <c r="D86" i="2"/>
  <c r="B86" i="2"/>
  <c r="J85" i="2"/>
  <c r="H85" i="2"/>
  <c r="F85" i="2"/>
  <c r="D85" i="2"/>
  <c r="B85" i="2"/>
  <c r="J84" i="2"/>
  <c r="H84" i="2"/>
  <c r="F84" i="2"/>
  <c r="D84" i="2"/>
  <c r="B84" i="2"/>
  <c r="J83" i="2"/>
  <c r="H83" i="2"/>
  <c r="F83" i="2"/>
  <c r="D83" i="2"/>
  <c r="B83" i="2"/>
  <c r="J82" i="2"/>
  <c r="H82" i="2"/>
  <c r="F82" i="2"/>
  <c r="D82" i="2"/>
  <c r="B82" i="2"/>
  <c r="J81" i="2"/>
  <c r="H81" i="2"/>
  <c r="F81" i="2"/>
  <c r="D81" i="2"/>
  <c r="B81" i="2"/>
  <c r="J80" i="2"/>
  <c r="H80" i="2"/>
  <c r="F80" i="2"/>
  <c r="D80" i="2"/>
  <c r="B80" i="2"/>
  <c r="J79" i="2"/>
  <c r="H79" i="2"/>
  <c r="F79" i="2"/>
  <c r="D79" i="2"/>
  <c r="B79" i="2"/>
  <c r="J78" i="2"/>
  <c r="H78" i="2"/>
  <c r="F78" i="2"/>
  <c r="D78" i="2"/>
  <c r="B78" i="2"/>
  <c r="J77" i="2"/>
  <c r="H77" i="2"/>
  <c r="F77" i="2"/>
  <c r="D77" i="2"/>
  <c r="B77" i="2"/>
  <c r="J76" i="2"/>
  <c r="H76" i="2"/>
  <c r="F76" i="2"/>
  <c r="D76" i="2"/>
  <c r="B76" i="2"/>
  <c r="J75" i="2"/>
  <c r="H75" i="2"/>
  <c r="F75" i="2"/>
  <c r="D75" i="2"/>
  <c r="B75" i="2"/>
  <c r="J74" i="2"/>
  <c r="H74" i="2"/>
  <c r="F74" i="2"/>
  <c r="D74" i="2"/>
  <c r="B74" i="2"/>
  <c r="J73" i="2"/>
  <c r="H73" i="2"/>
  <c r="F73" i="2"/>
  <c r="D73" i="2"/>
  <c r="B73" i="2"/>
  <c r="J72" i="2"/>
  <c r="H72" i="2"/>
  <c r="F72" i="2"/>
  <c r="D72" i="2"/>
  <c r="B72" i="2"/>
  <c r="J71" i="2"/>
  <c r="H71" i="2"/>
  <c r="F71" i="2"/>
  <c r="D71" i="2"/>
  <c r="B71" i="2"/>
  <c r="J70" i="2"/>
  <c r="H70" i="2"/>
  <c r="F70" i="2"/>
  <c r="D70" i="2"/>
  <c r="B70" i="2"/>
  <c r="J69" i="2"/>
  <c r="H69" i="2"/>
  <c r="F69" i="2"/>
  <c r="D69" i="2"/>
  <c r="B69" i="2"/>
  <c r="J68" i="2"/>
  <c r="H68" i="2"/>
  <c r="F68" i="2"/>
  <c r="D68" i="2"/>
  <c r="B68" i="2"/>
  <c r="J67" i="2"/>
  <c r="H67" i="2"/>
  <c r="F67" i="2"/>
  <c r="D67" i="2"/>
  <c r="B67" i="2"/>
  <c r="J66" i="2"/>
  <c r="H66" i="2"/>
  <c r="F66" i="2"/>
  <c r="D66" i="2"/>
  <c r="B66" i="2"/>
  <c r="J65" i="2"/>
  <c r="H65" i="2"/>
  <c r="F65" i="2"/>
  <c r="D65" i="2"/>
  <c r="B65" i="2"/>
  <c r="J64" i="2"/>
  <c r="H64" i="2"/>
  <c r="F64" i="2"/>
  <c r="D64" i="2"/>
  <c r="B64" i="2"/>
  <c r="J63" i="2"/>
  <c r="H63" i="2"/>
  <c r="F63" i="2"/>
  <c r="D63" i="2"/>
  <c r="B63" i="2"/>
  <c r="J62" i="2"/>
  <c r="H62" i="2"/>
  <c r="F62" i="2"/>
  <c r="D62" i="2"/>
  <c r="B62" i="2"/>
  <c r="J61" i="2"/>
  <c r="H61" i="2"/>
  <c r="F61" i="2"/>
  <c r="D61" i="2"/>
  <c r="B61" i="2"/>
  <c r="J60" i="2"/>
  <c r="H60" i="2"/>
  <c r="F60" i="2"/>
  <c r="D60" i="2"/>
  <c r="B60" i="2"/>
  <c r="J59" i="2"/>
  <c r="H59" i="2"/>
  <c r="F59" i="2"/>
  <c r="D59" i="2"/>
  <c r="B59" i="2"/>
  <c r="J58" i="2"/>
  <c r="H58" i="2"/>
  <c r="F58" i="2"/>
  <c r="D58" i="2"/>
  <c r="B58" i="2"/>
  <c r="J57" i="2"/>
  <c r="H57" i="2"/>
  <c r="F57" i="2"/>
  <c r="D57" i="2"/>
  <c r="B57" i="2"/>
  <c r="J56" i="2"/>
  <c r="H56" i="2"/>
  <c r="F56" i="2"/>
  <c r="D56" i="2"/>
  <c r="B56" i="2"/>
  <c r="J55" i="2"/>
  <c r="H55" i="2"/>
  <c r="F55" i="2"/>
  <c r="D55" i="2"/>
  <c r="B55" i="2"/>
  <c r="J54" i="2"/>
  <c r="H54" i="2"/>
  <c r="F54" i="2"/>
  <c r="D54" i="2"/>
  <c r="B54" i="2"/>
  <c r="J53" i="2"/>
  <c r="H53" i="2"/>
  <c r="F53" i="2"/>
  <c r="D53" i="2"/>
  <c r="B53" i="2"/>
  <c r="J52" i="2"/>
  <c r="H52" i="2"/>
  <c r="F52" i="2"/>
  <c r="D52" i="2"/>
  <c r="B52" i="2"/>
  <c r="J51" i="2"/>
  <c r="H51" i="2"/>
  <c r="F51" i="2"/>
  <c r="D51" i="2"/>
  <c r="B51" i="2"/>
  <c r="J50" i="2"/>
  <c r="H50" i="2"/>
  <c r="F50" i="2"/>
  <c r="D50" i="2"/>
  <c r="B50" i="2"/>
  <c r="J49" i="2"/>
  <c r="H49" i="2"/>
  <c r="F49" i="2"/>
  <c r="D49" i="2"/>
  <c r="B49" i="2"/>
  <c r="J48" i="2"/>
  <c r="H48" i="2"/>
  <c r="F48" i="2"/>
  <c r="D48" i="2"/>
  <c r="B48" i="2"/>
  <c r="J47" i="2"/>
  <c r="H47" i="2"/>
  <c r="F47" i="2"/>
  <c r="D47" i="2"/>
  <c r="B47" i="2"/>
  <c r="J46" i="2"/>
  <c r="H46" i="2"/>
  <c r="F46" i="2"/>
  <c r="D46" i="2"/>
  <c r="B46" i="2"/>
  <c r="J45" i="2"/>
  <c r="H45" i="2"/>
  <c r="F45" i="2"/>
  <c r="D45" i="2"/>
  <c r="B45" i="2"/>
  <c r="J44" i="2"/>
  <c r="H44" i="2"/>
  <c r="F44" i="2"/>
  <c r="D44" i="2"/>
  <c r="B44" i="2"/>
  <c r="J43" i="2"/>
  <c r="H43" i="2"/>
  <c r="F43" i="2"/>
  <c r="D43" i="2"/>
  <c r="B43" i="2"/>
  <c r="J42" i="2"/>
  <c r="H42" i="2"/>
  <c r="F42" i="2"/>
  <c r="D42" i="2"/>
  <c r="B42" i="2"/>
  <c r="J41" i="2"/>
  <c r="H41" i="2"/>
  <c r="F41" i="2"/>
  <c r="D41" i="2"/>
  <c r="B41" i="2"/>
  <c r="J40" i="2"/>
  <c r="H40" i="2"/>
  <c r="F40" i="2"/>
  <c r="D40" i="2"/>
  <c r="B40" i="2"/>
  <c r="J39" i="2"/>
  <c r="H39" i="2"/>
  <c r="F39" i="2"/>
  <c r="D39" i="2"/>
  <c r="B39" i="2"/>
  <c r="J38" i="2"/>
  <c r="H38" i="2"/>
  <c r="F38" i="2"/>
  <c r="D38" i="2"/>
  <c r="B38" i="2"/>
  <c r="J37" i="2"/>
  <c r="H37" i="2"/>
  <c r="F37" i="2"/>
  <c r="D37" i="2"/>
  <c r="B37" i="2"/>
  <c r="J36" i="2"/>
  <c r="H36" i="2"/>
  <c r="F36" i="2"/>
  <c r="D36" i="2"/>
  <c r="B36" i="2"/>
  <c r="J35" i="2"/>
  <c r="H35" i="2"/>
  <c r="F35" i="2"/>
  <c r="D35" i="2"/>
  <c r="B35" i="2"/>
  <c r="J34" i="2"/>
  <c r="H34" i="2"/>
  <c r="F34" i="2"/>
  <c r="D34" i="2"/>
  <c r="B34" i="2"/>
  <c r="J33" i="2"/>
  <c r="H33" i="2"/>
  <c r="F33" i="2"/>
  <c r="D33" i="2"/>
  <c r="B33" i="2"/>
  <c r="J32" i="2"/>
  <c r="H32" i="2"/>
  <c r="F32" i="2"/>
  <c r="D32" i="2"/>
  <c r="B32" i="2"/>
  <c r="J31" i="2"/>
  <c r="H31" i="2"/>
  <c r="F31" i="2"/>
  <c r="D31" i="2"/>
  <c r="B31" i="2"/>
  <c r="J30" i="2"/>
  <c r="H30" i="2"/>
  <c r="F30" i="2"/>
  <c r="D30" i="2"/>
  <c r="B30" i="2"/>
  <c r="J29" i="2"/>
  <c r="H29" i="2"/>
  <c r="F29" i="2"/>
  <c r="D29" i="2"/>
  <c r="B29" i="2"/>
  <c r="J28" i="2"/>
  <c r="H28" i="2"/>
  <c r="F28" i="2"/>
  <c r="D28" i="2"/>
  <c r="B28" i="2"/>
  <c r="J27" i="2"/>
  <c r="H27" i="2"/>
  <c r="F27" i="2"/>
  <c r="D27" i="2"/>
  <c r="B27" i="2"/>
  <c r="J26" i="2"/>
  <c r="H26" i="2"/>
  <c r="F26" i="2"/>
  <c r="D26" i="2"/>
  <c r="B26" i="2"/>
  <c r="J25" i="2"/>
  <c r="H25" i="2"/>
  <c r="F25" i="2"/>
  <c r="D25" i="2"/>
  <c r="B25" i="2"/>
  <c r="J24" i="2"/>
  <c r="H24" i="2"/>
  <c r="F24" i="2"/>
  <c r="D24" i="2"/>
  <c r="B24" i="2"/>
  <c r="J23" i="2"/>
  <c r="H23" i="2"/>
  <c r="F23" i="2"/>
  <c r="D23" i="2"/>
  <c r="B23" i="2"/>
  <c r="J22" i="2"/>
  <c r="H22" i="2"/>
  <c r="F22" i="2"/>
  <c r="D22" i="2"/>
  <c r="B22" i="2"/>
  <c r="J21" i="2"/>
  <c r="H21" i="2"/>
  <c r="F21" i="2"/>
  <c r="D21" i="2"/>
  <c r="B21" i="2"/>
  <c r="J20" i="2"/>
  <c r="H20" i="2"/>
  <c r="F20" i="2"/>
  <c r="D20" i="2"/>
  <c r="B20" i="2"/>
  <c r="J19" i="2"/>
  <c r="H19" i="2"/>
  <c r="F19" i="2"/>
  <c r="D19" i="2"/>
  <c r="B19" i="2"/>
  <c r="J18" i="2"/>
  <c r="H18" i="2"/>
  <c r="F18" i="2"/>
  <c r="D18" i="2"/>
  <c r="B18" i="2"/>
  <c r="J17" i="2"/>
  <c r="H17" i="2"/>
  <c r="F17" i="2"/>
  <c r="D17" i="2"/>
  <c r="B17" i="2"/>
  <c r="J16" i="2"/>
  <c r="H16" i="2"/>
  <c r="F16" i="2"/>
  <c r="D16" i="2"/>
  <c r="B16" i="2"/>
  <c r="J15" i="2"/>
  <c r="H15" i="2"/>
  <c r="F15" i="2"/>
  <c r="D15" i="2"/>
  <c r="B15" i="2"/>
  <c r="J14" i="2"/>
  <c r="H14" i="2"/>
  <c r="F14" i="2"/>
  <c r="D14" i="2"/>
  <c r="B14" i="2"/>
  <c r="J13" i="2"/>
  <c r="H13" i="2"/>
  <c r="F13" i="2"/>
  <c r="D13" i="2"/>
  <c r="B13" i="2"/>
  <c r="J12" i="2"/>
  <c r="H12" i="2"/>
  <c r="F12" i="2"/>
  <c r="D12" i="2"/>
  <c r="B12" i="2"/>
  <c r="J11" i="2"/>
  <c r="H11" i="2"/>
  <c r="F11" i="2"/>
  <c r="D11" i="2"/>
  <c r="B11" i="2"/>
  <c r="J10" i="2"/>
  <c r="H10" i="2"/>
  <c r="F10" i="2"/>
  <c r="D10" i="2"/>
  <c r="B10" i="2"/>
  <c r="J9" i="2"/>
  <c r="H9" i="2"/>
  <c r="F9" i="2"/>
  <c r="D9" i="2"/>
  <c r="B9" i="2"/>
  <c r="J8" i="2"/>
  <c r="H8" i="2"/>
  <c r="F8" i="2"/>
  <c r="D8" i="2"/>
  <c r="B8" i="2"/>
  <c r="J7" i="2"/>
  <c r="H7" i="2"/>
  <c r="F7" i="2"/>
  <c r="D7" i="2"/>
  <c r="B7" i="2"/>
  <c r="J6" i="2"/>
  <c r="H6" i="2"/>
  <c r="F6" i="2"/>
  <c r="D6" i="2"/>
  <c r="B6" i="2"/>
  <c r="J5" i="2"/>
  <c r="H5" i="2"/>
  <c r="F5" i="2"/>
  <c r="D5" i="2"/>
  <c r="B5" i="2"/>
  <c r="J4" i="2"/>
  <c r="H4" i="2"/>
  <c r="F4" i="2"/>
  <c r="D4" i="2"/>
  <c r="B4" i="2"/>
  <c r="J3" i="2"/>
  <c r="H3" i="2"/>
  <c r="F3" i="2"/>
  <c r="D3" i="2"/>
  <c r="B3" i="2"/>
  <c r="J2" i="2"/>
  <c r="H2" i="2"/>
  <c r="F2" i="2"/>
  <c r="D2" i="2"/>
  <c r="B2" i="2"/>
  <c r="N12" i="11" l="1"/>
  <c r="N10" i="11"/>
  <c r="K8" i="14"/>
  <c r="L7" i="14"/>
  <c r="K7" i="14"/>
  <c r="K12" i="14" s="1"/>
  <c r="L8" i="14"/>
  <c r="B19" i="13"/>
  <c r="D19" i="13" s="1"/>
  <c r="B20" i="13"/>
  <c r="D20" i="13" s="1"/>
  <c r="E17" i="13"/>
  <c r="E18" i="13"/>
  <c r="D18" i="13"/>
  <c r="E19" i="13"/>
  <c r="E20" i="13"/>
  <c r="D17" i="13"/>
  <c r="D11" i="13"/>
  <c r="K11" i="14" l="1"/>
  <c r="K13" i="14"/>
  <c r="K10" i="14"/>
  <c r="B24" i="13"/>
  <c r="B25" i="13"/>
  <c r="B27" i="13" l="1"/>
</calcChain>
</file>

<file path=xl/sharedStrings.xml><?xml version="1.0" encoding="utf-8"?>
<sst xmlns="http://schemas.openxmlformats.org/spreadsheetml/2006/main" count="4176" uniqueCount="48">
  <si>
    <t>Jumlah_Kehamilan</t>
  </si>
  <si>
    <t>Kadar_Glukosa</t>
  </si>
  <si>
    <t>Tekanan_Darah</t>
  </si>
  <si>
    <t>Ketebalan_Kulit</t>
  </si>
  <si>
    <t>Insulin</t>
  </si>
  <si>
    <t>Berat_Tubuh</t>
  </si>
  <si>
    <t>Riwayat Diabetes</t>
  </si>
  <si>
    <t>Umur</t>
  </si>
  <si>
    <t>Outcome</t>
  </si>
  <si>
    <t>Kategori</t>
  </si>
  <si>
    <t>Hasil</t>
  </si>
  <si>
    <t>PREDIABETES</t>
  </si>
  <si>
    <t>NORMAL</t>
  </si>
  <si>
    <t>OBESITAS</t>
  </si>
  <si>
    <t>HIPERTENSI1</t>
  </si>
  <si>
    <t>KURANG</t>
  </si>
  <si>
    <t>PRAHIPERTENSI</t>
  </si>
  <si>
    <t>HIPERTENSI2</t>
  </si>
  <si>
    <t>KRISIS</t>
  </si>
  <si>
    <t>DIABETES</t>
  </si>
  <si>
    <t>Presentase</t>
  </si>
  <si>
    <t>Dewasa</t>
  </si>
  <si>
    <t>Lansia</t>
  </si>
  <si>
    <t>Data Testing</t>
  </si>
  <si>
    <t>Data Training</t>
  </si>
  <si>
    <t>Parameter</t>
  </si>
  <si>
    <t>Nomer</t>
  </si>
  <si>
    <t>Kadar Glukosa</t>
  </si>
  <si>
    <t>Tekanan Darah</t>
  </si>
  <si>
    <t>Berat Tubuh</t>
  </si>
  <si>
    <t>Umut</t>
  </si>
  <si>
    <t>Input Data</t>
  </si>
  <si>
    <t>Kategorikal</t>
  </si>
  <si>
    <t>Normalisasi Label</t>
  </si>
  <si>
    <t xml:space="preserve">Hasil </t>
  </si>
  <si>
    <t>Label</t>
  </si>
  <si>
    <t>Jumlah</t>
  </si>
  <si>
    <t>Total Data</t>
  </si>
  <si>
    <t>Normalisasi</t>
  </si>
  <si>
    <t>Normalisasi Data</t>
  </si>
  <si>
    <t>Comparation</t>
  </si>
  <si>
    <t>Total</t>
  </si>
  <si>
    <t>Prediksi</t>
  </si>
  <si>
    <t>Evaluasi</t>
  </si>
  <si>
    <t>Accuracy</t>
  </si>
  <si>
    <t>Error</t>
  </si>
  <si>
    <t>Precession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</si>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</sst>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0" fillId="0" borderId="1" xfId="0" applyBorder="1"/>
    <xf numFmtId="0" fontId="1" fillId="0" borderId="3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2" borderId="1" xfId="0" applyFill="1" applyBorder="1"/>
    <xf numFmtId="9" fontId="0" fillId="2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0" borderId="14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5" xfId="0" applyNumberFormat="1" applyFont="1" applyFill="1" applyBorder="1" applyAlignment="1"/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0" xfId="0" applyBorder="1"/>
    <xf numFmtId="0" fontId="0" fillId="0" borderId="7" xfId="0" applyBorder="1"/>
    <xf numFmtId="9" fontId="0" fillId="0" borderId="1" xfId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indent="4"/>
    </xf>
    <xf numFmtId="0" fontId="2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2929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Kadar Glukosa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0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'Kadar Glukosa'!$A$3:$A$5</c:f>
              <c:strCache>
                <c:ptCount val="3"/>
                <c:pt idx="0">
                  <c:v>NORMAL</c:v>
                </c:pt>
                <c:pt idx="1">
                  <c:v>PREDIABETES</c:v>
                </c:pt>
                <c:pt idx="2">
                  <c:v>DIABETES</c:v>
                </c:pt>
              </c:strCache>
            </c:strRef>
          </c:cat>
          <c:val>
            <c:numRef>
              <c:f>'Kadar Glukosa'!$B$3:$B$5</c:f>
              <c:numCache>
                <c:formatCode>General</c:formatCode>
                <c:ptCount val="3"/>
                <c:pt idx="0">
                  <c:v>438</c:v>
                </c:pt>
                <c:pt idx="1">
                  <c:v>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'Kadar Glukosa'!$A$3:$A$5</c:f>
              <c:strCache>
                <c:ptCount val="3"/>
                <c:pt idx="0">
                  <c:v>NORMAL</c:v>
                </c:pt>
                <c:pt idx="1">
                  <c:v>PREDIABETES</c:v>
                </c:pt>
                <c:pt idx="2">
                  <c:v>DIABETES</c:v>
                </c:pt>
              </c:strCache>
            </c:strRef>
          </c:cat>
          <c:val>
            <c:numRef>
              <c:f>'Kadar Glukosa'!$C$3:$C$5</c:f>
              <c:numCache>
                <c:formatCode>General</c:formatCode>
                <c:ptCount val="3"/>
                <c:pt idx="0">
                  <c:v>133</c:v>
                </c:pt>
                <c:pt idx="1">
                  <c:v>135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61088"/>
        <c:axId val="192091264"/>
      </c:barChart>
      <c:catAx>
        <c:axId val="1915610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1264"/>
        <c:crosses val="autoZero"/>
        <c:auto val="1"/>
        <c:lblAlgn val="ctr"/>
        <c:lblOffset val="100"/>
        <c:noMultiLvlLbl val="0"/>
      </c:catAx>
      <c:valAx>
        <c:axId val="192091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10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Tekanan Darah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0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'Tekanan Darah'!$B$5:$B$9</c:f>
              <c:strCache>
                <c:ptCount val="5"/>
                <c:pt idx="0">
                  <c:v>NORMAL</c:v>
                </c:pt>
                <c:pt idx="1">
                  <c:v>PRAHIPERTENSI</c:v>
                </c:pt>
                <c:pt idx="2">
                  <c:v>HIPERTENSI1</c:v>
                </c:pt>
                <c:pt idx="3">
                  <c:v>HIPERTENSI2</c:v>
                </c:pt>
                <c:pt idx="4">
                  <c:v>KRISIS</c:v>
                </c:pt>
              </c:strCache>
            </c:strRef>
          </c:cat>
          <c:val>
            <c:numRef>
              <c:f>'Tekanan Darah'!$C$5:$C$9</c:f>
              <c:numCache>
                <c:formatCode>General</c:formatCode>
                <c:ptCount val="5"/>
                <c:pt idx="0">
                  <c:v>412</c:v>
                </c:pt>
                <c:pt idx="1">
                  <c:v>57</c:v>
                </c:pt>
                <c:pt idx="2">
                  <c:v>24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'Tekanan Darah'!$B$5:$B$9</c:f>
              <c:strCache>
                <c:ptCount val="5"/>
                <c:pt idx="0">
                  <c:v>NORMAL</c:v>
                </c:pt>
                <c:pt idx="1">
                  <c:v>PRAHIPERTENSI</c:v>
                </c:pt>
                <c:pt idx="2">
                  <c:v>HIPERTENSI1</c:v>
                </c:pt>
                <c:pt idx="3">
                  <c:v>HIPERTENSI2</c:v>
                </c:pt>
                <c:pt idx="4">
                  <c:v>KRISIS</c:v>
                </c:pt>
              </c:strCache>
            </c:strRef>
          </c:cat>
          <c:val>
            <c:numRef>
              <c:f>'Tekanan Darah'!$D$5:$D$9</c:f>
              <c:numCache>
                <c:formatCode>General</c:formatCode>
                <c:ptCount val="5"/>
                <c:pt idx="0">
                  <c:v>191</c:v>
                </c:pt>
                <c:pt idx="1">
                  <c:v>48</c:v>
                </c:pt>
                <c:pt idx="2">
                  <c:v>20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21088"/>
        <c:axId val="192126976"/>
      </c:barChart>
      <c:catAx>
        <c:axId val="1921210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6976"/>
        <c:crosses val="autoZero"/>
        <c:auto val="1"/>
        <c:lblAlgn val="ctr"/>
        <c:lblOffset val="100"/>
        <c:noMultiLvlLbl val="0"/>
      </c:catAx>
      <c:valAx>
        <c:axId val="19212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10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Berat Tubuh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0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strRef>
              <c:f>'Berat Tubuh'!$B$8:$B$10</c:f>
              <c:strCache>
                <c:ptCount val="3"/>
                <c:pt idx="0">
                  <c:v>KURANG</c:v>
                </c:pt>
                <c:pt idx="1">
                  <c:v>NORMAL</c:v>
                </c:pt>
                <c:pt idx="2">
                  <c:v>OBESITAS</c:v>
                </c:pt>
              </c:strCache>
            </c:strRef>
          </c:cat>
          <c:val>
            <c:numRef>
              <c:f>'Berat Tubuh'!$C$8:$C$10</c:f>
              <c:numCache>
                <c:formatCode>General</c:formatCode>
                <c:ptCount val="3"/>
                <c:pt idx="0">
                  <c:v>13</c:v>
                </c:pt>
                <c:pt idx="1">
                  <c:v>234</c:v>
                </c:pt>
                <c:pt idx="2">
                  <c:v>253</c:v>
                </c:pt>
              </c:numCache>
            </c:numRef>
          </c:val>
        </c:ser>
        <c:ser>
          <c:idx val="1"/>
          <c:order val="1"/>
          <c:tx>
            <c:strRef>
              <c:f>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'Berat Tubuh'!$B$8:$B$10</c:f>
              <c:strCache>
                <c:ptCount val="3"/>
                <c:pt idx="0">
                  <c:v>KURANG</c:v>
                </c:pt>
                <c:pt idx="1">
                  <c:v>NORMAL</c:v>
                </c:pt>
                <c:pt idx="2">
                  <c:v>OBESITAS</c:v>
                </c:pt>
              </c:strCache>
            </c:strRef>
          </c:cat>
          <c:val>
            <c:numRef>
              <c:f>'Berat Tubuh'!$D$8:$D$10</c:f>
              <c:numCache>
                <c:formatCode>General</c:formatCode>
                <c:ptCount val="3"/>
                <c:pt idx="0">
                  <c:v>2</c:v>
                </c:pt>
                <c:pt idx="1">
                  <c:v>47</c:v>
                </c:pt>
                <c:pt idx="2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78112"/>
        <c:axId val="193579648"/>
      </c:barChart>
      <c:catAx>
        <c:axId val="1935781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9648"/>
        <c:crosses val="autoZero"/>
        <c:auto val="1"/>
        <c:lblAlgn val="ctr"/>
        <c:lblOffset val="100"/>
        <c:noMultiLvlLbl val="0"/>
      </c:catAx>
      <c:valAx>
        <c:axId val="193579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81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Umur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Hasil 0</c:v>
          </c:tx>
          <c:invertIfNegative val="0"/>
          <c:cat>
            <c:numRef>
              <c:f>umur!$A$3:$A$55</c:f>
              <c:numCache>
                <c:formatCode>General</c:formatCode>
                <c:ptCount val="5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81</c:v>
                </c:pt>
              </c:numCache>
            </c:numRef>
          </c:cat>
          <c:val>
            <c:numRef>
              <c:f>umur!$B$3:$B$55</c:f>
              <c:numCache>
                <c:formatCode>General</c:formatCode>
                <c:ptCount val="53"/>
                <c:pt idx="0">
                  <c:v>58</c:v>
                </c:pt>
                <c:pt idx="1">
                  <c:v>61</c:v>
                </c:pt>
                <c:pt idx="2">
                  <c:v>31</c:v>
                </c:pt>
                <c:pt idx="3">
                  <c:v>38</c:v>
                </c:pt>
                <c:pt idx="4">
                  <c:v>34</c:v>
                </c:pt>
                <c:pt idx="5">
                  <c:v>25</c:v>
                </c:pt>
                <c:pt idx="6">
                  <c:v>24</c:v>
                </c:pt>
                <c:pt idx="7">
                  <c:v>25</c:v>
                </c:pt>
                <c:pt idx="8">
                  <c:v>16</c:v>
                </c:pt>
                <c:pt idx="9">
                  <c:v>15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2</c:v>
                </c:pt>
                <c:pt idx="23">
                  <c:v>3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4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v>Hasil 1</c:v>
          </c:tx>
          <c:invertIfNegative val="0"/>
          <c:cat>
            <c:numRef>
              <c:f>umur!$A$3:$A$55</c:f>
              <c:numCache>
                <c:formatCode>General</c:formatCode>
                <c:ptCount val="53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81</c:v>
                </c:pt>
              </c:numCache>
            </c:numRef>
          </c:cat>
          <c:val>
            <c:numRef>
              <c:f>umur!$C$3:$C$55</c:f>
              <c:numCache>
                <c:formatCode>General</c:formatCode>
                <c:ptCount val="53"/>
                <c:pt idx="0">
                  <c:v>5</c:v>
                </c:pt>
                <c:pt idx="1">
                  <c:v>11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6</c:v>
                </c:pt>
                <c:pt idx="10">
                  <c:v>13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6</c:v>
                </c:pt>
                <c:pt idx="17">
                  <c:v>10</c:v>
                </c:pt>
                <c:pt idx="18">
                  <c:v>3</c:v>
                </c:pt>
                <c:pt idx="19">
                  <c:v>6</c:v>
                </c:pt>
                <c:pt idx="20">
                  <c:v>13</c:v>
                </c:pt>
                <c:pt idx="21">
                  <c:v>7</c:v>
                </c:pt>
                <c:pt idx="22">
                  <c:v>11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7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3630208"/>
        <c:axId val="193631744"/>
      </c:barChart>
      <c:catAx>
        <c:axId val="19363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1744"/>
        <c:crosses val="autoZero"/>
        <c:auto val="1"/>
        <c:lblAlgn val="ctr"/>
        <c:lblOffset val="100"/>
        <c:noMultiLvlLbl val="0"/>
      </c:catAx>
      <c:valAx>
        <c:axId val="193631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0208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Hasil 0</c:v>
          </c:tx>
          <c:invertIfNegative val="0"/>
          <c:cat>
            <c:numRef>
              <c:f>Hasil!$A$2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Hasil!$B$2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val>
        </c:ser>
        <c:ser>
          <c:idx val="1"/>
          <c:order val="1"/>
          <c:tx>
            <c:v>Hasil 1</c:v>
          </c:tx>
          <c:invertIfNegative val="0"/>
          <c:cat>
            <c:numRef>
              <c:f>Hasil!$A$2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Hasil!$A$3:$B$3</c:f>
              <c:numCache>
                <c:formatCode>General</c:formatCode>
                <c:ptCount val="2"/>
                <c:pt idx="0">
                  <c:v>1</c:v>
                </c:pt>
                <c:pt idx="1">
                  <c:v>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3331200"/>
        <c:axId val="193332736"/>
      </c:barChart>
      <c:catAx>
        <c:axId val="1933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2736"/>
        <c:crosses val="autoZero"/>
        <c:auto val="1"/>
        <c:lblAlgn val="ctr"/>
        <c:lblOffset val="100"/>
        <c:noMultiLvlLbl val="0"/>
      </c:catAx>
      <c:valAx>
        <c:axId val="193332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1200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</xdr:row>
      <xdr:rowOff>161925</xdr:rowOff>
    </xdr:from>
    <xdr:to>
      <xdr:col>11</xdr:col>
      <xdr:colOff>495299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142874</xdr:rowOff>
    </xdr:from>
    <xdr:to>
      <xdr:col>15</xdr:col>
      <xdr:colOff>333375</xdr:colOff>
      <xdr:row>22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152399</xdr:rowOff>
    </xdr:from>
    <xdr:to>
      <xdr:col>14</xdr:col>
      <xdr:colOff>190500</xdr:colOff>
      <xdr:row>19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0</xdr:row>
      <xdr:rowOff>190499</xdr:rowOff>
    </xdr:from>
    <xdr:to>
      <xdr:col>17</xdr:col>
      <xdr:colOff>423332</xdr:colOff>
      <xdr:row>22</xdr:row>
      <xdr:rowOff>84667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5</xdr:row>
      <xdr:rowOff>180975</xdr:rowOff>
    </xdr:from>
    <xdr:to>
      <xdr:col>14</xdr:col>
      <xdr:colOff>47625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adar%20E13Glukos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dar E13Gluko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>
      <selection activeCell="E7" sqref="E7"/>
    </sheetView>
  </sheetViews>
  <sheetFormatPr defaultColWidth="9" defaultRowHeight="15"/>
  <cols>
    <col min="1" max="2" width="24" customWidth="1"/>
    <col min="3" max="3" width="22.42578125" customWidth="1"/>
    <col min="4" max="4" width="22.28515625" customWidth="1"/>
    <col min="5" max="5" width="18.28515625" customWidth="1"/>
    <col min="6" max="6" width="16.42578125" customWidth="1"/>
    <col min="7" max="7" width="25.42578125" customWidth="1"/>
    <col min="8" max="8" width="12.42578125" customWidth="1"/>
  </cols>
  <sheetData>
    <row r="1" spans="1:9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4" t="s">
        <v>8</v>
      </c>
    </row>
    <row r="2" spans="1:9">
      <c r="A2" s="48">
        <v>6</v>
      </c>
      <c r="B2" s="48">
        <v>148</v>
      </c>
      <c r="C2" s="48">
        <v>72</v>
      </c>
      <c r="D2" s="48">
        <v>35</v>
      </c>
      <c r="E2" s="48">
        <v>0</v>
      </c>
      <c r="F2" s="48">
        <v>33.6</v>
      </c>
      <c r="G2" s="48">
        <v>0.627</v>
      </c>
      <c r="H2" s="48">
        <v>50</v>
      </c>
      <c r="I2" s="45">
        <v>1</v>
      </c>
    </row>
    <row r="3" spans="1:9">
      <c r="A3" s="48">
        <v>1</v>
      </c>
      <c r="B3" s="48">
        <v>85</v>
      </c>
      <c r="C3" s="48">
        <v>66</v>
      </c>
      <c r="D3" s="48">
        <v>29</v>
      </c>
      <c r="E3" s="48">
        <v>0</v>
      </c>
      <c r="F3" s="48">
        <v>26.6</v>
      </c>
      <c r="G3" s="48">
        <v>0.35099999999999998</v>
      </c>
      <c r="H3" s="48">
        <v>31</v>
      </c>
      <c r="I3" s="45">
        <v>0</v>
      </c>
    </row>
    <row r="4" spans="1:9">
      <c r="A4" s="48">
        <v>8</v>
      </c>
      <c r="B4" s="48">
        <v>183</v>
      </c>
      <c r="C4" s="48">
        <v>64</v>
      </c>
      <c r="D4" s="48">
        <v>0</v>
      </c>
      <c r="E4" s="48">
        <v>0</v>
      </c>
      <c r="F4" s="48">
        <v>23.3</v>
      </c>
      <c r="G4" s="48">
        <v>0.67200000000000004</v>
      </c>
      <c r="H4" s="48">
        <v>32</v>
      </c>
      <c r="I4" s="45">
        <v>1</v>
      </c>
    </row>
    <row r="5" spans="1:9">
      <c r="A5" s="48">
        <v>1</v>
      </c>
      <c r="B5" s="48">
        <v>89</v>
      </c>
      <c r="C5" s="48">
        <v>66</v>
      </c>
      <c r="D5" s="48">
        <v>23</v>
      </c>
      <c r="E5" s="48">
        <v>94</v>
      </c>
      <c r="F5" s="48">
        <v>28.1</v>
      </c>
      <c r="G5" s="48">
        <v>0.16700000000000001</v>
      </c>
      <c r="H5" s="48">
        <v>21</v>
      </c>
      <c r="I5" s="45">
        <v>0</v>
      </c>
    </row>
    <row r="6" spans="1:9">
      <c r="A6" s="48">
        <v>0</v>
      </c>
      <c r="B6" s="48">
        <v>137</v>
      </c>
      <c r="C6" s="48">
        <v>40</v>
      </c>
      <c r="D6" s="48">
        <v>35</v>
      </c>
      <c r="E6" s="48">
        <v>168</v>
      </c>
      <c r="F6" s="48">
        <v>43.1</v>
      </c>
      <c r="G6" s="48">
        <v>2.2879999999999998</v>
      </c>
      <c r="H6" s="48">
        <v>33</v>
      </c>
      <c r="I6" s="45">
        <v>1</v>
      </c>
    </row>
    <row r="7" spans="1:9">
      <c r="A7" s="48">
        <v>5</v>
      </c>
      <c r="B7" s="48">
        <v>116</v>
      </c>
      <c r="C7" s="48">
        <v>74</v>
      </c>
      <c r="D7" s="48">
        <v>0</v>
      </c>
      <c r="E7" s="48">
        <v>0</v>
      </c>
      <c r="F7" s="48">
        <v>25.6</v>
      </c>
      <c r="G7" s="48">
        <v>0.20100000000000001</v>
      </c>
      <c r="H7" s="48">
        <v>30</v>
      </c>
      <c r="I7" s="45">
        <v>0</v>
      </c>
    </row>
    <row r="8" spans="1:9">
      <c r="A8" s="48">
        <v>3</v>
      </c>
      <c r="B8" s="48">
        <v>78</v>
      </c>
      <c r="C8" s="48">
        <v>50</v>
      </c>
      <c r="D8" s="48">
        <v>32</v>
      </c>
      <c r="E8" s="48">
        <v>88</v>
      </c>
      <c r="F8" s="48">
        <v>31</v>
      </c>
      <c r="G8" s="48">
        <v>0.248</v>
      </c>
      <c r="H8" s="48">
        <v>26</v>
      </c>
      <c r="I8" s="45">
        <v>1</v>
      </c>
    </row>
    <row r="9" spans="1:9">
      <c r="A9" s="48">
        <v>10</v>
      </c>
      <c r="B9" s="48">
        <v>115</v>
      </c>
      <c r="C9" s="48">
        <v>0</v>
      </c>
      <c r="D9" s="48">
        <v>0</v>
      </c>
      <c r="E9" s="48">
        <v>0</v>
      </c>
      <c r="F9" s="48">
        <v>35.299999999999997</v>
      </c>
      <c r="G9" s="48">
        <v>0.13400000000000001</v>
      </c>
      <c r="H9" s="48">
        <v>29</v>
      </c>
      <c r="I9" s="45">
        <v>0</v>
      </c>
    </row>
    <row r="10" spans="1:9">
      <c r="A10" s="48">
        <v>2</v>
      </c>
      <c r="B10" s="48">
        <v>197</v>
      </c>
      <c r="C10" s="48">
        <v>70</v>
      </c>
      <c r="D10" s="48">
        <v>45</v>
      </c>
      <c r="E10" s="48">
        <v>543</v>
      </c>
      <c r="F10" s="48">
        <v>30.5</v>
      </c>
      <c r="G10" s="48">
        <v>0.158</v>
      </c>
      <c r="H10" s="48">
        <v>53</v>
      </c>
      <c r="I10" s="45">
        <v>1</v>
      </c>
    </row>
    <row r="11" spans="1:9">
      <c r="A11" s="48">
        <v>8</v>
      </c>
      <c r="B11" s="48">
        <v>125</v>
      </c>
      <c r="C11" s="48">
        <v>96</v>
      </c>
      <c r="D11" s="48">
        <v>0</v>
      </c>
      <c r="E11" s="48">
        <v>0</v>
      </c>
      <c r="F11" s="48">
        <v>0</v>
      </c>
      <c r="G11" s="48">
        <v>0.23200000000000001</v>
      </c>
      <c r="H11" s="48">
        <v>54</v>
      </c>
      <c r="I11" s="45">
        <v>1</v>
      </c>
    </row>
    <row r="12" spans="1:9">
      <c r="A12" s="48">
        <v>4</v>
      </c>
      <c r="B12" s="48">
        <v>110</v>
      </c>
      <c r="C12" s="48">
        <v>92</v>
      </c>
      <c r="D12" s="48">
        <v>0</v>
      </c>
      <c r="E12" s="48">
        <v>0</v>
      </c>
      <c r="F12" s="48">
        <v>37.6</v>
      </c>
      <c r="G12" s="48">
        <v>0.191</v>
      </c>
      <c r="H12" s="48">
        <v>30</v>
      </c>
      <c r="I12" s="45">
        <v>0</v>
      </c>
    </row>
    <row r="13" spans="1:9">
      <c r="A13" s="48">
        <v>10</v>
      </c>
      <c r="B13" s="48">
        <v>168</v>
      </c>
      <c r="C13" s="48">
        <v>74</v>
      </c>
      <c r="D13" s="48">
        <v>0</v>
      </c>
      <c r="E13" s="48">
        <v>0</v>
      </c>
      <c r="F13" s="48">
        <v>38</v>
      </c>
      <c r="G13" s="48">
        <v>0.53700000000000003</v>
      </c>
      <c r="H13" s="48">
        <v>34</v>
      </c>
      <c r="I13" s="45">
        <v>1</v>
      </c>
    </row>
    <row r="14" spans="1:9">
      <c r="A14" s="48">
        <v>10</v>
      </c>
      <c r="B14" s="48">
        <v>139</v>
      </c>
      <c r="C14" s="48">
        <v>80</v>
      </c>
      <c r="D14" s="48">
        <v>0</v>
      </c>
      <c r="E14" s="48">
        <v>0</v>
      </c>
      <c r="F14" s="48">
        <v>27.1</v>
      </c>
      <c r="G14" s="48">
        <v>1.4410000000000001</v>
      </c>
      <c r="H14" s="48">
        <v>57</v>
      </c>
      <c r="I14" s="45">
        <v>0</v>
      </c>
    </row>
    <row r="15" spans="1:9">
      <c r="A15" s="48">
        <v>1</v>
      </c>
      <c r="B15" s="48">
        <v>189</v>
      </c>
      <c r="C15" s="48">
        <v>60</v>
      </c>
      <c r="D15" s="48">
        <v>23</v>
      </c>
      <c r="E15" s="48">
        <v>846</v>
      </c>
      <c r="F15" s="48">
        <v>30.1</v>
      </c>
      <c r="G15" s="48">
        <v>0.39800000000000002</v>
      </c>
      <c r="H15" s="48">
        <v>59</v>
      </c>
      <c r="I15" s="45">
        <v>1</v>
      </c>
    </row>
    <row r="16" spans="1:9">
      <c r="A16" s="48">
        <v>5</v>
      </c>
      <c r="B16" s="48">
        <v>166</v>
      </c>
      <c r="C16" s="48">
        <v>72</v>
      </c>
      <c r="D16" s="48">
        <v>19</v>
      </c>
      <c r="E16" s="48">
        <v>175</v>
      </c>
      <c r="F16" s="48">
        <v>25.8</v>
      </c>
      <c r="G16" s="48">
        <v>0.58699999999999997</v>
      </c>
      <c r="H16" s="48">
        <v>51</v>
      </c>
      <c r="I16" s="45">
        <v>1</v>
      </c>
    </row>
    <row r="17" spans="1:9">
      <c r="A17" s="48">
        <v>7</v>
      </c>
      <c r="B17" s="48">
        <v>100</v>
      </c>
      <c r="C17" s="48">
        <v>0</v>
      </c>
      <c r="D17" s="48">
        <v>0</v>
      </c>
      <c r="E17" s="48">
        <v>0</v>
      </c>
      <c r="F17" s="48">
        <v>30</v>
      </c>
      <c r="G17" s="48">
        <v>0.48399999999999999</v>
      </c>
      <c r="H17" s="48">
        <v>32</v>
      </c>
      <c r="I17" s="45">
        <v>1</v>
      </c>
    </row>
    <row r="18" spans="1:9">
      <c r="A18" s="48">
        <v>0</v>
      </c>
      <c r="B18" s="48">
        <v>118</v>
      </c>
      <c r="C18" s="48">
        <v>84</v>
      </c>
      <c r="D18" s="48">
        <v>47</v>
      </c>
      <c r="E18" s="48">
        <v>230</v>
      </c>
      <c r="F18" s="48">
        <v>45.8</v>
      </c>
      <c r="G18" s="48">
        <v>0.55100000000000005</v>
      </c>
      <c r="H18" s="48">
        <v>31</v>
      </c>
      <c r="I18" s="45">
        <v>1</v>
      </c>
    </row>
    <row r="19" spans="1:9">
      <c r="A19" s="48">
        <v>7</v>
      </c>
      <c r="B19" s="48">
        <v>107</v>
      </c>
      <c r="C19" s="48">
        <v>74</v>
      </c>
      <c r="D19" s="48">
        <v>0</v>
      </c>
      <c r="E19" s="48">
        <v>0</v>
      </c>
      <c r="F19" s="48">
        <v>29.6</v>
      </c>
      <c r="G19" s="48">
        <v>0.254</v>
      </c>
      <c r="H19" s="48">
        <v>31</v>
      </c>
      <c r="I19" s="45">
        <v>1</v>
      </c>
    </row>
    <row r="20" spans="1:9">
      <c r="A20" s="48">
        <v>1</v>
      </c>
      <c r="B20" s="48">
        <v>103</v>
      </c>
      <c r="C20" s="48">
        <v>30</v>
      </c>
      <c r="D20" s="48">
        <v>38</v>
      </c>
      <c r="E20" s="48">
        <v>83</v>
      </c>
      <c r="F20" s="48">
        <v>43.3</v>
      </c>
      <c r="G20" s="48">
        <v>0.183</v>
      </c>
      <c r="H20" s="48">
        <v>33</v>
      </c>
      <c r="I20" s="45">
        <v>0</v>
      </c>
    </row>
    <row r="21" spans="1:9">
      <c r="A21" s="48">
        <v>1</v>
      </c>
      <c r="B21" s="48">
        <v>115</v>
      </c>
      <c r="C21" s="48">
        <v>70</v>
      </c>
      <c r="D21" s="48">
        <v>30</v>
      </c>
      <c r="E21" s="48">
        <v>96</v>
      </c>
      <c r="F21" s="48">
        <v>34.6</v>
      </c>
      <c r="G21" s="48">
        <v>0.52900000000000003</v>
      </c>
      <c r="H21" s="48">
        <v>32</v>
      </c>
      <c r="I21" s="45">
        <v>1</v>
      </c>
    </row>
    <row r="22" spans="1:9">
      <c r="A22" s="48">
        <v>3</v>
      </c>
      <c r="B22" s="48">
        <v>126</v>
      </c>
      <c r="C22" s="48">
        <v>88</v>
      </c>
      <c r="D22" s="48">
        <v>41</v>
      </c>
      <c r="E22" s="48">
        <v>235</v>
      </c>
      <c r="F22" s="48">
        <v>39.299999999999997</v>
      </c>
      <c r="G22" s="48">
        <v>0.70399999999999996</v>
      </c>
      <c r="H22" s="48">
        <v>27</v>
      </c>
      <c r="I22" s="45">
        <v>0</v>
      </c>
    </row>
    <row r="23" spans="1:9">
      <c r="A23" s="48">
        <v>8</v>
      </c>
      <c r="B23" s="48">
        <v>99</v>
      </c>
      <c r="C23" s="48">
        <v>84</v>
      </c>
      <c r="D23" s="48">
        <v>0</v>
      </c>
      <c r="E23" s="48">
        <v>0</v>
      </c>
      <c r="F23" s="48">
        <v>35.4</v>
      </c>
      <c r="G23" s="48">
        <v>0.38800000000000001</v>
      </c>
      <c r="H23" s="48">
        <v>50</v>
      </c>
      <c r="I23" s="45">
        <v>0</v>
      </c>
    </row>
    <row r="24" spans="1:9">
      <c r="A24" s="48">
        <v>7</v>
      </c>
      <c r="B24" s="48">
        <v>196</v>
      </c>
      <c r="C24" s="48">
        <v>90</v>
      </c>
      <c r="D24" s="48">
        <v>0</v>
      </c>
      <c r="E24" s="48">
        <v>0</v>
      </c>
      <c r="F24" s="48">
        <v>39.799999999999997</v>
      </c>
      <c r="G24" s="48">
        <v>0.45100000000000001</v>
      </c>
      <c r="H24" s="48">
        <v>41</v>
      </c>
      <c r="I24" s="45">
        <v>1</v>
      </c>
    </row>
    <row r="25" spans="1:9">
      <c r="A25" s="48">
        <v>9</v>
      </c>
      <c r="B25" s="48">
        <v>119</v>
      </c>
      <c r="C25" s="48">
        <v>80</v>
      </c>
      <c r="D25" s="48">
        <v>35</v>
      </c>
      <c r="E25" s="48">
        <v>0</v>
      </c>
      <c r="F25" s="48">
        <v>29</v>
      </c>
      <c r="G25" s="48">
        <v>0.26300000000000001</v>
      </c>
      <c r="H25" s="48">
        <v>29</v>
      </c>
      <c r="I25" s="45">
        <v>1</v>
      </c>
    </row>
    <row r="26" spans="1:9">
      <c r="A26" s="48">
        <v>11</v>
      </c>
      <c r="B26" s="48">
        <v>143</v>
      </c>
      <c r="C26" s="48">
        <v>94</v>
      </c>
      <c r="D26" s="48">
        <v>33</v>
      </c>
      <c r="E26" s="48">
        <v>146</v>
      </c>
      <c r="F26" s="48">
        <v>36.6</v>
      </c>
      <c r="G26" s="48">
        <v>0.254</v>
      </c>
      <c r="H26" s="48">
        <v>51</v>
      </c>
      <c r="I26" s="45">
        <v>1</v>
      </c>
    </row>
    <row r="27" spans="1:9">
      <c r="A27" s="48">
        <v>10</v>
      </c>
      <c r="B27" s="48">
        <v>125</v>
      </c>
      <c r="C27" s="48">
        <v>70</v>
      </c>
      <c r="D27" s="48">
        <v>26</v>
      </c>
      <c r="E27" s="48">
        <v>115</v>
      </c>
      <c r="F27" s="48">
        <v>31.1</v>
      </c>
      <c r="G27" s="48">
        <v>0.20499999999999999</v>
      </c>
      <c r="H27" s="48">
        <v>41</v>
      </c>
      <c r="I27" s="45">
        <v>1</v>
      </c>
    </row>
    <row r="28" spans="1:9">
      <c r="A28" s="48">
        <v>7</v>
      </c>
      <c r="B28" s="48">
        <v>147</v>
      </c>
      <c r="C28" s="48">
        <v>76</v>
      </c>
      <c r="D28" s="48">
        <v>0</v>
      </c>
      <c r="E28" s="48">
        <v>0</v>
      </c>
      <c r="F28" s="48">
        <v>39.4</v>
      </c>
      <c r="G28" s="48">
        <v>0.25700000000000001</v>
      </c>
      <c r="H28" s="48">
        <v>43</v>
      </c>
      <c r="I28" s="45">
        <v>1</v>
      </c>
    </row>
    <row r="29" spans="1:9">
      <c r="A29" s="48">
        <v>1</v>
      </c>
      <c r="B29" s="48">
        <v>97</v>
      </c>
      <c r="C29" s="48">
        <v>66</v>
      </c>
      <c r="D29" s="48">
        <v>15</v>
      </c>
      <c r="E29" s="48">
        <v>140</v>
      </c>
      <c r="F29" s="48">
        <v>23.2</v>
      </c>
      <c r="G29" s="48">
        <v>0.48699999999999999</v>
      </c>
      <c r="H29" s="48">
        <v>22</v>
      </c>
      <c r="I29" s="45">
        <v>0</v>
      </c>
    </row>
    <row r="30" spans="1:9">
      <c r="A30" s="48">
        <v>13</v>
      </c>
      <c r="B30" s="48">
        <v>145</v>
      </c>
      <c r="C30" s="48">
        <v>82</v>
      </c>
      <c r="D30" s="48">
        <v>19</v>
      </c>
      <c r="E30" s="48">
        <v>110</v>
      </c>
      <c r="F30" s="48">
        <v>22.2</v>
      </c>
      <c r="G30" s="48">
        <v>0.245</v>
      </c>
      <c r="H30" s="48">
        <v>57</v>
      </c>
      <c r="I30" s="45">
        <v>0</v>
      </c>
    </row>
    <row r="31" spans="1:9">
      <c r="A31" s="48">
        <v>5</v>
      </c>
      <c r="B31" s="48">
        <v>117</v>
      </c>
      <c r="C31" s="48">
        <v>92</v>
      </c>
      <c r="D31" s="48">
        <v>0</v>
      </c>
      <c r="E31" s="48">
        <v>0</v>
      </c>
      <c r="F31" s="48">
        <v>34.1</v>
      </c>
      <c r="G31" s="48">
        <v>0.33700000000000002</v>
      </c>
      <c r="H31" s="48">
        <v>38</v>
      </c>
      <c r="I31" s="45">
        <v>0</v>
      </c>
    </row>
    <row r="32" spans="1:9">
      <c r="A32" s="48">
        <v>5</v>
      </c>
      <c r="B32" s="48">
        <v>109</v>
      </c>
      <c r="C32" s="48">
        <v>75</v>
      </c>
      <c r="D32" s="48">
        <v>26</v>
      </c>
      <c r="E32" s="48">
        <v>0</v>
      </c>
      <c r="F32" s="48">
        <v>36</v>
      </c>
      <c r="G32" s="48">
        <v>0.54600000000000004</v>
      </c>
      <c r="H32" s="48">
        <v>60</v>
      </c>
      <c r="I32" s="45">
        <v>0</v>
      </c>
    </row>
    <row r="33" spans="1:9">
      <c r="A33" s="48">
        <v>3</v>
      </c>
      <c r="B33" s="48">
        <v>158</v>
      </c>
      <c r="C33" s="48">
        <v>76</v>
      </c>
      <c r="D33" s="48">
        <v>36</v>
      </c>
      <c r="E33" s="48">
        <v>245</v>
      </c>
      <c r="F33" s="48">
        <v>31.6</v>
      </c>
      <c r="G33" s="48">
        <v>0.85099999999999998</v>
      </c>
      <c r="H33" s="48">
        <v>28</v>
      </c>
      <c r="I33" s="45">
        <v>1</v>
      </c>
    </row>
    <row r="34" spans="1:9">
      <c r="A34" s="48">
        <v>3</v>
      </c>
      <c r="B34" s="48">
        <v>88</v>
      </c>
      <c r="C34" s="48">
        <v>58</v>
      </c>
      <c r="D34" s="48">
        <v>11</v>
      </c>
      <c r="E34" s="48">
        <v>54</v>
      </c>
      <c r="F34" s="48">
        <v>24.8</v>
      </c>
      <c r="G34" s="48">
        <v>0.26700000000000002</v>
      </c>
      <c r="H34" s="48">
        <v>22</v>
      </c>
      <c r="I34" s="45">
        <v>0</v>
      </c>
    </row>
    <row r="35" spans="1:9">
      <c r="A35" s="48">
        <v>6</v>
      </c>
      <c r="B35" s="48">
        <v>92</v>
      </c>
      <c r="C35" s="48">
        <v>92</v>
      </c>
      <c r="D35" s="48">
        <v>0</v>
      </c>
      <c r="E35" s="48">
        <v>0</v>
      </c>
      <c r="F35" s="48">
        <v>19.899999999999999</v>
      </c>
      <c r="G35" s="48">
        <v>0.188</v>
      </c>
      <c r="H35" s="48">
        <v>28</v>
      </c>
      <c r="I35" s="45">
        <v>0</v>
      </c>
    </row>
    <row r="36" spans="1:9">
      <c r="A36" s="48">
        <v>10</v>
      </c>
      <c r="B36" s="48">
        <v>122</v>
      </c>
      <c r="C36" s="48">
        <v>78</v>
      </c>
      <c r="D36" s="48">
        <v>31</v>
      </c>
      <c r="E36" s="48">
        <v>0</v>
      </c>
      <c r="F36" s="48">
        <v>27.6</v>
      </c>
      <c r="G36" s="48">
        <v>0.51200000000000001</v>
      </c>
      <c r="H36" s="48">
        <v>45</v>
      </c>
      <c r="I36" s="45">
        <v>0</v>
      </c>
    </row>
    <row r="37" spans="1:9">
      <c r="A37" s="48">
        <v>4</v>
      </c>
      <c r="B37" s="48">
        <v>103</v>
      </c>
      <c r="C37" s="48">
        <v>60</v>
      </c>
      <c r="D37" s="48">
        <v>33</v>
      </c>
      <c r="E37" s="48">
        <v>192</v>
      </c>
      <c r="F37" s="48">
        <v>24</v>
      </c>
      <c r="G37" s="48">
        <v>0.96599999999999997</v>
      </c>
      <c r="H37" s="48">
        <v>33</v>
      </c>
      <c r="I37" s="45">
        <v>0</v>
      </c>
    </row>
    <row r="38" spans="1:9">
      <c r="A38" s="48">
        <v>11</v>
      </c>
      <c r="B38" s="48">
        <v>138</v>
      </c>
      <c r="C38" s="48">
        <v>76</v>
      </c>
      <c r="D38" s="48">
        <v>0</v>
      </c>
      <c r="E38" s="48">
        <v>0</v>
      </c>
      <c r="F38" s="48">
        <v>33.200000000000003</v>
      </c>
      <c r="G38" s="48">
        <v>0.42</v>
      </c>
      <c r="H38" s="48">
        <v>35</v>
      </c>
      <c r="I38" s="45">
        <v>0</v>
      </c>
    </row>
    <row r="39" spans="1:9">
      <c r="A39" s="48">
        <v>9</v>
      </c>
      <c r="B39" s="48">
        <v>102</v>
      </c>
      <c r="C39" s="48">
        <v>76</v>
      </c>
      <c r="D39" s="48">
        <v>37</v>
      </c>
      <c r="E39" s="48">
        <v>0</v>
      </c>
      <c r="F39" s="48">
        <v>32.9</v>
      </c>
      <c r="G39" s="48">
        <v>0.66500000000000004</v>
      </c>
      <c r="H39" s="48">
        <v>46</v>
      </c>
      <c r="I39" s="45">
        <v>1</v>
      </c>
    </row>
    <row r="40" spans="1:9">
      <c r="A40" s="48">
        <v>2</v>
      </c>
      <c r="B40" s="48">
        <v>90</v>
      </c>
      <c r="C40" s="48">
        <v>68</v>
      </c>
      <c r="D40" s="48">
        <v>42</v>
      </c>
      <c r="E40" s="48">
        <v>0</v>
      </c>
      <c r="F40" s="48">
        <v>38.200000000000003</v>
      </c>
      <c r="G40" s="48">
        <v>0.503</v>
      </c>
      <c r="H40" s="48">
        <v>27</v>
      </c>
      <c r="I40" s="45">
        <v>1</v>
      </c>
    </row>
    <row r="41" spans="1:9">
      <c r="A41" s="48">
        <v>4</v>
      </c>
      <c r="B41" s="48">
        <v>111</v>
      </c>
      <c r="C41" s="48">
        <v>72</v>
      </c>
      <c r="D41" s="48">
        <v>47</v>
      </c>
      <c r="E41" s="48">
        <v>207</v>
      </c>
      <c r="F41" s="48">
        <v>37.1</v>
      </c>
      <c r="G41" s="48">
        <v>1.39</v>
      </c>
      <c r="H41" s="48">
        <v>56</v>
      </c>
      <c r="I41" s="45">
        <v>1</v>
      </c>
    </row>
    <row r="42" spans="1:9">
      <c r="A42" s="48">
        <v>3</v>
      </c>
      <c r="B42" s="48">
        <v>180</v>
      </c>
      <c r="C42" s="48">
        <v>64</v>
      </c>
      <c r="D42" s="48">
        <v>25</v>
      </c>
      <c r="E42" s="48">
        <v>70</v>
      </c>
      <c r="F42" s="48">
        <v>34</v>
      </c>
      <c r="G42" s="48">
        <v>0.27100000000000002</v>
      </c>
      <c r="H42" s="48">
        <v>26</v>
      </c>
      <c r="I42" s="45">
        <v>0</v>
      </c>
    </row>
    <row r="43" spans="1:9">
      <c r="A43" s="48">
        <v>7</v>
      </c>
      <c r="B43" s="48">
        <v>133</v>
      </c>
      <c r="C43" s="48">
        <v>84</v>
      </c>
      <c r="D43" s="48">
        <v>0</v>
      </c>
      <c r="E43" s="48">
        <v>0</v>
      </c>
      <c r="F43" s="48">
        <v>40.200000000000003</v>
      </c>
      <c r="G43" s="48">
        <v>0.69599999999999995</v>
      </c>
      <c r="H43" s="48">
        <v>37</v>
      </c>
      <c r="I43" s="45">
        <v>0</v>
      </c>
    </row>
    <row r="44" spans="1:9">
      <c r="A44" s="48">
        <v>7</v>
      </c>
      <c r="B44" s="48">
        <v>106</v>
      </c>
      <c r="C44" s="48">
        <v>92</v>
      </c>
      <c r="D44" s="48">
        <v>18</v>
      </c>
      <c r="E44" s="48">
        <v>0</v>
      </c>
      <c r="F44" s="48">
        <v>22.7</v>
      </c>
      <c r="G44" s="48">
        <v>0.23499999999999999</v>
      </c>
      <c r="H44" s="48">
        <v>48</v>
      </c>
      <c r="I44" s="45">
        <v>0</v>
      </c>
    </row>
    <row r="45" spans="1:9">
      <c r="A45" s="48">
        <v>9</v>
      </c>
      <c r="B45" s="48">
        <v>171</v>
      </c>
      <c r="C45" s="48">
        <v>110</v>
      </c>
      <c r="D45" s="48">
        <v>24</v>
      </c>
      <c r="E45" s="48">
        <v>240</v>
      </c>
      <c r="F45" s="48">
        <v>45.4</v>
      </c>
      <c r="G45" s="48">
        <v>0.72099999999999997</v>
      </c>
      <c r="H45" s="48">
        <v>54</v>
      </c>
      <c r="I45" s="45">
        <v>1</v>
      </c>
    </row>
    <row r="46" spans="1:9">
      <c r="A46" s="48">
        <v>7</v>
      </c>
      <c r="B46" s="48">
        <v>159</v>
      </c>
      <c r="C46" s="48">
        <v>64</v>
      </c>
      <c r="D46" s="48">
        <v>0</v>
      </c>
      <c r="E46" s="48">
        <v>0</v>
      </c>
      <c r="F46" s="48">
        <v>27.4</v>
      </c>
      <c r="G46" s="48">
        <v>0.29399999999999998</v>
      </c>
      <c r="H46" s="48">
        <v>40</v>
      </c>
      <c r="I46" s="45">
        <v>0</v>
      </c>
    </row>
    <row r="47" spans="1:9">
      <c r="A47" s="48">
        <v>0</v>
      </c>
      <c r="B47" s="48">
        <v>180</v>
      </c>
      <c r="C47" s="48">
        <v>66</v>
      </c>
      <c r="D47" s="48">
        <v>39</v>
      </c>
      <c r="E47" s="48">
        <v>0</v>
      </c>
      <c r="F47" s="48">
        <v>42</v>
      </c>
      <c r="G47" s="48">
        <v>1.893</v>
      </c>
      <c r="H47" s="48">
        <v>25</v>
      </c>
      <c r="I47" s="45">
        <v>1</v>
      </c>
    </row>
    <row r="48" spans="1:9">
      <c r="A48" s="48">
        <v>1</v>
      </c>
      <c r="B48" s="48">
        <v>146</v>
      </c>
      <c r="C48" s="48">
        <v>56</v>
      </c>
      <c r="D48" s="48">
        <v>0</v>
      </c>
      <c r="E48" s="48">
        <v>0</v>
      </c>
      <c r="F48" s="48">
        <v>29.7</v>
      </c>
      <c r="G48" s="48">
        <v>0.56399999999999995</v>
      </c>
      <c r="H48" s="48">
        <v>29</v>
      </c>
      <c r="I48" s="45">
        <v>0</v>
      </c>
    </row>
    <row r="49" spans="1:9">
      <c r="A49" s="48">
        <v>2</v>
      </c>
      <c r="B49" s="48">
        <v>71</v>
      </c>
      <c r="C49" s="48">
        <v>70</v>
      </c>
      <c r="D49" s="48">
        <v>27</v>
      </c>
      <c r="E49" s="48">
        <v>0</v>
      </c>
      <c r="F49" s="48">
        <v>28</v>
      </c>
      <c r="G49" s="48">
        <v>0.58599999999999997</v>
      </c>
      <c r="H49" s="48">
        <v>22</v>
      </c>
      <c r="I49" s="45">
        <v>0</v>
      </c>
    </row>
    <row r="50" spans="1:9">
      <c r="A50" s="48">
        <v>7</v>
      </c>
      <c r="B50" s="48">
        <v>103</v>
      </c>
      <c r="C50" s="48">
        <v>66</v>
      </c>
      <c r="D50" s="48">
        <v>32</v>
      </c>
      <c r="E50" s="48">
        <v>0</v>
      </c>
      <c r="F50" s="48">
        <v>39.1</v>
      </c>
      <c r="G50" s="48">
        <v>0.34399999999999997</v>
      </c>
      <c r="H50" s="48">
        <v>31</v>
      </c>
      <c r="I50" s="45">
        <v>1</v>
      </c>
    </row>
    <row r="51" spans="1:9">
      <c r="A51" s="48">
        <v>7</v>
      </c>
      <c r="B51" s="48">
        <v>105</v>
      </c>
      <c r="C51" s="48">
        <v>0</v>
      </c>
      <c r="D51" s="48">
        <v>0</v>
      </c>
      <c r="E51" s="48">
        <v>0</v>
      </c>
      <c r="F51" s="48">
        <v>0</v>
      </c>
      <c r="G51" s="48">
        <v>0.30499999999999999</v>
      </c>
      <c r="H51" s="48">
        <v>24</v>
      </c>
      <c r="I51" s="45">
        <v>0</v>
      </c>
    </row>
    <row r="52" spans="1:9">
      <c r="A52" s="48">
        <v>1</v>
      </c>
      <c r="B52" s="48">
        <v>103</v>
      </c>
      <c r="C52" s="48">
        <v>80</v>
      </c>
      <c r="D52" s="48">
        <v>11</v>
      </c>
      <c r="E52" s="48">
        <v>82</v>
      </c>
      <c r="F52" s="48">
        <v>19.399999999999999</v>
      </c>
      <c r="G52" s="48">
        <v>0.49099999999999999</v>
      </c>
      <c r="H52" s="48">
        <v>22</v>
      </c>
      <c r="I52" s="45">
        <v>0</v>
      </c>
    </row>
    <row r="53" spans="1:9">
      <c r="A53" s="48">
        <v>1</v>
      </c>
      <c r="B53" s="48">
        <v>101</v>
      </c>
      <c r="C53" s="48">
        <v>50</v>
      </c>
      <c r="D53" s="48">
        <v>15</v>
      </c>
      <c r="E53" s="48">
        <v>36</v>
      </c>
      <c r="F53" s="48">
        <v>24.2</v>
      </c>
      <c r="G53" s="48">
        <v>0.52600000000000002</v>
      </c>
      <c r="H53" s="48">
        <v>26</v>
      </c>
      <c r="I53" s="45">
        <v>0</v>
      </c>
    </row>
    <row r="54" spans="1:9">
      <c r="A54" s="48">
        <v>5</v>
      </c>
      <c r="B54" s="48">
        <v>88</v>
      </c>
      <c r="C54" s="48">
        <v>66</v>
      </c>
      <c r="D54" s="48">
        <v>21</v>
      </c>
      <c r="E54" s="48">
        <v>23</v>
      </c>
      <c r="F54" s="48">
        <v>24.4</v>
      </c>
      <c r="G54" s="48">
        <v>0.34200000000000003</v>
      </c>
      <c r="H54" s="48">
        <v>30</v>
      </c>
      <c r="I54" s="45">
        <v>0</v>
      </c>
    </row>
    <row r="55" spans="1:9">
      <c r="A55" s="48">
        <v>8</v>
      </c>
      <c r="B55" s="48">
        <v>176</v>
      </c>
      <c r="C55" s="48">
        <v>90</v>
      </c>
      <c r="D55" s="48">
        <v>34</v>
      </c>
      <c r="E55" s="48">
        <v>300</v>
      </c>
      <c r="F55" s="48">
        <v>33.700000000000003</v>
      </c>
      <c r="G55" s="48">
        <v>0.46700000000000003</v>
      </c>
      <c r="H55" s="48">
        <v>58</v>
      </c>
      <c r="I55" s="45">
        <v>1</v>
      </c>
    </row>
    <row r="56" spans="1:9">
      <c r="A56" s="48">
        <v>7</v>
      </c>
      <c r="B56" s="48">
        <v>150</v>
      </c>
      <c r="C56" s="48">
        <v>66</v>
      </c>
      <c r="D56" s="48">
        <v>42</v>
      </c>
      <c r="E56" s="48">
        <v>342</v>
      </c>
      <c r="F56" s="48">
        <v>34.700000000000003</v>
      </c>
      <c r="G56" s="48">
        <v>0.71799999999999997</v>
      </c>
      <c r="H56" s="48">
        <v>42</v>
      </c>
      <c r="I56" s="45">
        <v>0</v>
      </c>
    </row>
    <row r="57" spans="1:9">
      <c r="A57" s="48">
        <v>1</v>
      </c>
      <c r="B57" s="48">
        <v>73</v>
      </c>
      <c r="C57" s="48">
        <v>50</v>
      </c>
      <c r="D57" s="48">
        <v>10</v>
      </c>
      <c r="E57" s="48">
        <v>0</v>
      </c>
      <c r="F57" s="48">
        <v>23</v>
      </c>
      <c r="G57" s="48">
        <v>0.248</v>
      </c>
      <c r="H57" s="48">
        <v>21</v>
      </c>
      <c r="I57" s="45">
        <v>0</v>
      </c>
    </row>
    <row r="58" spans="1:9">
      <c r="A58" s="48">
        <v>7</v>
      </c>
      <c r="B58" s="48">
        <v>187</v>
      </c>
      <c r="C58" s="48">
        <v>68</v>
      </c>
      <c r="D58" s="48">
        <v>39</v>
      </c>
      <c r="E58" s="48">
        <v>304</v>
      </c>
      <c r="F58" s="48">
        <v>37.700000000000003</v>
      </c>
      <c r="G58" s="48">
        <v>0.254</v>
      </c>
      <c r="H58" s="48">
        <v>41</v>
      </c>
      <c r="I58" s="45">
        <v>1</v>
      </c>
    </row>
    <row r="59" spans="1:9">
      <c r="A59" s="48">
        <v>0</v>
      </c>
      <c r="B59" s="48">
        <v>100</v>
      </c>
      <c r="C59" s="48">
        <v>88</v>
      </c>
      <c r="D59" s="48">
        <v>60</v>
      </c>
      <c r="E59" s="48">
        <v>110</v>
      </c>
      <c r="F59" s="48">
        <v>46.8</v>
      </c>
      <c r="G59" s="48">
        <v>0.96199999999999997</v>
      </c>
      <c r="H59" s="48">
        <v>31</v>
      </c>
      <c r="I59" s="45">
        <v>0</v>
      </c>
    </row>
    <row r="60" spans="1:9">
      <c r="A60" s="48">
        <v>0</v>
      </c>
      <c r="B60" s="48">
        <v>146</v>
      </c>
      <c r="C60" s="48">
        <v>82</v>
      </c>
      <c r="D60" s="48">
        <v>0</v>
      </c>
      <c r="E60" s="48">
        <v>0</v>
      </c>
      <c r="F60" s="48">
        <v>40.5</v>
      </c>
      <c r="G60" s="48">
        <v>1.7809999999999999</v>
      </c>
      <c r="H60" s="48">
        <v>44</v>
      </c>
      <c r="I60" s="45">
        <v>0</v>
      </c>
    </row>
    <row r="61" spans="1:9">
      <c r="A61" s="48">
        <v>0</v>
      </c>
      <c r="B61" s="48">
        <v>105</v>
      </c>
      <c r="C61" s="48">
        <v>64</v>
      </c>
      <c r="D61" s="48">
        <v>41</v>
      </c>
      <c r="E61" s="48">
        <v>142</v>
      </c>
      <c r="F61" s="48">
        <v>41.5</v>
      </c>
      <c r="G61" s="48">
        <v>0.17299999999999999</v>
      </c>
      <c r="H61" s="48">
        <v>22</v>
      </c>
      <c r="I61" s="45">
        <v>0</v>
      </c>
    </row>
    <row r="62" spans="1:9">
      <c r="A62" s="48">
        <v>2</v>
      </c>
      <c r="B62" s="48">
        <v>84</v>
      </c>
      <c r="C62" s="48">
        <v>0</v>
      </c>
      <c r="D62" s="48">
        <v>0</v>
      </c>
      <c r="E62" s="48">
        <v>0</v>
      </c>
      <c r="F62" s="48">
        <v>0</v>
      </c>
      <c r="G62" s="48">
        <v>0.30399999999999999</v>
      </c>
      <c r="H62" s="48">
        <v>21</v>
      </c>
      <c r="I62" s="45">
        <v>0</v>
      </c>
    </row>
    <row r="63" spans="1:9">
      <c r="A63" s="48">
        <v>8</v>
      </c>
      <c r="B63" s="48">
        <v>133</v>
      </c>
      <c r="C63" s="48">
        <v>72</v>
      </c>
      <c r="D63" s="48">
        <v>0</v>
      </c>
      <c r="E63" s="48">
        <v>0</v>
      </c>
      <c r="F63" s="48">
        <v>32.9</v>
      </c>
      <c r="G63" s="48">
        <v>0.27</v>
      </c>
      <c r="H63" s="48">
        <v>39</v>
      </c>
      <c r="I63" s="45">
        <v>1</v>
      </c>
    </row>
    <row r="64" spans="1:9">
      <c r="A64" s="48">
        <v>5</v>
      </c>
      <c r="B64" s="48">
        <v>44</v>
      </c>
      <c r="C64" s="48">
        <v>62</v>
      </c>
      <c r="D64" s="48">
        <v>0</v>
      </c>
      <c r="E64" s="48">
        <v>0</v>
      </c>
      <c r="F64" s="48">
        <v>25</v>
      </c>
      <c r="G64" s="48">
        <v>0.58699999999999997</v>
      </c>
      <c r="H64" s="48">
        <v>36</v>
      </c>
      <c r="I64" s="45">
        <v>0</v>
      </c>
    </row>
    <row r="65" spans="1:9">
      <c r="A65" s="48">
        <v>2</v>
      </c>
      <c r="B65" s="48">
        <v>141</v>
      </c>
      <c r="C65" s="48">
        <v>58</v>
      </c>
      <c r="D65" s="48">
        <v>34</v>
      </c>
      <c r="E65" s="48">
        <v>128</v>
      </c>
      <c r="F65" s="48">
        <v>25.4</v>
      </c>
      <c r="G65" s="48">
        <v>0.69899999999999995</v>
      </c>
      <c r="H65" s="48">
        <v>24</v>
      </c>
      <c r="I65" s="45">
        <v>0</v>
      </c>
    </row>
    <row r="66" spans="1:9">
      <c r="A66" s="48">
        <v>7</v>
      </c>
      <c r="B66" s="48">
        <v>114</v>
      </c>
      <c r="C66" s="48">
        <v>66</v>
      </c>
      <c r="D66" s="48">
        <v>0</v>
      </c>
      <c r="E66" s="48">
        <v>0</v>
      </c>
      <c r="F66" s="48">
        <v>32.799999999999997</v>
      </c>
      <c r="G66" s="48">
        <v>0.25800000000000001</v>
      </c>
      <c r="H66" s="48">
        <v>42</v>
      </c>
      <c r="I66" s="45">
        <v>1</v>
      </c>
    </row>
    <row r="67" spans="1:9">
      <c r="A67" s="48">
        <v>5</v>
      </c>
      <c r="B67" s="48">
        <v>99</v>
      </c>
      <c r="C67" s="48">
        <v>74</v>
      </c>
      <c r="D67" s="48">
        <v>27</v>
      </c>
      <c r="E67" s="48">
        <v>0</v>
      </c>
      <c r="F67" s="48">
        <v>29</v>
      </c>
      <c r="G67" s="48">
        <v>0.20300000000000001</v>
      </c>
      <c r="H67" s="48">
        <v>32</v>
      </c>
      <c r="I67" s="45">
        <v>0</v>
      </c>
    </row>
    <row r="68" spans="1:9">
      <c r="A68" s="48">
        <v>0</v>
      </c>
      <c r="B68" s="48">
        <v>109</v>
      </c>
      <c r="C68" s="48">
        <v>88</v>
      </c>
      <c r="D68" s="48">
        <v>30</v>
      </c>
      <c r="E68" s="48">
        <v>0</v>
      </c>
      <c r="F68" s="48">
        <v>32.5</v>
      </c>
      <c r="G68" s="48">
        <v>0.85499999999999998</v>
      </c>
      <c r="H68" s="48">
        <v>38</v>
      </c>
      <c r="I68" s="45">
        <v>1</v>
      </c>
    </row>
    <row r="69" spans="1:9">
      <c r="A69" s="48">
        <v>2</v>
      </c>
      <c r="B69" s="48">
        <v>109</v>
      </c>
      <c r="C69" s="48">
        <v>92</v>
      </c>
      <c r="D69" s="48">
        <v>0</v>
      </c>
      <c r="E69" s="48">
        <v>0</v>
      </c>
      <c r="F69" s="48">
        <v>42.7</v>
      </c>
      <c r="G69" s="48">
        <v>0.84499999999999997</v>
      </c>
      <c r="H69" s="48">
        <v>54</v>
      </c>
      <c r="I69" s="45">
        <v>0</v>
      </c>
    </row>
    <row r="70" spans="1:9">
      <c r="A70" s="48">
        <v>1</v>
      </c>
      <c r="B70" s="48">
        <v>95</v>
      </c>
      <c r="C70" s="48">
        <v>66</v>
      </c>
      <c r="D70" s="48">
        <v>13</v>
      </c>
      <c r="E70" s="48">
        <v>38</v>
      </c>
      <c r="F70" s="48">
        <v>19.600000000000001</v>
      </c>
      <c r="G70" s="48">
        <v>0.33400000000000002</v>
      </c>
      <c r="H70" s="48">
        <v>25</v>
      </c>
      <c r="I70" s="45">
        <v>0</v>
      </c>
    </row>
    <row r="71" spans="1:9">
      <c r="A71" s="48">
        <v>4</v>
      </c>
      <c r="B71" s="48">
        <v>146</v>
      </c>
      <c r="C71" s="48">
        <v>85</v>
      </c>
      <c r="D71" s="48">
        <v>27</v>
      </c>
      <c r="E71" s="48">
        <v>100</v>
      </c>
      <c r="F71" s="48">
        <v>28.9</v>
      </c>
      <c r="G71" s="48">
        <v>0.189</v>
      </c>
      <c r="H71" s="48">
        <v>27</v>
      </c>
      <c r="I71" s="45">
        <v>0</v>
      </c>
    </row>
    <row r="72" spans="1:9">
      <c r="A72" s="48">
        <v>2</v>
      </c>
      <c r="B72" s="48">
        <v>100</v>
      </c>
      <c r="C72" s="48">
        <v>66</v>
      </c>
      <c r="D72" s="48">
        <v>20</v>
      </c>
      <c r="E72" s="48">
        <v>90</v>
      </c>
      <c r="F72" s="48">
        <v>32.9</v>
      </c>
      <c r="G72" s="48">
        <v>0.86699999999999999</v>
      </c>
      <c r="H72" s="48">
        <v>28</v>
      </c>
      <c r="I72" s="45">
        <v>1</v>
      </c>
    </row>
    <row r="73" spans="1:9">
      <c r="A73" s="48">
        <v>5</v>
      </c>
      <c r="B73" s="48">
        <v>139</v>
      </c>
      <c r="C73" s="48">
        <v>64</v>
      </c>
      <c r="D73" s="48">
        <v>35</v>
      </c>
      <c r="E73" s="48">
        <v>140</v>
      </c>
      <c r="F73" s="48">
        <v>28.6</v>
      </c>
      <c r="G73" s="48">
        <v>0.41099999999999998</v>
      </c>
      <c r="H73" s="48">
        <v>26</v>
      </c>
      <c r="I73" s="45">
        <v>0</v>
      </c>
    </row>
    <row r="74" spans="1:9">
      <c r="A74" s="48">
        <v>13</v>
      </c>
      <c r="B74" s="48">
        <v>126</v>
      </c>
      <c r="C74" s="48">
        <v>90</v>
      </c>
      <c r="D74" s="48">
        <v>0</v>
      </c>
      <c r="E74" s="48">
        <v>0</v>
      </c>
      <c r="F74" s="48">
        <v>43.4</v>
      </c>
      <c r="G74" s="48">
        <v>0.58299999999999996</v>
      </c>
      <c r="H74" s="48">
        <v>42</v>
      </c>
      <c r="I74" s="45">
        <v>1</v>
      </c>
    </row>
    <row r="75" spans="1:9">
      <c r="A75" s="48">
        <v>4</v>
      </c>
      <c r="B75" s="48">
        <v>129</v>
      </c>
      <c r="C75" s="48">
        <v>86</v>
      </c>
      <c r="D75" s="48">
        <v>20</v>
      </c>
      <c r="E75" s="48">
        <v>270</v>
      </c>
      <c r="F75" s="48">
        <v>35.1</v>
      </c>
      <c r="G75" s="48">
        <v>0.23100000000000001</v>
      </c>
      <c r="H75" s="48">
        <v>23</v>
      </c>
      <c r="I75" s="45">
        <v>0</v>
      </c>
    </row>
    <row r="76" spans="1:9">
      <c r="A76" s="48">
        <v>1</v>
      </c>
      <c r="B76" s="48">
        <v>79</v>
      </c>
      <c r="C76" s="48">
        <v>75</v>
      </c>
      <c r="D76" s="48">
        <v>30</v>
      </c>
      <c r="E76" s="48">
        <v>0</v>
      </c>
      <c r="F76" s="48">
        <v>32</v>
      </c>
      <c r="G76" s="48">
        <v>0.39600000000000002</v>
      </c>
      <c r="H76" s="48">
        <v>22</v>
      </c>
      <c r="I76" s="45">
        <v>0</v>
      </c>
    </row>
    <row r="77" spans="1:9">
      <c r="A77" s="48">
        <v>1</v>
      </c>
      <c r="B77" s="48">
        <v>0</v>
      </c>
      <c r="C77" s="48">
        <v>48</v>
      </c>
      <c r="D77" s="48">
        <v>20</v>
      </c>
      <c r="E77" s="48">
        <v>0</v>
      </c>
      <c r="F77" s="48">
        <v>24.7</v>
      </c>
      <c r="G77" s="48">
        <v>0.14000000000000001</v>
      </c>
      <c r="H77" s="48">
        <v>22</v>
      </c>
      <c r="I77" s="45">
        <v>0</v>
      </c>
    </row>
    <row r="78" spans="1:9">
      <c r="A78" s="48">
        <v>7</v>
      </c>
      <c r="B78" s="48">
        <v>62</v>
      </c>
      <c r="C78" s="48">
        <v>78</v>
      </c>
      <c r="D78" s="48">
        <v>0</v>
      </c>
      <c r="E78" s="48">
        <v>0</v>
      </c>
      <c r="F78" s="48">
        <v>32.6</v>
      </c>
      <c r="G78" s="48">
        <v>0.39100000000000001</v>
      </c>
      <c r="H78" s="48">
        <v>41</v>
      </c>
      <c r="I78" s="45">
        <v>0</v>
      </c>
    </row>
    <row r="79" spans="1:9">
      <c r="A79" s="48">
        <v>5</v>
      </c>
      <c r="B79" s="48">
        <v>95</v>
      </c>
      <c r="C79" s="48">
        <v>72</v>
      </c>
      <c r="D79" s="48">
        <v>33</v>
      </c>
      <c r="E79" s="48">
        <v>0</v>
      </c>
      <c r="F79" s="48">
        <v>37.700000000000003</v>
      </c>
      <c r="G79" s="48">
        <v>0.37</v>
      </c>
      <c r="H79" s="48">
        <v>27</v>
      </c>
      <c r="I79" s="45">
        <v>0</v>
      </c>
    </row>
    <row r="80" spans="1:9">
      <c r="A80" s="48">
        <v>0</v>
      </c>
      <c r="B80" s="48">
        <v>131</v>
      </c>
      <c r="C80" s="48">
        <v>0</v>
      </c>
      <c r="D80" s="48">
        <v>0</v>
      </c>
      <c r="E80" s="48">
        <v>0</v>
      </c>
      <c r="F80" s="48">
        <v>43.2</v>
      </c>
      <c r="G80" s="48">
        <v>0.27</v>
      </c>
      <c r="H80" s="48">
        <v>26</v>
      </c>
      <c r="I80" s="45">
        <v>1</v>
      </c>
    </row>
    <row r="81" spans="1:9">
      <c r="A81" s="48">
        <v>2</v>
      </c>
      <c r="B81" s="48">
        <v>112</v>
      </c>
      <c r="C81" s="48">
        <v>66</v>
      </c>
      <c r="D81" s="48">
        <v>22</v>
      </c>
      <c r="E81" s="48">
        <v>0</v>
      </c>
      <c r="F81" s="48">
        <v>25</v>
      </c>
      <c r="G81" s="48">
        <v>0.307</v>
      </c>
      <c r="H81" s="48">
        <v>24</v>
      </c>
      <c r="I81" s="45">
        <v>0</v>
      </c>
    </row>
    <row r="82" spans="1:9">
      <c r="A82" s="48">
        <v>3</v>
      </c>
      <c r="B82" s="48">
        <v>113</v>
      </c>
      <c r="C82" s="48">
        <v>44</v>
      </c>
      <c r="D82" s="48">
        <v>13</v>
      </c>
      <c r="E82" s="48">
        <v>0</v>
      </c>
      <c r="F82" s="48">
        <v>22.4</v>
      </c>
      <c r="G82" s="48">
        <v>0.14000000000000001</v>
      </c>
      <c r="H82" s="48">
        <v>22</v>
      </c>
      <c r="I82" s="45">
        <v>0</v>
      </c>
    </row>
    <row r="83" spans="1:9">
      <c r="A83" s="48">
        <v>2</v>
      </c>
      <c r="B83" s="48">
        <v>74</v>
      </c>
      <c r="C83" s="48">
        <v>0</v>
      </c>
      <c r="D83" s="48">
        <v>0</v>
      </c>
      <c r="E83" s="48">
        <v>0</v>
      </c>
      <c r="F83" s="48">
        <v>0</v>
      </c>
      <c r="G83" s="48">
        <v>0.10199999999999999</v>
      </c>
      <c r="H83" s="48">
        <v>22</v>
      </c>
      <c r="I83" s="45">
        <v>0</v>
      </c>
    </row>
    <row r="84" spans="1:9">
      <c r="A84" s="48">
        <v>7</v>
      </c>
      <c r="B84" s="48">
        <v>83</v>
      </c>
      <c r="C84" s="48">
        <v>78</v>
      </c>
      <c r="D84" s="48">
        <v>26</v>
      </c>
      <c r="E84" s="48">
        <v>71</v>
      </c>
      <c r="F84" s="48">
        <v>29.3</v>
      </c>
      <c r="G84" s="48">
        <v>0.76700000000000002</v>
      </c>
      <c r="H84" s="48">
        <v>36</v>
      </c>
      <c r="I84" s="45">
        <v>0</v>
      </c>
    </row>
    <row r="85" spans="1:9">
      <c r="A85" s="48">
        <v>0</v>
      </c>
      <c r="B85" s="48">
        <v>101</v>
      </c>
      <c r="C85" s="48">
        <v>65</v>
      </c>
      <c r="D85" s="48">
        <v>28</v>
      </c>
      <c r="E85" s="48">
        <v>0</v>
      </c>
      <c r="F85" s="48">
        <v>24.6</v>
      </c>
      <c r="G85" s="48">
        <v>0.23699999999999999</v>
      </c>
      <c r="H85" s="48">
        <v>22</v>
      </c>
      <c r="I85" s="45">
        <v>0</v>
      </c>
    </row>
    <row r="86" spans="1:9">
      <c r="A86" s="48">
        <v>5</v>
      </c>
      <c r="B86" s="48">
        <v>137</v>
      </c>
      <c r="C86" s="48">
        <v>108</v>
      </c>
      <c r="D86" s="48">
        <v>0</v>
      </c>
      <c r="E86" s="48">
        <v>0</v>
      </c>
      <c r="F86" s="48">
        <v>48.8</v>
      </c>
      <c r="G86" s="48">
        <v>0.22700000000000001</v>
      </c>
      <c r="H86" s="48">
        <v>37</v>
      </c>
      <c r="I86" s="45">
        <v>1</v>
      </c>
    </row>
    <row r="87" spans="1:9">
      <c r="A87" s="48">
        <v>2</v>
      </c>
      <c r="B87" s="48">
        <v>110</v>
      </c>
      <c r="C87" s="48">
        <v>74</v>
      </c>
      <c r="D87" s="48">
        <v>29</v>
      </c>
      <c r="E87" s="48">
        <v>125</v>
      </c>
      <c r="F87" s="48">
        <v>32.4</v>
      </c>
      <c r="G87" s="48">
        <v>0.69799999999999995</v>
      </c>
      <c r="H87" s="48">
        <v>27</v>
      </c>
      <c r="I87" s="45">
        <v>0</v>
      </c>
    </row>
    <row r="88" spans="1:9">
      <c r="A88" s="48">
        <v>13</v>
      </c>
      <c r="B88" s="48">
        <v>106</v>
      </c>
      <c r="C88" s="48">
        <v>72</v>
      </c>
      <c r="D88" s="48">
        <v>54</v>
      </c>
      <c r="E88" s="48">
        <v>0</v>
      </c>
      <c r="F88" s="48">
        <v>36.6</v>
      </c>
      <c r="G88" s="48">
        <v>0.17799999999999999</v>
      </c>
      <c r="H88" s="48">
        <v>45</v>
      </c>
      <c r="I88" s="45">
        <v>0</v>
      </c>
    </row>
    <row r="89" spans="1:9">
      <c r="A89" s="48">
        <v>2</v>
      </c>
      <c r="B89" s="48">
        <v>100</v>
      </c>
      <c r="C89" s="48">
        <v>68</v>
      </c>
      <c r="D89" s="48">
        <v>25</v>
      </c>
      <c r="E89" s="48">
        <v>71</v>
      </c>
      <c r="F89" s="48">
        <v>38.5</v>
      </c>
      <c r="G89" s="48">
        <v>0.32400000000000001</v>
      </c>
      <c r="H89" s="48">
        <v>26</v>
      </c>
      <c r="I89" s="45">
        <v>0</v>
      </c>
    </row>
    <row r="90" spans="1:9">
      <c r="A90" s="48">
        <v>15</v>
      </c>
      <c r="B90" s="48">
        <v>136</v>
      </c>
      <c r="C90" s="48">
        <v>70</v>
      </c>
      <c r="D90" s="48">
        <v>32</v>
      </c>
      <c r="E90" s="48">
        <v>110</v>
      </c>
      <c r="F90" s="48">
        <v>37.1</v>
      </c>
      <c r="G90" s="48">
        <v>0.153</v>
      </c>
      <c r="H90" s="48">
        <v>43</v>
      </c>
      <c r="I90" s="45">
        <v>1</v>
      </c>
    </row>
    <row r="91" spans="1:9">
      <c r="A91" s="48">
        <v>1</v>
      </c>
      <c r="B91" s="48">
        <v>107</v>
      </c>
      <c r="C91" s="48">
        <v>68</v>
      </c>
      <c r="D91" s="48">
        <v>19</v>
      </c>
      <c r="E91" s="48">
        <v>0</v>
      </c>
      <c r="F91" s="48">
        <v>26.5</v>
      </c>
      <c r="G91" s="48">
        <v>0.16500000000000001</v>
      </c>
      <c r="H91" s="48">
        <v>24</v>
      </c>
      <c r="I91" s="45">
        <v>0</v>
      </c>
    </row>
    <row r="92" spans="1:9">
      <c r="A92" s="48">
        <v>1</v>
      </c>
      <c r="B92" s="48">
        <v>80</v>
      </c>
      <c r="C92" s="48">
        <v>55</v>
      </c>
      <c r="D92" s="48">
        <v>0</v>
      </c>
      <c r="E92" s="48">
        <v>0</v>
      </c>
      <c r="F92" s="48">
        <v>19.100000000000001</v>
      </c>
      <c r="G92" s="48">
        <v>0.25800000000000001</v>
      </c>
      <c r="H92" s="48">
        <v>21</v>
      </c>
      <c r="I92" s="45">
        <v>0</v>
      </c>
    </row>
    <row r="93" spans="1:9">
      <c r="A93" s="48">
        <v>4</v>
      </c>
      <c r="B93" s="48">
        <v>123</v>
      </c>
      <c r="C93" s="48">
        <v>80</v>
      </c>
      <c r="D93" s="48">
        <v>15</v>
      </c>
      <c r="E93" s="48">
        <v>176</v>
      </c>
      <c r="F93" s="48">
        <v>32</v>
      </c>
      <c r="G93" s="48">
        <v>0.443</v>
      </c>
      <c r="H93" s="48">
        <v>34</v>
      </c>
      <c r="I93" s="45">
        <v>0</v>
      </c>
    </row>
    <row r="94" spans="1:9">
      <c r="A94" s="48">
        <v>7</v>
      </c>
      <c r="B94" s="48">
        <v>81</v>
      </c>
      <c r="C94" s="48">
        <v>78</v>
      </c>
      <c r="D94" s="48">
        <v>40</v>
      </c>
      <c r="E94" s="48">
        <v>48</v>
      </c>
      <c r="F94" s="48">
        <v>46.7</v>
      </c>
      <c r="G94" s="48">
        <v>0.26100000000000001</v>
      </c>
      <c r="H94" s="48">
        <v>42</v>
      </c>
      <c r="I94" s="45">
        <v>0</v>
      </c>
    </row>
    <row r="95" spans="1:9">
      <c r="A95" s="48">
        <v>4</v>
      </c>
      <c r="B95" s="48">
        <v>134</v>
      </c>
      <c r="C95" s="48">
        <v>72</v>
      </c>
      <c r="D95" s="48">
        <v>0</v>
      </c>
      <c r="E95" s="48">
        <v>0</v>
      </c>
      <c r="F95" s="48">
        <v>23.8</v>
      </c>
      <c r="G95" s="48">
        <v>0.27700000000000002</v>
      </c>
      <c r="H95" s="48">
        <v>60</v>
      </c>
      <c r="I95" s="45">
        <v>1</v>
      </c>
    </row>
    <row r="96" spans="1:9">
      <c r="A96" s="48">
        <v>2</v>
      </c>
      <c r="B96" s="48">
        <v>142</v>
      </c>
      <c r="C96" s="48">
        <v>82</v>
      </c>
      <c r="D96" s="48">
        <v>18</v>
      </c>
      <c r="E96" s="48">
        <v>64</v>
      </c>
      <c r="F96" s="48">
        <v>24.7</v>
      </c>
      <c r="G96" s="48">
        <v>0.76100000000000001</v>
      </c>
      <c r="H96" s="48">
        <v>21</v>
      </c>
      <c r="I96" s="45">
        <v>0</v>
      </c>
    </row>
    <row r="97" spans="1:9">
      <c r="A97" s="48">
        <v>6</v>
      </c>
      <c r="B97" s="48">
        <v>144</v>
      </c>
      <c r="C97" s="48">
        <v>72</v>
      </c>
      <c r="D97" s="48">
        <v>27</v>
      </c>
      <c r="E97" s="48">
        <v>228</v>
      </c>
      <c r="F97" s="48">
        <v>33.9</v>
      </c>
      <c r="G97" s="48">
        <v>0.255</v>
      </c>
      <c r="H97" s="48">
        <v>40</v>
      </c>
      <c r="I97" s="45">
        <v>0</v>
      </c>
    </row>
    <row r="98" spans="1:9">
      <c r="A98" s="48">
        <v>2</v>
      </c>
      <c r="B98" s="48">
        <v>92</v>
      </c>
      <c r="C98" s="48">
        <v>62</v>
      </c>
      <c r="D98" s="48">
        <v>28</v>
      </c>
      <c r="E98" s="48">
        <v>0</v>
      </c>
      <c r="F98" s="48">
        <v>31.6</v>
      </c>
      <c r="G98" s="48">
        <v>0.13</v>
      </c>
      <c r="H98" s="48">
        <v>24</v>
      </c>
      <c r="I98" s="45">
        <v>0</v>
      </c>
    </row>
    <row r="99" spans="1:9">
      <c r="A99" s="48">
        <v>1</v>
      </c>
      <c r="B99" s="48">
        <v>71</v>
      </c>
      <c r="C99" s="48">
        <v>48</v>
      </c>
      <c r="D99" s="48">
        <v>18</v>
      </c>
      <c r="E99" s="48">
        <v>76</v>
      </c>
      <c r="F99" s="48">
        <v>20.399999999999999</v>
      </c>
      <c r="G99" s="48">
        <v>0.32300000000000001</v>
      </c>
      <c r="H99" s="48">
        <v>22</v>
      </c>
      <c r="I99" s="45">
        <v>0</v>
      </c>
    </row>
    <row r="100" spans="1:9">
      <c r="A100" s="48">
        <v>6</v>
      </c>
      <c r="B100" s="48">
        <v>93</v>
      </c>
      <c r="C100" s="48">
        <v>50</v>
      </c>
      <c r="D100" s="48">
        <v>30</v>
      </c>
      <c r="E100" s="48">
        <v>64</v>
      </c>
      <c r="F100" s="48">
        <v>28.7</v>
      </c>
      <c r="G100" s="48">
        <v>0.35599999999999998</v>
      </c>
      <c r="H100" s="48">
        <v>23</v>
      </c>
      <c r="I100" s="45">
        <v>0</v>
      </c>
    </row>
    <row r="101" spans="1:9">
      <c r="A101" s="48">
        <v>1</v>
      </c>
      <c r="B101" s="48">
        <v>122</v>
      </c>
      <c r="C101" s="48">
        <v>90</v>
      </c>
      <c r="D101" s="48">
        <v>51</v>
      </c>
      <c r="E101" s="48">
        <v>220</v>
      </c>
      <c r="F101" s="48">
        <v>49.7</v>
      </c>
      <c r="G101" s="48">
        <v>0.32500000000000001</v>
      </c>
      <c r="H101" s="48">
        <v>31</v>
      </c>
      <c r="I101" s="45">
        <v>1</v>
      </c>
    </row>
    <row r="102" spans="1:9">
      <c r="A102" s="48">
        <v>1</v>
      </c>
      <c r="B102" s="48">
        <v>163</v>
      </c>
      <c r="C102" s="48">
        <v>72</v>
      </c>
      <c r="D102" s="48">
        <v>0</v>
      </c>
      <c r="E102" s="48">
        <v>0</v>
      </c>
      <c r="F102" s="48">
        <v>39</v>
      </c>
      <c r="G102" s="48">
        <v>1.222</v>
      </c>
      <c r="H102" s="48">
        <v>33</v>
      </c>
      <c r="I102" s="45">
        <v>1</v>
      </c>
    </row>
    <row r="103" spans="1:9">
      <c r="A103" s="48">
        <v>1</v>
      </c>
      <c r="B103" s="48">
        <v>151</v>
      </c>
      <c r="C103" s="48">
        <v>60</v>
      </c>
      <c r="D103" s="48">
        <v>0</v>
      </c>
      <c r="E103" s="48">
        <v>0</v>
      </c>
      <c r="F103" s="48">
        <v>26.1</v>
      </c>
      <c r="G103" s="48">
        <v>0.17899999999999999</v>
      </c>
      <c r="H103" s="48">
        <v>22</v>
      </c>
      <c r="I103" s="45">
        <v>0</v>
      </c>
    </row>
    <row r="104" spans="1:9">
      <c r="A104" s="48">
        <v>0</v>
      </c>
      <c r="B104" s="48">
        <v>125</v>
      </c>
      <c r="C104" s="48">
        <v>96</v>
      </c>
      <c r="D104" s="48">
        <v>0</v>
      </c>
      <c r="E104" s="48">
        <v>0</v>
      </c>
      <c r="F104" s="48">
        <v>22.5</v>
      </c>
      <c r="G104" s="48">
        <v>0.26200000000000001</v>
      </c>
      <c r="H104" s="48">
        <v>21</v>
      </c>
      <c r="I104" s="45">
        <v>0</v>
      </c>
    </row>
    <row r="105" spans="1:9">
      <c r="A105" s="48">
        <v>1</v>
      </c>
      <c r="B105" s="48">
        <v>81</v>
      </c>
      <c r="C105" s="48">
        <v>72</v>
      </c>
      <c r="D105" s="48">
        <v>18</v>
      </c>
      <c r="E105" s="48">
        <v>40</v>
      </c>
      <c r="F105" s="48">
        <v>26.6</v>
      </c>
      <c r="G105" s="48">
        <v>0.28299999999999997</v>
      </c>
      <c r="H105" s="48">
        <v>24</v>
      </c>
      <c r="I105" s="45">
        <v>0</v>
      </c>
    </row>
    <row r="106" spans="1:9">
      <c r="A106" s="48">
        <v>2</v>
      </c>
      <c r="B106" s="48">
        <v>85</v>
      </c>
      <c r="C106" s="48">
        <v>65</v>
      </c>
      <c r="D106" s="48">
        <v>0</v>
      </c>
      <c r="E106" s="48">
        <v>0</v>
      </c>
      <c r="F106" s="48">
        <v>39.6</v>
      </c>
      <c r="G106" s="48">
        <v>0.93</v>
      </c>
      <c r="H106" s="48">
        <v>27</v>
      </c>
      <c r="I106" s="45">
        <v>0</v>
      </c>
    </row>
    <row r="107" spans="1:9">
      <c r="A107" s="48">
        <v>1</v>
      </c>
      <c r="B107" s="48">
        <v>126</v>
      </c>
      <c r="C107" s="48">
        <v>56</v>
      </c>
      <c r="D107" s="48">
        <v>29</v>
      </c>
      <c r="E107" s="48">
        <v>152</v>
      </c>
      <c r="F107" s="48">
        <v>28.7</v>
      </c>
      <c r="G107" s="48">
        <v>0.80100000000000005</v>
      </c>
      <c r="H107" s="48">
        <v>21</v>
      </c>
      <c r="I107" s="45">
        <v>0</v>
      </c>
    </row>
    <row r="108" spans="1:9">
      <c r="A108" s="48">
        <v>1</v>
      </c>
      <c r="B108" s="48">
        <v>96</v>
      </c>
      <c r="C108" s="48">
        <v>122</v>
      </c>
      <c r="D108" s="48">
        <v>0</v>
      </c>
      <c r="E108" s="48">
        <v>0</v>
      </c>
      <c r="F108" s="48">
        <v>22.4</v>
      </c>
      <c r="G108" s="48">
        <v>0.20699999999999999</v>
      </c>
      <c r="H108" s="48">
        <v>27</v>
      </c>
      <c r="I108" s="45">
        <v>0</v>
      </c>
    </row>
    <row r="109" spans="1:9">
      <c r="A109" s="48">
        <v>4</v>
      </c>
      <c r="B109" s="48">
        <v>144</v>
      </c>
      <c r="C109" s="48">
        <v>58</v>
      </c>
      <c r="D109" s="48">
        <v>28</v>
      </c>
      <c r="E109" s="48">
        <v>140</v>
      </c>
      <c r="F109" s="48">
        <v>29.5</v>
      </c>
      <c r="G109" s="48">
        <v>0.28699999999999998</v>
      </c>
      <c r="H109" s="48">
        <v>37</v>
      </c>
      <c r="I109" s="45">
        <v>0</v>
      </c>
    </row>
    <row r="110" spans="1:9">
      <c r="A110" s="48">
        <v>3</v>
      </c>
      <c r="B110" s="48">
        <v>83</v>
      </c>
      <c r="C110" s="48">
        <v>58</v>
      </c>
      <c r="D110" s="48">
        <v>31</v>
      </c>
      <c r="E110" s="48">
        <v>18</v>
      </c>
      <c r="F110" s="48">
        <v>34.299999999999997</v>
      </c>
      <c r="G110" s="48">
        <v>0.33600000000000002</v>
      </c>
      <c r="H110" s="48">
        <v>25</v>
      </c>
      <c r="I110" s="45">
        <v>0</v>
      </c>
    </row>
    <row r="111" spans="1:9">
      <c r="A111" s="48">
        <v>0</v>
      </c>
      <c r="B111" s="48">
        <v>95</v>
      </c>
      <c r="C111" s="48">
        <v>85</v>
      </c>
      <c r="D111" s="48">
        <v>25</v>
      </c>
      <c r="E111" s="48">
        <v>36</v>
      </c>
      <c r="F111" s="48">
        <v>37.4</v>
      </c>
      <c r="G111" s="48">
        <v>0.247</v>
      </c>
      <c r="H111" s="48">
        <v>24</v>
      </c>
      <c r="I111" s="45">
        <v>1</v>
      </c>
    </row>
    <row r="112" spans="1:9">
      <c r="A112" s="48">
        <v>3</v>
      </c>
      <c r="B112" s="48">
        <v>171</v>
      </c>
      <c r="C112" s="48">
        <v>72</v>
      </c>
      <c r="D112" s="48">
        <v>33</v>
      </c>
      <c r="E112" s="48">
        <v>135</v>
      </c>
      <c r="F112" s="48">
        <v>33.299999999999997</v>
      </c>
      <c r="G112" s="48">
        <v>0.19900000000000001</v>
      </c>
      <c r="H112" s="48">
        <v>24</v>
      </c>
      <c r="I112" s="45">
        <v>1</v>
      </c>
    </row>
    <row r="113" spans="1:9">
      <c r="A113" s="48">
        <v>8</v>
      </c>
      <c r="B113" s="48">
        <v>155</v>
      </c>
      <c r="C113" s="48">
        <v>62</v>
      </c>
      <c r="D113" s="48">
        <v>26</v>
      </c>
      <c r="E113" s="48">
        <v>495</v>
      </c>
      <c r="F113" s="48">
        <v>34</v>
      </c>
      <c r="G113" s="48">
        <v>0.54300000000000004</v>
      </c>
      <c r="H113" s="48">
        <v>46</v>
      </c>
      <c r="I113" s="45">
        <v>1</v>
      </c>
    </row>
    <row r="114" spans="1:9">
      <c r="A114" s="48">
        <v>1</v>
      </c>
      <c r="B114" s="48">
        <v>89</v>
      </c>
      <c r="C114" s="48">
        <v>76</v>
      </c>
      <c r="D114" s="48">
        <v>34</v>
      </c>
      <c r="E114" s="48">
        <v>37</v>
      </c>
      <c r="F114" s="48">
        <v>31.2</v>
      </c>
      <c r="G114" s="48">
        <v>0.192</v>
      </c>
      <c r="H114" s="48">
        <v>23</v>
      </c>
      <c r="I114" s="45">
        <v>0</v>
      </c>
    </row>
    <row r="115" spans="1:9">
      <c r="A115" s="48">
        <v>4</v>
      </c>
      <c r="B115" s="48">
        <v>76</v>
      </c>
      <c r="C115" s="48">
        <v>62</v>
      </c>
      <c r="D115" s="48">
        <v>0</v>
      </c>
      <c r="E115" s="48">
        <v>0</v>
      </c>
      <c r="F115" s="48">
        <v>34</v>
      </c>
      <c r="G115" s="48">
        <v>0.39100000000000001</v>
      </c>
      <c r="H115" s="48">
        <v>25</v>
      </c>
      <c r="I115" s="45">
        <v>0</v>
      </c>
    </row>
    <row r="116" spans="1:9">
      <c r="A116" s="48">
        <v>7</v>
      </c>
      <c r="B116" s="48">
        <v>160</v>
      </c>
      <c r="C116" s="48">
        <v>54</v>
      </c>
      <c r="D116" s="48">
        <v>32</v>
      </c>
      <c r="E116" s="48">
        <v>175</v>
      </c>
      <c r="F116" s="48">
        <v>30.5</v>
      </c>
      <c r="G116" s="48">
        <v>0.58799999999999997</v>
      </c>
      <c r="H116" s="48">
        <v>39</v>
      </c>
      <c r="I116" s="45">
        <v>1</v>
      </c>
    </row>
    <row r="117" spans="1:9">
      <c r="A117" s="48">
        <v>4</v>
      </c>
      <c r="B117" s="48">
        <v>146</v>
      </c>
      <c r="C117" s="48">
        <v>92</v>
      </c>
      <c r="D117" s="48">
        <v>0</v>
      </c>
      <c r="E117" s="48">
        <v>0</v>
      </c>
      <c r="F117" s="48">
        <v>31.2</v>
      </c>
      <c r="G117" s="48">
        <v>0.53900000000000003</v>
      </c>
      <c r="H117" s="48">
        <v>61</v>
      </c>
      <c r="I117" s="45">
        <v>1</v>
      </c>
    </row>
    <row r="118" spans="1:9">
      <c r="A118" s="48">
        <v>5</v>
      </c>
      <c r="B118" s="48">
        <v>124</v>
      </c>
      <c r="C118" s="48">
        <v>74</v>
      </c>
      <c r="D118" s="48">
        <v>0</v>
      </c>
      <c r="E118" s="48">
        <v>0</v>
      </c>
      <c r="F118" s="48">
        <v>34</v>
      </c>
      <c r="G118" s="48">
        <v>0.22</v>
      </c>
      <c r="H118" s="48">
        <v>38</v>
      </c>
      <c r="I118" s="45">
        <v>1</v>
      </c>
    </row>
    <row r="119" spans="1:9">
      <c r="A119" s="48">
        <v>5</v>
      </c>
      <c r="B119" s="48">
        <v>78</v>
      </c>
      <c r="C119" s="48">
        <v>48</v>
      </c>
      <c r="D119" s="48">
        <v>0</v>
      </c>
      <c r="E119" s="48">
        <v>0</v>
      </c>
      <c r="F119" s="48">
        <v>33.700000000000003</v>
      </c>
      <c r="G119" s="48">
        <v>0.65400000000000003</v>
      </c>
      <c r="H119" s="48">
        <v>25</v>
      </c>
      <c r="I119" s="45">
        <v>0</v>
      </c>
    </row>
    <row r="120" spans="1:9">
      <c r="A120" s="48">
        <v>4</v>
      </c>
      <c r="B120" s="48">
        <v>97</v>
      </c>
      <c r="C120" s="48">
        <v>60</v>
      </c>
      <c r="D120" s="48">
        <v>23</v>
      </c>
      <c r="E120" s="48">
        <v>0</v>
      </c>
      <c r="F120" s="48">
        <v>28.2</v>
      </c>
      <c r="G120" s="48">
        <v>0.443</v>
      </c>
      <c r="H120" s="48">
        <v>22</v>
      </c>
      <c r="I120" s="45">
        <v>0</v>
      </c>
    </row>
    <row r="121" spans="1:9">
      <c r="A121" s="48">
        <v>4</v>
      </c>
      <c r="B121" s="48">
        <v>99</v>
      </c>
      <c r="C121" s="48">
        <v>76</v>
      </c>
      <c r="D121" s="48">
        <v>15</v>
      </c>
      <c r="E121" s="48">
        <v>51</v>
      </c>
      <c r="F121" s="48">
        <v>23.2</v>
      </c>
      <c r="G121" s="48">
        <v>0.223</v>
      </c>
      <c r="H121" s="48">
        <v>21</v>
      </c>
      <c r="I121" s="45">
        <v>0</v>
      </c>
    </row>
    <row r="122" spans="1:9">
      <c r="A122" s="48">
        <v>0</v>
      </c>
      <c r="B122" s="48">
        <v>162</v>
      </c>
      <c r="C122" s="48">
        <v>76</v>
      </c>
      <c r="D122" s="48">
        <v>56</v>
      </c>
      <c r="E122" s="48">
        <v>100</v>
      </c>
      <c r="F122" s="48">
        <v>53.2</v>
      </c>
      <c r="G122" s="48">
        <v>0.75900000000000001</v>
      </c>
      <c r="H122" s="48">
        <v>25</v>
      </c>
      <c r="I122" s="45">
        <v>1</v>
      </c>
    </row>
    <row r="123" spans="1:9">
      <c r="A123" s="48">
        <v>6</v>
      </c>
      <c r="B123" s="48">
        <v>111</v>
      </c>
      <c r="C123" s="48">
        <v>64</v>
      </c>
      <c r="D123" s="48">
        <v>39</v>
      </c>
      <c r="E123" s="48">
        <v>0</v>
      </c>
      <c r="F123" s="48">
        <v>34.200000000000003</v>
      </c>
      <c r="G123" s="48">
        <v>0.26</v>
      </c>
      <c r="H123" s="48">
        <v>24</v>
      </c>
      <c r="I123" s="45">
        <v>0</v>
      </c>
    </row>
    <row r="124" spans="1:9">
      <c r="A124" s="48">
        <v>2</v>
      </c>
      <c r="B124" s="48">
        <v>107</v>
      </c>
      <c r="C124" s="48">
        <v>74</v>
      </c>
      <c r="D124" s="48">
        <v>30</v>
      </c>
      <c r="E124" s="48">
        <v>100</v>
      </c>
      <c r="F124" s="48">
        <v>33.6</v>
      </c>
      <c r="G124" s="48">
        <v>0.40400000000000003</v>
      </c>
      <c r="H124" s="48">
        <v>23</v>
      </c>
      <c r="I124" s="45">
        <v>0</v>
      </c>
    </row>
    <row r="125" spans="1:9">
      <c r="A125" s="48">
        <v>5</v>
      </c>
      <c r="B125" s="48">
        <v>132</v>
      </c>
      <c r="C125" s="48">
        <v>80</v>
      </c>
      <c r="D125" s="48">
        <v>0</v>
      </c>
      <c r="E125" s="48">
        <v>0</v>
      </c>
      <c r="F125" s="48">
        <v>26.8</v>
      </c>
      <c r="G125" s="48">
        <v>0.186</v>
      </c>
      <c r="H125" s="48">
        <v>69</v>
      </c>
      <c r="I125" s="45">
        <v>0</v>
      </c>
    </row>
    <row r="126" spans="1:9">
      <c r="A126" s="48">
        <v>0</v>
      </c>
      <c r="B126" s="48">
        <v>113</v>
      </c>
      <c r="C126" s="48">
        <v>76</v>
      </c>
      <c r="D126" s="48">
        <v>0</v>
      </c>
      <c r="E126" s="48">
        <v>0</v>
      </c>
      <c r="F126" s="48">
        <v>33.299999999999997</v>
      </c>
      <c r="G126" s="48">
        <v>0.27800000000000002</v>
      </c>
      <c r="H126" s="48">
        <v>23</v>
      </c>
      <c r="I126" s="45">
        <v>1</v>
      </c>
    </row>
    <row r="127" spans="1:9">
      <c r="A127" s="48">
        <v>1</v>
      </c>
      <c r="B127" s="48">
        <v>88</v>
      </c>
      <c r="C127" s="48">
        <v>30</v>
      </c>
      <c r="D127" s="48">
        <v>42</v>
      </c>
      <c r="E127" s="48">
        <v>99</v>
      </c>
      <c r="F127" s="48">
        <v>55</v>
      </c>
      <c r="G127" s="48">
        <v>0.496</v>
      </c>
      <c r="H127" s="48">
        <v>26</v>
      </c>
      <c r="I127" s="45">
        <v>1</v>
      </c>
    </row>
    <row r="128" spans="1:9">
      <c r="A128" s="48">
        <v>3</v>
      </c>
      <c r="B128" s="48">
        <v>120</v>
      </c>
      <c r="C128" s="48">
        <v>70</v>
      </c>
      <c r="D128" s="48">
        <v>30</v>
      </c>
      <c r="E128" s="48">
        <v>135</v>
      </c>
      <c r="F128" s="48">
        <v>42.9</v>
      </c>
      <c r="G128" s="48">
        <v>0.45200000000000001</v>
      </c>
      <c r="H128" s="48">
        <v>30</v>
      </c>
      <c r="I128" s="45">
        <v>0</v>
      </c>
    </row>
    <row r="129" spans="1:9">
      <c r="A129" s="48">
        <v>1</v>
      </c>
      <c r="B129" s="48">
        <v>118</v>
      </c>
      <c r="C129" s="48">
        <v>58</v>
      </c>
      <c r="D129" s="48">
        <v>36</v>
      </c>
      <c r="E129" s="48">
        <v>94</v>
      </c>
      <c r="F129" s="48">
        <v>33.299999999999997</v>
      </c>
      <c r="G129" s="48">
        <v>0.26100000000000001</v>
      </c>
      <c r="H129" s="48">
        <v>23</v>
      </c>
      <c r="I129" s="45">
        <v>0</v>
      </c>
    </row>
    <row r="130" spans="1:9">
      <c r="A130" s="48">
        <v>1</v>
      </c>
      <c r="B130" s="48">
        <v>117</v>
      </c>
      <c r="C130" s="48">
        <v>88</v>
      </c>
      <c r="D130" s="48">
        <v>24</v>
      </c>
      <c r="E130" s="48">
        <v>145</v>
      </c>
      <c r="F130" s="48">
        <v>34.5</v>
      </c>
      <c r="G130" s="48">
        <v>0.40300000000000002</v>
      </c>
      <c r="H130" s="48">
        <v>40</v>
      </c>
      <c r="I130" s="45">
        <v>1</v>
      </c>
    </row>
    <row r="131" spans="1:9">
      <c r="A131" s="48">
        <v>0</v>
      </c>
      <c r="B131" s="48">
        <v>105</v>
      </c>
      <c r="C131" s="48">
        <v>84</v>
      </c>
      <c r="D131" s="48">
        <v>0</v>
      </c>
      <c r="E131" s="48">
        <v>0</v>
      </c>
      <c r="F131" s="48">
        <v>27.9</v>
      </c>
      <c r="G131" s="48">
        <v>0.74099999999999999</v>
      </c>
      <c r="H131" s="48">
        <v>62</v>
      </c>
      <c r="I131" s="45">
        <v>1</v>
      </c>
    </row>
    <row r="132" spans="1:9">
      <c r="A132" s="48">
        <v>4</v>
      </c>
      <c r="B132" s="48">
        <v>173</v>
      </c>
      <c r="C132" s="48">
        <v>70</v>
      </c>
      <c r="D132" s="48">
        <v>14</v>
      </c>
      <c r="E132" s="48">
        <v>168</v>
      </c>
      <c r="F132" s="48">
        <v>29.7</v>
      </c>
      <c r="G132" s="48">
        <v>0.36099999999999999</v>
      </c>
      <c r="H132" s="48">
        <v>33</v>
      </c>
      <c r="I132" s="45">
        <v>1</v>
      </c>
    </row>
    <row r="133" spans="1:9">
      <c r="A133" s="48">
        <v>9</v>
      </c>
      <c r="B133" s="48">
        <v>122</v>
      </c>
      <c r="C133" s="48">
        <v>56</v>
      </c>
      <c r="D133" s="48">
        <v>0</v>
      </c>
      <c r="E133" s="48">
        <v>0</v>
      </c>
      <c r="F133" s="48">
        <v>33.299999999999997</v>
      </c>
      <c r="G133" s="48">
        <v>1.1140000000000001</v>
      </c>
      <c r="H133" s="48">
        <v>33</v>
      </c>
      <c r="I133" s="45">
        <v>1</v>
      </c>
    </row>
    <row r="134" spans="1:9">
      <c r="A134" s="48">
        <v>3</v>
      </c>
      <c r="B134" s="48">
        <v>170</v>
      </c>
      <c r="C134" s="48">
        <v>64</v>
      </c>
      <c r="D134" s="48">
        <v>37</v>
      </c>
      <c r="E134" s="48">
        <v>225</v>
      </c>
      <c r="F134" s="48">
        <v>34.5</v>
      </c>
      <c r="G134" s="48">
        <v>0.35599999999999998</v>
      </c>
      <c r="H134" s="48">
        <v>30</v>
      </c>
      <c r="I134" s="45">
        <v>1</v>
      </c>
    </row>
    <row r="135" spans="1:9">
      <c r="A135" s="48">
        <v>8</v>
      </c>
      <c r="B135" s="48">
        <v>84</v>
      </c>
      <c r="C135" s="48">
        <v>74</v>
      </c>
      <c r="D135" s="48">
        <v>31</v>
      </c>
      <c r="E135" s="48">
        <v>0</v>
      </c>
      <c r="F135" s="48">
        <v>38.299999999999997</v>
      </c>
      <c r="G135" s="48">
        <v>0.45700000000000002</v>
      </c>
      <c r="H135" s="48">
        <v>39</v>
      </c>
      <c r="I135" s="45">
        <v>0</v>
      </c>
    </row>
    <row r="136" spans="1:9">
      <c r="A136" s="48">
        <v>2</v>
      </c>
      <c r="B136" s="48">
        <v>96</v>
      </c>
      <c r="C136" s="48">
        <v>68</v>
      </c>
      <c r="D136" s="48">
        <v>13</v>
      </c>
      <c r="E136" s="48">
        <v>49</v>
      </c>
      <c r="F136" s="48">
        <v>21.1</v>
      </c>
      <c r="G136" s="48">
        <v>0.64700000000000002</v>
      </c>
      <c r="H136" s="48">
        <v>26</v>
      </c>
      <c r="I136" s="45">
        <v>0</v>
      </c>
    </row>
    <row r="137" spans="1:9">
      <c r="A137" s="48">
        <v>2</v>
      </c>
      <c r="B137" s="48">
        <v>125</v>
      </c>
      <c r="C137" s="48">
        <v>60</v>
      </c>
      <c r="D137" s="48">
        <v>20</v>
      </c>
      <c r="E137" s="48">
        <v>140</v>
      </c>
      <c r="F137" s="48">
        <v>33.799999999999997</v>
      </c>
      <c r="G137" s="48">
        <v>8.7999999999999995E-2</v>
      </c>
      <c r="H137" s="48">
        <v>31</v>
      </c>
      <c r="I137" s="45">
        <v>0</v>
      </c>
    </row>
    <row r="138" spans="1:9">
      <c r="A138" s="48">
        <v>0</v>
      </c>
      <c r="B138" s="48">
        <v>100</v>
      </c>
      <c r="C138" s="48">
        <v>70</v>
      </c>
      <c r="D138" s="48">
        <v>26</v>
      </c>
      <c r="E138" s="48">
        <v>50</v>
      </c>
      <c r="F138" s="48">
        <v>30.8</v>
      </c>
      <c r="G138" s="48">
        <v>0.59699999999999998</v>
      </c>
      <c r="H138" s="48">
        <v>21</v>
      </c>
      <c r="I138" s="45">
        <v>0</v>
      </c>
    </row>
    <row r="139" spans="1:9">
      <c r="A139" s="48">
        <v>0</v>
      </c>
      <c r="B139" s="48">
        <v>93</v>
      </c>
      <c r="C139" s="48">
        <v>60</v>
      </c>
      <c r="D139" s="48">
        <v>25</v>
      </c>
      <c r="E139" s="48">
        <v>92</v>
      </c>
      <c r="F139" s="48">
        <v>28.7</v>
      </c>
      <c r="G139" s="48">
        <v>0.53200000000000003</v>
      </c>
      <c r="H139" s="48">
        <v>22</v>
      </c>
      <c r="I139" s="45">
        <v>0</v>
      </c>
    </row>
    <row r="140" spans="1:9">
      <c r="A140" s="48">
        <v>0</v>
      </c>
      <c r="B140" s="48">
        <v>129</v>
      </c>
      <c r="C140" s="48">
        <v>80</v>
      </c>
      <c r="D140" s="48">
        <v>0</v>
      </c>
      <c r="E140" s="48">
        <v>0</v>
      </c>
      <c r="F140" s="48">
        <v>31.2</v>
      </c>
      <c r="G140" s="48">
        <v>0.70299999999999996</v>
      </c>
      <c r="H140" s="48">
        <v>29</v>
      </c>
      <c r="I140" s="45">
        <v>0</v>
      </c>
    </row>
    <row r="141" spans="1:9">
      <c r="A141" s="48">
        <v>5</v>
      </c>
      <c r="B141" s="48">
        <v>105</v>
      </c>
      <c r="C141" s="48">
        <v>72</v>
      </c>
      <c r="D141" s="48">
        <v>29</v>
      </c>
      <c r="E141" s="48">
        <v>325</v>
      </c>
      <c r="F141" s="48">
        <v>36.9</v>
      </c>
      <c r="G141" s="48">
        <v>0.159</v>
      </c>
      <c r="H141" s="48">
        <v>28</v>
      </c>
      <c r="I141" s="45">
        <v>0</v>
      </c>
    </row>
    <row r="142" spans="1:9">
      <c r="A142" s="48">
        <v>3</v>
      </c>
      <c r="B142" s="48">
        <v>128</v>
      </c>
      <c r="C142" s="48">
        <v>78</v>
      </c>
      <c r="D142" s="48">
        <v>0</v>
      </c>
      <c r="E142" s="48">
        <v>0</v>
      </c>
      <c r="F142" s="48">
        <v>21.1</v>
      </c>
      <c r="G142" s="48">
        <v>0.26800000000000002</v>
      </c>
      <c r="H142" s="48">
        <v>55</v>
      </c>
      <c r="I142" s="45">
        <v>0</v>
      </c>
    </row>
    <row r="143" spans="1:9">
      <c r="A143" s="48">
        <v>5</v>
      </c>
      <c r="B143" s="48">
        <v>106</v>
      </c>
      <c r="C143" s="48">
        <v>82</v>
      </c>
      <c r="D143" s="48">
        <v>30</v>
      </c>
      <c r="E143" s="48">
        <v>0</v>
      </c>
      <c r="F143" s="48">
        <v>39.5</v>
      </c>
      <c r="G143" s="48">
        <v>0.28599999999999998</v>
      </c>
      <c r="H143" s="48">
        <v>38</v>
      </c>
      <c r="I143" s="45">
        <v>0</v>
      </c>
    </row>
    <row r="144" spans="1:9">
      <c r="A144" s="48">
        <v>2</v>
      </c>
      <c r="B144" s="48">
        <v>108</v>
      </c>
      <c r="C144" s="48">
        <v>52</v>
      </c>
      <c r="D144" s="48">
        <v>26</v>
      </c>
      <c r="E144" s="48">
        <v>63</v>
      </c>
      <c r="F144" s="48">
        <v>32.5</v>
      </c>
      <c r="G144" s="48">
        <v>0.318</v>
      </c>
      <c r="H144" s="48">
        <v>22</v>
      </c>
      <c r="I144" s="45">
        <v>0</v>
      </c>
    </row>
    <row r="145" spans="1:9">
      <c r="A145" s="48">
        <v>10</v>
      </c>
      <c r="B145" s="48">
        <v>108</v>
      </c>
      <c r="C145" s="48">
        <v>66</v>
      </c>
      <c r="D145" s="48">
        <v>0</v>
      </c>
      <c r="E145" s="48">
        <v>0</v>
      </c>
      <c r="F145" s="48">
        <v>32.4</v>
      </c>
      <c r="G145" s="48">
        <v>0.27200000000000002</v>
      </c>
      <c r="H145" s="48">
        <v>42</v>
      </c>
      <c r="I145" s="45">
        <v>1</v>
      </c>
    </row>
    <row r="146" spans="1:9">
      <c r="A146" s="48">
        <v>4</v>
      </c>
      <c r="B146" s="48">
        <v>154</v>
      </c>
      <c r="C146" s="48">
        <v>62</v>
      </c>
      <c r="D146" s="48">
        <v>31</v>
      </c>
      <c r="E146" s="48">
        <v>284</v>
      </c>
      <c r="F146" s="48">
        <v>32.799999999999997</v>
      </c>
      <c r="G146" s="48">
        <v>0.23699999999999999</v>
      </c>
      <c r="H146" s="48">
        <v>23</v>
      </c>
      <c r="I146" s="45">
        <v>0</v>
      </c>
    </row>
    <row r="147" spans="1:9">
      <c r="A147" s="48">
        <v>0</v>
      </c>
      <c r="B147" s="48">
        <v>102</v>
      </c>
      <c r="C147" s="48">
        <v>75</v>
      </c>
      <c r="D147" s="48">
        <v>23</v>
      </c>
      <c r="E147" s="48">
        <v>0</v>
      </c>
      <c r="F147" s="48">
        <v>0</v>
      </c>
      <c r="G147" s="48">
        <v>0.57199999999999995</v>
      </c>
      <c r="H147" s="48">
        <v>21</v>
      </c>
      <c r="I147" s="45">
        <v>0</v>
      </c>
    </row>
    <row r="148" spans="1:9">
      <c r="A148" s="48">
        <v>9</v>
      </c>
      <c r="B148" s="48">
        <v>57</v>
      </c>
      <c r="C148" s="48">
        <v>80</v>
      </c>
      <c r="D148" s="48">
        <v>37</v>
      </c>
      <c r="E148" s="48">
        <v>0</v>
      </c>
      <c r="F148" s="48">
        <v>32.799999999999997</v>
      </c>
      <c r="G148" s="48">
        <v>9.6000000000000002E-2</v>
      </c>
      <c r="H148" s="48">
        <v>41</v>
      </c>
      <c r="I148" s="45">
        <v>0</v>
      </c>
    </row>
    <row r="149" spans="1:9">
      <c r="A149" s="48">
        <v>2</v>
      </c>
      <c r="B149" s="48">
        <v>106</v>
      </c>
      <c r="C149" s="48">
        <v>64</v>
      </c>
      <c r="D149" s="48">
        <v>35</v>
      </c>
      <c r="E149" s="48">
        <v>119</v>
      </c>
      <c r="F149" s="48">
        <v>30.5</v>
      </c>
      <c r="G149" s="48">
        <v>1.4</v>
      </c>
      <c r="H149" s="48">
        <v>34</v>
      </c>
      <c r="I149" s="45">
        <v>0</v>
      </c>
    </row>
    <row r="150" spans="1:9">
      <c r="A150" s="48">
        <v>5</v>
      </c>
      <c r="B150" s="48">
        <v>147</v>
      </c>
      <c r="C150" s="48">
        <v>78</v>
      </c>
      <c r="D150" s="48">
        <v>0</v>
      </c>
      <c r="E150" s="48">
        <v>0</v>
      </c>
      <c r="F150" s="48">
        <v>33.700000000000003</v>
      </c>
      <c r="G150" s="48">
        <v>0.218</v>
      </c>
      <c r="H150" s="48">
        <v>65</v>
      </c>
      <c r="I150" s="45">
        <v>0</v>
      </c>
    </row>
    <row r="151" spans="1:9">
      <c r="A151" s="48">
        <v>2</v>
      </c>
      <c r="B151" s="48">
        <v>90</v>
      </c>
      <c r="C151" s="48">
        <v>70</v>
      </c>
      <c r="D151" s="48">
        <v>17</v>
      </c>
      <c r="E151" s="48">
        <v>0</v>
      </c>
      <c r="F151" s="48">
        <v>27.3</v>
      </c>
      <c r="G151" s="48">
        <v>8.5000000000000006E-2</v>
      </c>
      <c r="H151" s="48">
        <v>22</v>
      </c>
      <c r="I151" s="45">
        <v>0</v>
      </c>
    </row>
    <row r="152" spans="1:9">
      <c r="A152" s="48">
        <v>1</v>
      </c>
      <c r="B152" s="48">
        <v>136</v>
      </c>
      <c r="C152" s="48">
        <v>74</v>
      </c>
      <c r="D152" s="48">
        <v>50</v>
      </c>
      <c r="E152" s="48">
        <v>204</v>
      </c>
      <c r="F152" s="48">
        <v>37.4</v>
      </c>
      <c r="G152" s="48">
        <v>0.39900000000000002</v>
      </c>
      <c r="H152" s="48">
        <v>24</v>
      </c>
      <c r="I152" s="45">
        <v>0</v>
      </c>
    </row>
    <row r="153" spans="1:9">
      <c r="A153" s="48">
        <v>4</v>
      </c>
      <c r="B153" s="48">
        <v>114</v>
      </c>
      <c r="C153" s="48">
        <v>65</v>
      </c>
      <c r="D153" s="48">
        <v>0</v>
      </c>
      <c r="E153" s="48">
        <v>0</v>
      </c>
      <c r="F153" s="48">
        <v>21.9</v>
      </c>
      <c r="G153" s="48">
        <v>0.432</v>
      </c>
      <c r="H153" s="48">
        <v>37</v>
      </c>
      <c r="I153" s="45">
        <v>0</v>
      </c>
    </row>
    <row r="154" spans="1:9">
      <c r="A154" s="48">
        <v>9</v>
      </c>
      <c r="B154" s="48">
        <v>156</v>
      </c>
      <c r="C154" s="48">
        <v>86</v>
      </c>
      <c r="D154" s="48">
        <v>28</v>
      </c>
      <c r="E154" s="48">
        <v>155</v>
      </c>
      <c r="F154" s="48">
        <v>34.299999999999997</v>
      </c>
      <c r="G154" s="48">
        <v>1.1890000000000001</v>
      </c>
      <c r="H154" s="48">
        <v>42</v>
      </c>
      <c r="I154" s="45">
        <v>1</v>
      </c>
    </row>
    <row r="155" spans="1:9">
      <c r="A155" s="48">
        <v>1</v>
      </c>
      <c r="B155" s="48">
        <v>153</v>
      </c>
      <c r="C155" s="48">
        <v>82</v>
      </c>
      <c r="D155" s="48">
        <v>42</v>
      </c>
      <c r="E155" s="48">
        <v>485</v>
      </c>
      <c r="F155" s="48">
        <v>40.6</v>
      </c>
      <c r="G155" s="48">
        <v>0.68700000000000006</v>
      </c>
      <c r="H155" s="48">
        <v>23</v>
      </c>
      <c r="I155" s="45">
        <v>0</v>
      </c>
    </row>
    <row r="156" spans="1:9">
      <c r="A156" s="48">
        <v>8</v>
      </c>
      <c r="B156" s="48">
        <v>188</v>
      </c>
      <c r="C156" s="48">
        <v>78</v>
      </c>
      <c r="D156" s="48">
        <v>0</v>
      </c>
      <c r="E156" s="48">
        <v>0</v>
      </c>
      <c r="F156" s="48">
        <v>47.9</v>
      </c>
      <c r="G156" s="48">
        <v>0.13700000000000001</v>
      </c>
      <c r="H156" s="48">
        <v>43</v>
      </c>
      <c r="I156" s="45">
        <v>1</v>
      </c>
    </row>
    <row r="157" spans="1:9">
      <c r="A157" s="48">
        <v>7</v>
      </c>
      <c r="B157" s="48">
        <v>152</v>
      </c>
      <c r="C157" s="48">
        <v>88</v>
      </c>
      <c r="D157" s="48">
        <v>44</v>
      </c>
      <c r="E157" s="48">
        <v>0</v>
      </c>
      <c r="F157" s="48">
        <v>50</v>
      </c>
      <c r="G157" s="48">
        <v>0.33700000000000002</v>
      </c>
      <c r="H157" s="48">
        <v>36</v>
      </c>
      <c r="I157" s="45">
        <v>1</v>
      </c>
    </row>
    <row r="158" spans="1:9">
      <c r="A158" s="48">
        <v>2</v>
      </c>
      <c r="B158" s="48">
        <v>99</v>
      </c>
      <c r="C158" s="48">
        <v>52</v>
      </c>
      <c r="D158" s="48">
        <v>15</v>
      </c>
      <c r="E158" s="48">
        <v>94</v>
      </c>
      <c r="F158" s="48">
        <v>24.6</v>
      </c>
      <c r="G158" s="48">
        <v>0.63700000000000001</v>
      </c>
      <c r="H158" s="48">
        <v>21</v>
      </c>
      <c r="I158" s="45">
        <v>0</v>
      </c>
    </row>
    <row r="159" spans="1:9">
      <c r="A159" s="48">
        <v>1</v>
      </c>
      <c r="B159" s="48">
        <v>109</v>
      </c>
      <c r="C159" s="48">
        <v>56</v>
      </c>
      <c r="D159" s="48">
        <v>21</v>
      </c>
      <c r="E159" s="48">
        <v>135</v>
      </c>
      <c r="F159" s="48">
        <v>25.2</v>
      </c>
      <c r="G159" s="48">
        <v>0.83299999999999996</v>
      </c>
      <c r="H159" s="48">
        <v>23</v>
      </c>
      <c r="I159" s="45">
        <v>0</v>
      </c>
    </row>
    <row r="160" spans="1:9">
      <c r="A160" s="48">
        <v>2</v>
      </c>
      <c r="B160" s="48">
        <v>88</v>
      </c>
      <c r="C160" s="48">
        <v>74</v>
      </c>
      <c r="D160" s="48">
        <v>19</v>
      </c>
      <c r="E160" s="48">
        <v>53</v>
      </c>
      <c r="F160" s="48">
        <v>29</v>
      </c>
      <c r="G160" s="48">
        <v>0.22900000000000001</v>
      </c>
      <c r="H160" s="48">
        <v>22</v>
      </c>
      <c r="I160" s="45">
        <v>0</v>
      </c>
    </row>
    <row r="161" spans="1:9">
      <c r="A161" s="48">
        <v>17</v>
      </c>
      <c r="B161" s="48">
        <v>163</v>
      </c>
      <c r="C161" s="48">
        <v>72</v>
      </c>
      <c r="D161" s="48">
        <v>41</v>
      </c>
      <c r="E161" s="48">
        <v>114</v>
      </c>
      <c r="F161" s="48">
        <v>40.9</v>
      </c>
      <c r="G161" s="48">
        <v>0.81699999999999995</v>
      </c>
      <c r="H161" s="48">
        <v>47</v>
      </c>
      <c r="I161" s="45">
        <v>1</v>
      </c>
    </row>
    <row r="162" spans="1:9">
      <c r="A162" s="48">
        <v>4</v>
      </c>
      <c r="B162" s="48">
        <v>151</v>
      </c>
      <c r="C162" s="48">
        <v>90</v>
      </c>
      <c r="D162" s="48">
        <v>38</v>
      </c>
      <c r="E162" s="48">
        <v>0</v>
      </c>
      <c r="F162" s="48">
        <v>29.7</v>
      </c>
      <c r="G162" s="48">
        <v>0.29399999999999998</v>
      </c>
      <c r="H162" s="48">
        <v>36</v>
      </c>
      <c r="I162" s="45">
        <v>0</v>
      </c>
    </row>
    <row r="163" spans="1:9">
      <c r="A163" s="48">
        <v>7</v>
      </c>
      <c r="B163" s="48">
        <v>102</v>
      </c>
      <c r="C163" s="48">
        <v>74</v>
      </c>
      <c r="D163" s="48">
        <v>40</v>
      </c>
      <c r="E163" s="48">
        <v>105</v>
      </c>
      <c r="F163" s="48">
        <v>37.200000000000003</v>
      </c>
      <c r="G163" s="48">
        <v>0.20399999999999999</v>
      </c>
      <c r="H163" s="48">
        <v>45</v>
      </c>
      <c r="I163" s="45">
        <v>0</v>
      </c>
    </row>
    <row r="164" spans="1:9">
      <c r="A164" s="48">
        <v>0</v>
      </c>
      <c r="B164" s="48">
        <v>114</v>
      </c>
      <c r="C164" s="48">
        <v>80</v>
      </c>
      <c r="D164" s="48">
        <v>34</v>
      </c>
      <c r="E164" s="48">
        <v>285</v>
      </c>
      <c r="F164" s="48">
        <v>44.2</v>
      </c>
      <c r="G164" s="48">
        <v>0.16700000000000001</v>
      </c>
      <c r="H164" s="48">
        <v>27</v>
      </c>
      <c r="I164" s="45">
        <v>0</v>
      </c>
    </row>
    <row r="165" spans="1:9">
      <c r="A165" s="48">
        <v>2</v>
      </c>
      <c r="B165" s="48">
        <v>100</v>
      </c>
      <c r="C165" s="48">
        <v>64</v>
      </c>
      <c r="D165" s="48">
        <v>23</v>
      </c>
      <c r="E165" s="48">
        <v>0</v>
      </c>
      <c r="F165" s="48">
        <v>29.7</v>
      </c>
      <c r="G165" s="48">
        <v>0.36799999999999999</v>
      </c>
      <c r="H165" s="48">
        <v>21</v>
      </c>
      <c r="I165" s="45">
        <v>0</v>
      </c>
    </row>
    <row r="166" spans="1:9">
      <c r="A166" s="48">
        <v>0</v>
      </c>
      <c r="B166" s="48">
        <v>131</v>
      </c>
      <c r="C166" s="48">
        <v>88</v>
      </c>
      <c r="D166" s="48">
        <v>0</v>
      </c>
      <c r="E166" s="48">
        <v>0</v>
      </c>
      <c r="F166" s="48">
        <v>31.6</v>
      </c>
      <c r="G166" s="48">
        <v>0.74299999999999999</v>
      </c>
      <c r="H166" s="48">
        <v>32</v>
      </c>
      <c r="I166" s="45">
        <v>1</v>
      </c>
    </row>
    <row r="167" spans="1:9">
      <c r="A167" s="48">
        <v>6</v>
      </c>
      <c r="B167" s="48">
        <v>104</v>
      </c>
      <c r="C167" s="48">
        <v>74</v>
      </c>
      <c r="D167" s="48">
        <v>18</v>
      </c>
      <c r="E167" s="48">
        <v>156</v>
      </c>
      <c r="F167" s="48">
        <v>29.9</v>
      </c>
      <c r="G167" s="48">
        <v>0.72199999999999998</v>
      </c>
      <c r="H167" s="48">
        <v>41</v>
      </c>
      <c r="I167" s="45">
        <v>1</v>
      </c>
    </row>
    <row r="168" spans="1:9">
      <c r="A168" s="48">
        <v>3</v>
      </c>
      <c r="B168" s="48">
        <v>148</v>
      </c>
      <c r="C168" s="48">
        <v>66</v>
      </c>
      <c r="D168" s="48">
        <v>25</v>
      </c>
      <c r="E168" s="48">
        <v>0</v>
      </c>
      <c r="F168" s="48">
        <v>32.5</v>
      </c>
      <c r="G168" s="48">
        <v>0.25600000000000001</v>
      </c>
      <c r="H168" s="48">
        <v>22</v>
      </c>
      <c r="I168" s="45">
        <v>0</v>
      </c>
    </row>
    <row r="169" spans="1:9">
      <c r="A169" s="48">
        <v>4</v>
      </c>
      <c r="B169" s="48">
        <v>120</v>
      </c>
      <c r="C169" s="48">
        <v>68</v>
      </c>
      <c r="D169" s="48">
        <v>0</v>
      </c>
      <c r="E169" s="48">
        <v>0</v>
      </c>
      <c r="F169" s="48">
        <v>29.6</v>
      </c>
      <c r="G169" s="48">
        <v>0.70899999999999996</v>
      </c>
      <c r="H169" s="48">
        <v>34</v>
      </c>
      <c r="I169" s="45">
        <v>0</v>
      </c>
    </row>
    <row r="170" spans="1:9">
      <c r="A170" s="48">
        <v>4</v>
      </c>
      <c r="B170" s="48">
        <v>110</v>
      </c>
      <c r="C170" s="48">
        <v>66</v>
      </c>
      <c r="D170" s="48">
        <v>0</v>
      </c>
      <c r="E170" s="48">
        <v>0</v>
      </c>
      <c r="F170" s="48">
        <v>31.9</v>
      </c>
      <c r="G170" s="48">
        <v>0.47099999999999997</v>
      </c>
      <c r="H170" s="48">
        <v>29</v>
      </c>
      <c r="I170" s="45">
        <v>0</v>
      </c>
    </row>
    <row r="171" spans="1:9">
      <c r="A171" s="48">
        <v>3</v>
      </c>
      <c r="B171" s="48">
        <v>111</v>
      </c>
      <c r="C171" s="48">
        <v>90</v>
      </c>
      <c r="D171" s="48">
        <v>12</v>
      </c>
      <c r="E171" s="48">
        <v>78</v>
      </c>
      <c r="F171" s="48">
        <v>28.4</v>
      </c>
      <c r="G171" s="48">
        <v>0.495</v>
      </c>
      <c r="H171" s="48">
        <v>29</v>
      </c>
      <c r="I171" s="45">
        <v>0</v>
      </c>
    </row>
    <row r="172" spans="1:9">
      <c r="A172" s="48">
        <v>6</v>
      </c>
      <c r="B172" s="48">
        <v>102</v>
      </c>
      <c r="C172" s="48">
        <v>82</v>
      </c>
      <c r="D172" s="48">
        <v>0</v>
      </c>
      <c r="E172" s="48">
        <v>0</v>
      </c>
      <c r="F172" s="48">
        <v>30.8</v>
      </c>
      <c r="G172" s="48">
        <v>0.18</v>
      </c>
      <c r="H172" s="48">
        <v>36</v>
      </c>
      <c r="I172" s="45">
        <v>1</v>
      </c>
    </row>
    <row r="173" spans="1:9">
      <c r="A173" s="48">
        <v>6</v>
      </c>
      <c r="B173" s="48">
        <v>134</v>
      </c>
      <c r="C173" s="48">
        <v>70</v>
      </c>
      <c r="D173" s="48">
        <v>23</v>
      </c>
      <c r="E173" s="48">
        <v>130</v>
      </c>
      <c r="F173" s="48">
        <v>35.4</v>
      </c>
      <c r="G173" s="48">
        <v>0.54200000000000004</v>
      </c>
      <c r="H173" s="48">
        <v>29</v>
      </c>
      <c r="I173" s="45">
        <v>1</v>
      </c>
    </row>
    <row r="174" spans="1:9">
      <c r="A174" s="48">
        <v>2</v>
      </c>
      <c r="B174" s="48">
        <v>87</v>
      </c>
      <c r="C174" s="48">
        <v>0</v>
      </c>
      <c r="D174" s="48">
        <v>23</v>
      </c>
      <c r="E174" s="48">
        <v>0</v>
      </c>
      <c r="F174" s="48">
        <v>28.9</v>
      </c>
      <c r="G174" s="48">
        <v>0.77300000000000002</v>
      </c>
      <c r="H174" s="48">
        <v>25</v>
      </c>
      <c r="I174" s="45">
        <v>0</v>
      </c>
    </row>
    <row r="175" spans="1:9">
      <c r="A175" s="48">
        <v>1</v>
      </c>
      <c r="B175" s="48">
        <v>79</v>
      </c>
      <c r="C175" s="48">
        <v>60</v>
      </c>
      <c r="D175" s="48">
        <v>42</v>
      </c>
      <c r="E175" s="48">
        <v>48</v>
      </c>
      <c r="F175" s="48">
        <v>43.5</v>
      </c>
      <c r="G175" s="48">
        <v>0.67800000000000005</v>
      </c>
      <c r="H175" s="48">
        <v>23</v>
      </c>
      <c r="I175" s="45">
        <v>0</v>
      </c>
    </row>
    <row r="176" spans="1:9">
      <c r="A176" s="48">
        <v>2</v>
      </c>
      <c r="B176" s="48">
        <v>75</v>
      </c>
      <c r="C176" s="48">
        <v>64</v>
      </c>
      <c r="D176" s="48">
        <v>24</v>
      </c>
      <c r="E176" s="48">
        <v>55</v>
      </c>
      <c r="F176" s="48">
        <v>29.7</v>
      </c>
      <c r="G176" s="48">
        <v>0.37</v>
      </c>
      <c r="H176" s="48">
        <v>33</v>
      </c>
      <c r="I176" s="45">
        <v>0</v>
      </c>
    </row>
    <row r="177" spans="1:9">
      <c r="A177" s="48">
        <v>8</v>
      </c>
      <c r="B177" s="48">
        <v>179</v>
      </c>
      <c r="C177" s="48">
        <v>72</v>
      </c>
      <c r="D177" s="48">
        <v>42</v>
      </c>
      <c r="E177" s="48">
        <v>130</v>
      </c>
      <c r="F177" s="48">
        <v>32.700000000000003</v>
      </c>
      <c r="G177" s="48">
        <v>0.71899999999999997</v>
      </c>
      <c r="H177" s="48">
        <v>36</v>
      </c>
      <c r="I177" s="45">
        <v>1</v>
      </c>
    </row>
    <row r="178" spans="1:9">
      <c r="A178" s="48">
        <v>6</v>
      </c>
      <c r="B178" s="48">
        <v>85</v>
      </c>
      <c r="C178" s="48">
        <v>78</v>
      </c>
      <c r="D178" s="48">
        <v>0</v>
      </c>
      <c r="E178" s="48">
        <v>0</v>
      </c>
      <c r="F178" s="48">
        <v>31.2</v>
      </c>
      <c r="G178" s="48">
        <v>0.38200000000000001</v>
      </c>
      <c r="H178" s="48">
        <v>42</v>
      </c>
      <c r="I178" s="45">
        <v>0</v>
      </c>
    </row>
    <row r="179" spans="1:9">
      <c r="A179" s="48">
        <v>0</v>
      </c>
      <c r="B179" s="48">
        <v>129</v>
      </c>
      <c r="C179" s="48">
        <v>110</v>
      </c>
      <c r="D179" s="48">
        <v>46</v>
      </c>
      <c r="E179" s="48">
        <v>130</v>
      </c>
      <c r="F179" s="48">
        <v>67.099999999999994</v>
      </c>
      <c r="G179" s="48">
        <v>0.31900000000000001</v>
      </c>
      <c r="H179" s="48">
        <v>26</v>
      </c>
      <c r="I179" s="45">
        <v>1</v>
      </c>
    </row>
    <row r="180" spans="1:9">
      <c r="A180" s="48">
        <v>5</v>
      </c>
      <c r="B180" s="48">
        <v>143</v>
      </c>
      <c r="C180" s="48">
        <v>78</v>
      </c>
      <c r="D180" s="48">
        <v>0</v>
      </c>
      <c r="E180" s="48">
        <v>0</v>
      </c>
      <c r="F180" s="48">
        <v>45</v>
      </c>
      <c r="G180" s="48">
        <v>0.19</v>
      </c>
      <c r="H180" s="48">
        <v>47</v>
      </c>
      <c r="I180" s="45">
        <v>0</v>
      </c>
    </row>
    <row r="181" spans="1:9">
      <c r="A181" s="48">
        <v>5</v>
      </c>
      <c r="B181" s="48">
        <v>130</v>
      </c>
      <c r="C181" s="48">
        <v>82</v>
      </c>
      <c r="D181" s="48">
        <v>0</v>
      </c>
      <c r="E181" s="48">
        <v>0</v>
      </c>
      <c r="F181" s="48">
        <v>39.1</v>
      </c>
      <c r="G181" s="48">
        <v>0.95599999999999996</v>
      </c>
      <c r="H181" s="48">
        <v>37</v>
      </c>
      <c r="I181" s="45">
        <v>1</v>
      </c>
    </row>
    <row r="182" spans="1:9">
      <c r="A182" s="48">
        <v>6</v>
      </c>
      <c r="B182" s="48">
        <v>87</v>
      </c>
      <c r="C182" s="48">
        <v>80</v>
      </c>
      <c r="D182" s="48">
        <v>0</v>
      </c>
      <c r="E182" s="48">
        <v>0</v>
      </c>
      <c r="F182" s="48">
        <v>23.2</v>
      </c>
      <c r="G182" s="48">
        <v>8.4000000000000005E-2</v>
      </c>
      <c r="H182" s="48">
        <v>32</v>
      </c>
      <c r="I182" s="45">
        <v>0</v>
      </c>
    </row>
    <row r="183" spans="1:9">
      <c r="A183" s="48">
        <v>0</v>
      </c>
      <c r="B183" s="48">
        <v>119</v>
      </c>
      <c r="C183" s="48">
        <v>64</v>
      </c>
      <c r="D183" s="48">
        <v>18</v>
      </c>
      <c r="E183" s="48">
        <v>92</v>
      </c>
      <c r="F183" s="48">
        <v>34.9</v>
      </c>
      <c r="G183" s="48">
        <v>0.72499999999999998</v>
      </c>
      <c r="H183" s="48">
        <v>23</v>
      </c>
      <c r="I183" s="45">
        <v>0</v>
      </c>
    </row>
    <row r="184" spans="1:9">
      <c r="A184" s="48">
        <v>1</v>
      </c>
      <c r="B184" s="48">
        <v>0</v>
      </c>
      <c r="C184" s="48">
        <v>74</v>
      </c>
      <c r="D184" s="48">
        <v>20</v>
      </c>
      <c r="E184" s="48">
        <v>23</v>
      </c>
      <c r="F184" s="48">
        <v>27.7</v>
      </c>
      <c r="G184" s="48">
        <v>0.29899999999999999</v>
      </c>
      <c r="H184" s="48">
        <v>21</v>
      </c>
      <c r="I184" s="45">
        <v>0</v>
      </c>
    </row>
    <row r="185" spans="1:9">
      <c r="A185" s="48">
        <v>5</v>
      </c>
      <c r="B185" s="48">
        <v>73</v>
      </c>
      <c r="C185" s="48">
        <v>60</v>
      </c>
      <c r="D185" s="48">
        <v>0</v>
      </c>
      <c r="E185" s="48">
        <v>0</v>
      </c>
      <c r="F185" s="48">
        <v>26.8</v>
      </c>
      <c r="G185" s="48">
        <v>0.26800000000000002</v>
      </c>
      <c r="H185" s="48">
        <v>27</v>
      </c>
      <c r="I185" s="45">
        <v>0</v>
      </c>
    </row>
    <row r="186" spans="1:9">
      <c r="A186" s="48">
        <v>4</v>
      </c>
      <c r="B186" s="48">
        <v>141</v>
      </c>
      <c r="C186" s="48">
        <v>74</v>
      </c>
      <c r="D186" s="48">
        <v>0</v>
      </c>
      <c r="E186" s="48">
        <v>0</v>
      </c>
      <c r="F186" s="48">
        <v>27.6</v>
      </c>
      <c r="G186" s="48">
        <v>0.24399999999999999</v>
      </c>
      <c r="H186" s="48">
        <v>40</v>
      </c>
      <c r="I186" s="45">
        <v>0</v>
      </c>
    </row>
    <row r="187" spans="1:9">
      <c r="A187" s="48">
        <v>7</v>
      </c>
      <c r="B187" s="48">
        <v>194</v>
      </c>
      <c r="C187" s="48">
        <v>68</v>
      </c>
      <c r="D187" s="48">
        <v>28</v>
      </c>
      <c r="E187" s="48">
        <v>0</v>
      </c>
      <c r="F187" s="48">
        <v>35.9</v>
      </c>
      <c r="G187" s="48">
        <v>0.745</v>
      </c>
      <c r="H187" s="48">
        <v>41</v>
      </c>
      <c r="I187" s="45">
        <v>1</v>
      </c>
    </row>
    <row r="188" spans="1:9">
      <c r="A188" s="48">
        <v>8</v>
      </c>
      <c r="B188" s="48">
        <v>181</v>
      </c>
      <c r="C188" s="48">
        <v>68</v>
      </c>
      <c r="D188" s="48">
        <v>36</v>
      </c>
      <c r="E188" s="48">
        <v>495</v>
      </c>
      <c r="F188" s="48">
        <v>30.1</v>
      </c>
      <c r="G188" s="48">
        <v>0.61499999999999999</v>
      </c>
      <c r="H188" s="48">
        <v>60</v>
      </c>
      <c r="I188" s="45">
        <v>1</v>
      </c>
    </row>
    <row r="189" spans="1:9">
      <c r="A189" s="48">
        <v>1</v>
      </c>
      <c r="B189" s="48">
        <v>128</v>
      </c>
      <c r="C189" s="48">
        <v>98</v>
      </c>
      <c r="D189" s="48">
        <v>41</v>
      </c>
      <c r="E189" s="48">
        <v>58</v>
      </c>
      <c r="F189" s="48">
        <v>32</v>
      </c>
      <c r="G189" s="48">
        <v>1.321</v>
      </c>
      <c r="H189" s="48">
        <v>33</v>
      </c>
      <c r="I189" s="45">
        <v>1</v>
      </c>
    </row>
    <row r="190" spans="1:9">
      <c r="A190" s="48">
        <v>8</v>
      </c>
      <c r="B190" s="48">
        <v>109</v>
      </c>
      <c r="C190" s="48">
        <v>76</v>
      </c>
      <c r="D190" s="48">
        <v>39</v>
      </c>
      <c r="E190" s="48">
        <v>114</v>
      </c>
      <c r="F190" s="48">
        <v>27.9</v>
      </c>
      <c r="G190" s="48">
        <v>0.64</v>
      </c>
      <c r="H190" s="48">
        <v>31</v>
      </c>
      <c r="I190" s="45">
        <v>1</v>
      </c>
    </row>
    <row r="191" spans="1:9">
      <c r="A191" s="48">
        <v>5</v>
      </c>
      <c r="B191" s="48">
        <v>139</v>
      </c>
      <c r="C191" s="48">
        <v>80</v>
      </c>
      <c r="D191" s="48">
        <v>35</v>
      </c>
      <c r="E191" s="48">
        <v>160</v>
      </c>
      <c r="F191" s="48">
        <v>31.6</v>
      </c>
      <c r="G191" s="48">
        <v>0.36099999999999999</v>
      </c>
      <c r="H191" s="48">
        <v>25</v>
      </c>
      <c r="I191" s="45">
        <v>1</v>
      </c>
    </row>
    <row r="192" spans="1:9">
      <c r="A192" s="48">
        <v>3</v>
      </c>
      <c r="B192" s="48">
        <v>111</v>
      </c>
      <c r="C192" s="48">
        <v>62</v>
      </c>
      <c r="D192" s="48">
        <v>0</v>
      </c>
      <c r="E192" s="48">
        <v>0</v>
      </c>
      <c r="F192" s="48">
        <v>22.6</v>
      </c>
      <c r="G192" s="48">
        <v>0.14199999999999999</v>
      </c>
      <c r="H192" s="48">
        <v>21</v>
      </c>
      <c r="I192" s="45">
        <v>0</v>
      </c>
    </row>
    <row r="193" spans="1:9">
      <c r="A193" s="48">
        <v>9</v>
      </c>
      <c r="B193" s="48">
        <v>123</v>
      </c>
      <c r="C193" s="48">
        <v>70</v>
      </c>
      <c r="D193" s="48">
        <v>44</v>
      </c>
      <c r="E193" s="48">
        <v>94</v>
      </c>
      <c r="F193" s="48">
        <v>33.1</v>
      </c>
      <c r="G193" s="48">
        <v>0.374</v>
      </c>
      <c r="H193" s="48">
        <v>40</v>
      </c>
      <c r="I193" s="45">
        <v>0</v>
      </c>
    </row>
    <row r="194" spans="1:9">
      <c r="A194" s="48">
        <v>7</v>
      </c>
      <c r="B194" s="48">
        <v>159</v>
      </c>
      <c r="C194" s="48">
        <v>66</v>
      </c>
      <c r="D194" s="48">
        <v>0</v>
      </c>
      <c r="E194" s="48">
        <v>0</v>
      </c>
      <c r="F194" s="48">
        <v>30.4</v>
      </c>
      <c r="G194" s="48">
        <v>0.38300000000000001</v>
      </c>
      <c r="H194" s="48">
        <v>36</v>
      </c>
      <c r="I194" s="45">
        <v>1</v>
      </c>
    </row>
    <row r="195" spans="1:9">
      <c r="A195" s="48">
        <v>11</v>
      </c>
      <c r="B195" s="48">
        <v>135</v>
      </c>
      <c r="C195" s="48">
        <v>0</v>
      </c>
      <c r="D195" s="48">
        <v>0</v>
      </c>
      <c r="E195" s="48">
        <v>0</v>
      </c>
      <c r="F195" s="48">
        <v>52.3</v>
      </c>
      <c r="G195" s="48">
        <v>0.57799999999999996</v>
      </c>
      <c r="H195" s="48">
        <v>40</v>
      </c>
      <c r="I195" s="45">
        <v>1</v>
      </c>
    </row>
    <row r="196" spans="1:9">
      <c r="A196" s="48">
        <v>8</v>
      </c>
      <c r="B196" s="48">
        <v>85</v>
      </c>
      <c r="C196" s="48">
        <v>55</v>
      </c>
      <c r="D196" s="48">
        <v>20</v>
      </c>
      <c r="E196" s="48">
        <v>0</v>
      </c>
      <c r="F196" s="48">
        <v>24.4</v>
      </c>
      <c r="G196" s="48">
        <v>0.13600000000000001</v>
      </c>
      <c r="H196" s="48">
        <v>42</v>
      </c>
      <c r="I196" s="45">
        <v>0</v>
      </c>
    </row>
    <row r="197" spans="1:9">
      <c r="A197" s="48">
        <v>5</v>
      </c>
      <c r="B197" s="48">
        <v>158</v>
      </c>
      <c r="C197" s="48">
        <v>84</v>
      </c>
      <c r="D197" s="48">
        <v>41</v>
      </c>
      <c r="E197" s="48">
        <v>210</v>
      </c>
      <c r="F197" s="48">
        <v>39.4</v>
      </c>
      <c r="G197" s="48">
        <v>0.39500000000000002</v>
      </c>
      <c r="H197" s="48">
        <v>29</v>
      </c>
      <c r="I197" s="45">
        <v>1</v>
      </c>
    </row>
    <row r="198" spans="1:9">
      <c r="A198" s="48">
        <v>1</v>
      </c>
      <c r="B198" s="48">
        <v>105</v>
      </c>
      <c r="C198" s="48">
        <v>58</v>
      </c>
      <c r="D198" s="48">
        <v>0</v>
      </c>
      <c r="E198" s="48">
        <v>0</v>
      </c>
      <c r="F198" s="48">
        <v>24.3</v>
      </c>
      <c r="G198" s="48">
        <v>0.187</v>
      </c>
      <c r="H198" s="48">
        <v>21</v>
      </c>
      <c r="I198" s="45">
        <v>0</v>
      </c>
    </row>
    <row r="199" spans="1:9">
      <c r="A199" s="48">
        <v>3</v>
      </c>
      <c r="B199" s="48">
        <v>107</v>
      </c>
      <c r="C199" s="48">
        <v>62</v>
      </c>
      <c r="D199" s="48">
        <v>13</v>
      </c>
      <c r="E199" s="48">
        <v>48</v>
      </c>
      <c r="F199" s="48">
        <v>22.9</v>
      </c>
      <c r="G199" s="48">
        <v>0.67800000000000005</v>
      </c>
      <c r="H199" s="48">
        <v>23</v>
      </c>
      <c r="I199" s="45">
        <v>1</v>
      </c>
    </row>
    <row r="200" spans="1:9">
      <c r="A200" s="48">
        <v>4</v>
      </c>
      <c r="B200" s="48">
        <v>109</v>
      </c>
      <c r="C200" s="48">
        <v>64</v>
      </c>
      <c r="D200" s="48">
        <v>44</v>
      </c>
      <c r="E200" s="48">
        <v>99</v>
      </c>
      <c r="F200" s="48">
        <v>34.799999999999997</v>
      </c>
      <c r="G200" s="48">
        <v>0.90500000000000003</v>
      </c>
      <c r="H200" s="48">
        <v>26</v>
      </c>
      <c r="I200" s="45">
        <v>1</v>
      </c>
    </row>
    <row r="201" spans="1:9">
      <c r="A201" s="48">
        <v>4</v>
      </c>
      <c r="B201" s="48">
        <v>148</v>
      </c>
      <c r="C201" s="48">
        <v>60</v>
      </c>
      <c r="D201" s="48">
        <v>27</v>
      </c>
      <c r="E201" s="48">
        <v>318</v>
      </c>
      <c r="F201" s="48">
        <v>30.9</v>
      </c>
      <c r="G201" s="48">
        <v>0.15</v>
      </c>
      <c r="H201" s="48">
        <v>29</v>
      </c>
      <c r="I201" s="45">
        <v>1</v>
      </c>
    </row>
    <row r="202" spans="1:9">
      <c r="A202" s="48">
        <v>0</v>
      </c>
      <c r="B202" s="48">
        <v>113</v>
      </c>
      <c r="C202" s="48">
        <v>80</v>
      </c>
      <c r="D202" s="48">
        <v>16</v>
      </c>
      <c r="E202" s="48">
        <v>0</v>
      </c>
      <c r="F202" s="48">
        <v>31</v>
      </c>
      <c r="G202" s="48">
        <v>0.874</v>
      </c>
      <c r="H202" s="48">
        <v>21</v>
      </c>
      <c r="I202" s="45">
        <v>0</v>
      </c>
    </row>
    <row r="203" spans="1:9">
      <c r="A203" s="48">
        <v>1</v>
      </c>
      <c r="B203" s="48">
        <v>138</v>
      </c>
      <c r="C203" s="48">
        <v>82</v>
      </c>
      <c r="D203" s="48">
        <v>0</v>
      </c>
      <c r="E203" s="48">
        <v>0</v>
      </c>
      <c r="F203" s="48">
        <v>40.1</v>
      </c>
      <c r="G203" s="48">
        <v>0.23599999999999999</v>
      </c>
      <c r="H203" s="48">
        <v>28</v>
      </c>
      <c r="I203" s="45">
        <v>0</v>
      </c>
    </row>
    <row r="204" spans="1:9">
      <c r="A204" s="48">
        <v>0</v>
      </c>
      <c r="B204" s="48">
        <v>108</v>
      </c>
      <c r="C204" s="48">
        <v>68</v>
      </c>
      <c r="D204" s="48">
        <v>20</v>
      </c>
      <c r="E204" s="48">
        <v>0</v>
      </c>
      <c r="F204" s="48">
        <v>27.3</v>
      </c>
      <c r="G204" s="48">
        <v>0.78700000000000003</v>
      </c>
      <c r="H204" s="48">
        <v>32</v>
      </c>
      <c r="I204" s="45">
        <v>0</v>
      </c>
    </row>
    <row r="205" spans="1:9">
      <c r="A205" s="48">
        <v>2</v>
      </c>
      <c r="B205" s="48">
        <v>99</v>
      </c>
      <c r="C205" s="48">
        <v>70</v>
      </c>
      <c r="D205" s="48">
        <v>16</v>
      </c>
      <c r="E205" s="48">
        <v>44</v>
      </c>
      <c r="F205" s="48">
        <v>20.399999999999999</v>
      </c>
      <c r="G205" s="48">
        <v>0.23499999999999999</v>
      </c>
      <c r="H205" s="48">
        <v>27</v>
      </c>
      <c r="I205" s="45">
        <v>0</v>
      </c>
    </row>
    <row r="206" spans="1:9">
      <c r="A206" s="48">
        <v>6</v>
      </c>
      <c r="B206" s="48">
        <v>103</v>
      </c>
      <c r="C206" s="48">
        <v>72</v>
      </c>
      <c r="D206" s="48">
        <v>32</v>
      </c>
      <c r="E206" s="48">
        <v>190</v>
      </c>
      <c r="F206" s="48">
        <v>37.700000000000003</v>
      </c>
      <c r="G206" s="48">
        <v>0.32400000000000001</v>
      </c>
      <c r="H206" s="48">
        <v>55</v>
      </c>
      <c r="I206" s="45">
        <v>0</v>
      </c>
    </row>
    <row r="207" spans="1:9">
      <c r="A207" s="48">
        <v>5</v>
      </c>
      <c r="B207" s="48">
        <v>111</v>
      </c>
      <c r="C207" s="48">
        <v>72</v>
      </c>
      <c r="D207" s="48">
        <v>28</v>
      </c>
      <c r="E207" s="48">
        <v>0</v>
      </c>
      <c r="F207" s="48">
        <v>23.9</v>
      </c>
      <c r="G207" s="48">
        <v>0.40699999999999997</v>
      </c>
      <c r="H207" s="48">
        <v>27</v>
      </c>
      <c r="I207" s="45">
        <v>0</v>
      </c>
    </row>
    <row r="208" spans="1:9">
      <c r="A208" s="48">
        <v>8</v>
      </c>
      <c r="B208" s="48">
        <v>196</v>
      </c>
      <c r="C208" s="48">
        <v>76</v>
      </c>
      <c r="D208" s="48">
        <v>29</v>
      </c>
      <c r="E208" s="48">
        <v>280</v>
      </c>
      <c r="F208" s="48">
        <v>37.5</v>
      </c>
      <c r="G208" s="48">
        <v>0.60499999999999998</v>
      </c>
      <c r="H208" s="48">
        <v>57</v>
      </c>
      <c r="I208" s="45">
        <v>1</v>
      </c>
    </row>
    <row r="209" spans="1:9">
      <c r="A209" s="48">
        <v>5</v>
      </c>
      <c r="B209" s="48">
        <v>162</v>
      </c>
      <c r="C209" s="48">
        <v>104</v>
      </c>
      <c r="D209" s="48">
        <v>0</v>
      </c>
      <c r="E209" s="48">
        <v>0</v>
      </c>
      <c r="F209" s="48">
        <v>37.700000000000003</v>
      </c>
      <c r="G209" s="48">
        <v>0.151</v>
      </c>
      <c r="H209" s="48">
        <v>52</v>
      </c>
      <c r="I209" s="45">
        <v>1</v>
      </c>
    </row>
    <row r="210" spans="1:9">
      <c r="A210" s="48">
        <v>1</v>
      </c>
      <c r="B210" s="48">
        <v>96</v>
      </c>
      <c r="C210" s="48">
        <v>64</v>
      </c>
      <c r="D210" s="48">
        <v>27</v>
      </c>
      <c r="E210" s="48">
        <v>87</v>
      </c>
      <c r="F210" s="48">
        <v>33.200000000000003</v>
      </c>
      <c r="G210" s="48">
        <v>0.28899999999999998</v>
      </c>
      <c r="H210" s="48">
        <v>21</v>
      </c>
      <c r="I210" s="45">
        <v>0</v>
      </c>
    </row>
    <row r="211" spans="1:9">
      <c r="A211" s="48">
        <v>7</v>
      </c>
      <c r="B211" s="48">
        <v>184</v>
      </c>
      <c r="C211" s="48">
        <v>84</v>
      </c>
      <c r="D211" s="48">
        <v>33</v>
      </c>
      <c r="E211" s="48">
        <v>0</v>
      </c>
      <c r="F211" s="48">
        <v>35.5</v>
      </c>
      <c r="G211" s="48">
        <v>0.35499999999999998</v>
      </c>
      <c r="H211" s="48">
        <v>41</v>
      </c>
      <c r="I211" s="45">
        <v>1</v>
      </c>
    </row>
    <row r="212" spans="1:9">
      <c r="A212" s="48">
        <v>2</v>
      </c>
      <c r="B212" s="48">
        <v>81</v>
      </c>
      <c r="C212" s="48">
        <v>60</v>
      </c>
      <c r="D212" s="48">
        <v>22</v>
      </c>
      <c r="E212" s="48">
        <v>0</v>
      </c>
      <c r="F212" s="48">
        <v>27.7</v>
      </c>
      <c r="G212" s="48">
        <v>0.28999999999999998</v>
      </c>
      <c r="H212" s="48">
        <v>25</v>
      </c>
      <c r="I212" s="45">
        <v>0</v>
      </c>
    </row>
    <row r="213" spans="1:9">
      <c r="A213" s="48">
        <v>0</v>
      </c>
      <c r="B213" s="48">
        <v>147</v>
      </c>
      <c r="C213" s="48">
        <v>85</v>
      </c>
      <c r="D213" s="48">
        <v>54</v>
      </c>
      <c r="E213" s="48">
        <v>0</v>
      </c>
      <c r="F213" s="48">
        <v>42.8</v>
      </c>
      <c r="G213" s="48">
        <v>0.375</v>
      </c>
      <c r="H213" s="48">
        <v>24</v>
      </c>
      <c r="I213" s="45">
        <v>0</v>
      </c>
    </row>
    <row r="214" spans="1:9">
      <c r="A214" s="48">
        <v>7</v>
      </c>
      <c r="B214" s="48">
        <v>179</v>
      </c>
      <c r="C214" s="48">
        <v>95</v>
      </c>
      <c r="D214" s="48">
        <v>31</v>
      </c>
      <c r="E214" s="48">
        <v>0</v>
      </c>
      <c r="F214" s="48">
        <v>34.200000000000003</v>
      </c>
      <c r="G214" s="48">
        <v>0.16400000000000001</v>
      </c>
      <c r="H214" s="48">
        <v>60</v>
      </c>
      <c r="I214" s="45">
        <v>0</v>
      </c>
    </row>
    <row r="215" spans="1:9">
      <c r="A215" s="48">
        <v>0</v>
      </c>
      <c r="B215" s="48">
        <v>140</v>
      </c>
      <c r="C215" s="48">
        <v>65</v>
      </c>
      <c r="D215" s="48">
        <v>26</v>
      </c>
      <c r="E215" s="48">
        <v>130</v>
      </c>
      <c r="F215" s="48">
        <v>42.6</v>
      </c>
      <c r="G215" s="48">
        <v>0.43099999999999999</v>
      </c>
      <c r="H215" s="48">
        <v>24</v>
      </c>
      <c r="I215" s="45">
        <v>1</v>
      </c>
    </row>
    <row r="216" spans="1:9">
      <c r="A216" s="48">
        <v>9</v>
      </c>
      <c r="B216" s="48">
        <v>112</v>
      </c>
      <c r="C216" s="48">
        <v>82</v>
      </c>
      <c r="D216" s="48">
        <v>32</v>
      </c>
      <c r="E216" s="48">
        <v>175</v>
      </c>
      <c r="F216" s="48">
        <v>34.200000000000003</v>
      </c>
      <c r="G216" s="48">
        <v>0.26</v>
      </c>
      <c r="H216" s="48">
        <v>36</v>
      </c>
      <c r="I216" s="45">
        <v>1</v>
      </c>
    </row>
    <row r="217" spans="1:9">
      <c r="A217" s="48">
        <v>12</v>
      </c>
      <c r="B217" s="48">
        <v>151</v>
      </c>
      <c r="C217" s="48">
        <v>70</v>
      </c>
      <c r="D217" s="48">
        <v>40</v>
      </c>
      <c r="E217" s="48">
        <v>271</v>
      </c>
      <c r="F217" s="48">
        <v>41.8</v>
      </c>
      <c r="G217" s="48">
        <v>0.74199999999999999</v>
      </c>
      <c r="H217" s="48">
        <v>38</v>
      </c>
      <c r="I217" s="45">
        <v>1</v>
      </c>
    </row>
    <row r="218" spans="1:9">
      <c r="A218" s="48">
        <v>5</v>
      </c>
      <c r="B218" s="48">
        <v>109</v>
      </c>
      <c r="C218" s="48">
        <v>62</v>
      </c>
      <c r="D218" s="48">
        <v>41</v>
      </c>
      <c r="E218" s="48">
        <v>129</v>
      </c>
      <c r="F218" s="48">
        <v>35.799999999999997</v>
      </c>
      <c r="G218" s="48">
        <v>0.51400000000000001</v>
      </c>
      <c r="H218" s="48">
        <v>25</v>
      </c>
      <c r="I218" s="45">
        <v>1</v>
      </c>
    </row>
    <row r="219" spans="1:9">
      <c r="A219" s="48">
        <v>6</v>
      </c>
      <c r="B219" s="48">
        <v>125</v>
      </c>
      <c r="C219" s="48">
        <v>68</v>
      </c>
      <c r="D219" s="48">
        <v>30</v>
      </c>
      <c r="E219" s="48">
        <v>120</v>
      </c>
      <c r="F219" s="48">
        <v>30</v>
      </c>
      <c r="G219" s="48">
        <v>0.46400000000000002</v>
      </c>
      <c r="H219" s="48">
        <v>32</v>
      </c>
      <c r="I219" s="45">
        <v>0</v>
      </c>
    </row>
    <row r="220" spans="1:9">
      <c r="A220" s="48">
        <v>5</v>
      </c>
      <c r="B220" s="48">
        <v>85</v>
      </c>
      <c r="C220" s="48">
        <v>74</v>
      </c>
      <c r="D220" s="48">
        <v>22</v>
      </c>
      <c r="E220" s="48">
        <v>0</v>
      </c>
      <c r="F220" s="48">
        <v>29</v>
      </c>
      <c r="G220" s="48">
        <v>1.224</v>
      </c>
      <c r="H220" s="48">
        <v>32</v>
      </c>
      <c r="I220" s="45">
        <v>1</v>
      </c>
    </row>
    <row r="221" spans="1:9">
      <c r="A221" s="48">
        <v>5</v>
      </c>
      <c r="B221" s="48">
        <v>112</v>
      </c>
      <c r="C221" s="48">
        <v>66</v>
      </c>
      <c r="D221" s="48">
        <v>0</v>
      </c>
      <c r="E221" s="48">
        <v>0</v>
      </c>
      <c r="F221" s="48">
        <v>37.799999999999997</v>
      </c>
      <c r="G221" s="48">
        <v>0.26100000000000001</v>
      </c>
      <c r="H221" s="48">
        <v>41</v>
      </c>
      <c r="I221" s="45">
        <v>1</v>
      </c>
    </row>
    <row r="222" spans="1:9">
      <c r="A222" s="48">
        <v>0</v>
      </c>
      <c r="B222" s="48">
        <v>177</v>
      </c>
      <c r="C222" s="48">
        <v>60</v>
      </c>
      <c r="D222" s="48">
        <v>29</v>
      </c>
      <c r="E222" s="48">
        <v>478</v>
      </c>
      <c r="F222" s="48">
        <v>34.6</v>
      </c>
      <c r="G222" s="48">
        <v>1.0720000000000001</v>
      </c>
      <c r="H222" s="48">
        <v>21</v>
      </c>
      <c r="I222" s="45">
        <v>1</v>
      </c>
    </row>
    <row r="223" spans="1:9">
      <c r="A223" s="48">
        <v>2</v>
      </c>
      <c r="B223" s="48">
        <v>158</v>
      </c>
      <c r="C223" s="48">
        <v>90</v>
      </c>
      <c r="D223" s="48">
        <v>0</v>
      </c>
      <c r="E223" s="48">
        <v>0</v>
      </c>
      <c r="F223" s="48">
        <v>31.6</v>
      </c>
      <c r="G223" s="48">
        <v>0.80500000000000005</v>
      </c>
      <c r="H223" s="48">
        <v>66</v>
      </c>
      <c r="I223" s="45">
        <v>1</v>
      </c>
    </row>
    <row r="224" spans="1:9">
      <c r="A224" s="48">
        <v>7</v>
      </c>
      <c r="B224" s="48">
        <v>119</v>
      </c>
      <c r="C224" s="48">
        <v>0</v>
      </c>
      <c r="D224" s="48">
        <v>0</v>
      </c>
      <c r="E224" s="48">
        <v>0</v>
      </c>
      <c r="F224" s="48">
        <v>25.2</v>
      </c>
      <c r="G224" s="48">
        <v>0.20899999999999999</v>
      </c>
      <c r="H224" s="48">
        <v>37</v>
      </c>
      <c r="I224" s="45">
        <v>0</v>
      </c>
    </row>
    <row r="225" spans="1:9">
      <c r="A225" s="48">
        <v>7</v>
      </c>
      <c r="B225" s="48">
        <v>142</v>
      </c>
      <c r="C225" s="48">
        <v>60</v>
      </c>
      <c r="D225" s="48">
        <v>33</v>
      </c>
      <c r="E225" s="48">
        <v>190</v>
      </c>
      <c r="F225" s="48">
        <v>28.8</v>
      </c>
      <c r="G225" s="48">
        <v>0.68700000000000006</v>
      </c>
      <c r="H225" s="48">
        <v>61</v>
      </c>
      <c r="I225" s="45">
        <v>0</v>
      </c>
    </row>
    <row r="226" spans="1:9">
      <c r="A226" s="48">
        <v>1</v>
      </c>
      <c r="B226" s="48">
        <v>100</v>
      </c>
      <c r="C226" s="48">
        <v>66</v>
      </c>
      <c r="D226" s="48">
        <v>15</v>
      </c>
      <c r="E226" s="48">
        <v>56</v>
      </c>
      <c r="F226" s="48">
        <v>23.6</v>
      </c>
      <c r="G226" s="48">
        <v>0.66600000000000004</v>
      </c>
      <c r="H226" s="48">
        <v>26</v>
      </c>
      <c r="I226" s="45">
        <v>0</v>
      </c>
    </row>
    <row r="227" spans="1:9">
      <c r="A227" s="48">
        <v>1</v>
      </c>
      <c r="B227" s="48">
        <v>87</v>
      </c>
      <c r="C227" s="48">
        <v>78</v>
      </c>
      <c r="D227" s="48">
        <v>27</v>
      </c>
      <c r="E227" s="48">
        <v>32</v>
      </c>
      <c r="F227" s="48">
        <v>34.6</v>
      </c>
      <c r="G227" s="48">
        <v>0.10100000000000001</v>
      </c>
      <c r="H227" s="48">
        <v>22</v>
      </c>
      <c r="I227" s="45">
        <v>0</v>
      </c>
    </row>
    <row r="228" spans="1:9">
      <c r="A228" s="48">
        <v>0</v>
      </c>
      <c r="B228" s="48">
        <v>101</v>
      </c>
      <c r="C228" s="48">
        <v>76</v>
      </c>
      <c r="D228" s="48">
        <v>0</v>
      </c>
      <c r="E228" s="48">
        <v>0</v>
      </c>
      <c r="F228" s="48">
        <v>35.700000000000003</v>
      </c>
      <c r="G228" s="48">
        <v>0.19800000000000001</v>
      </c>
      <c r="H228" s="48">
        <v>26</v>
      </c>
      <c r="I228" s="45">
        <v>0</v>
      </c>
    </row>
    <row r="229" spans="1:9">
      <c r="A229" s="48">
        <v>3</v>
      </c>
      <c r="B229" s="48">
        <v>162</v>
      </c>
      <c r="C229" s="48">
        <v>52</v>
      </c>
      <c r="D229" s="48">
        <v>38</v>
      </c>
      <c r="E229" s="48">
        <v>0</v>
      </c>
      <c r="F229" s="48">
        <v>37.200000000000003</v>
      </c>
      <c r="G229" s="48">
        <v>0.65200000000000002</v>
      </c>
      <c r="H229" s="48">
        <v>24</v>
      </c>
      <c r="I229" s="45">
        <v>1</v>
      </c>
    </row>
    <row r="230" spans="1:9">
      <c r="A230" s="48">
        <v>4</v>
      </c>
      <c r="B230" s="48">
        <v>197</v>
      </c>
      <c r="C230" s="48">
        <v>70</v>
      </c>
      <c r="D230" s="48">
        <v>39</v>
      </c>
      <c r="E230" s="48">
        <v>744</v>
      </c>
      <c r="F230" s="48">
        <v>36.700000000000003</v>
      </c>
      <c r="G230" s="48">
        <v>2.3290000000000002</v>
      </c>
      <c r="H230" s="48">
        <v>31</v>
      </c>
      <c r="I230" s="45">
        <v>0</v>
      </c>
    </row>
    <row r="231" spans="1:9">
      <c r="A231" s="48">
        <v>0</v>
      </c>
      <c r="B231" s="48">
        <v>117</v>
      </c>
      <c r="C231" s="48">
        <v>80</v>
      </c>
      <c r="D231" s="48">
        <v>31</v>
      </c>
      <c r="E231" s="48">
        <v>53</v>
      </c>
      <c r="F231" s="48">
        <v>45.2</v>
      </c>
      <c r="G231" s="48">
        <v>8.8999999999999996E-2</v>
      </c>
      <c r="H231" s="48">
        <v>24</v>
      </c>
      <c r="I231" s="45">
        <v>0</v>
      </c>
    </row>
    <row r="232" spans="1:9">
      <c r="A232" s="48">
        <v>4</v>
      </c>
      <c r="B232" s="48">
        <v>142</v>
      </c>
      <c r="C232" s="48">
        <v>86</v>
      </c>
      <c r="D232" s="48">
        <v>0</v>
      </c>
      <c r="E232" s="48">
        <v>0</v>
      </c>
      <c r="F232" s="48">
        <v>44</v>
      </c>
      <c r="G232" s="48">
        <v>0.64500000000000002</v>
      </c>
      <c r="H232" s="48">
        <v>22</v>
      </c>
      <c r="I232" s="45">
        <v>1</v>
      </c>
    </row>
    <row r="233" spans="1:9">
      <c r="A233" s="48">
        <v>6</v>
      </c>
      <c r="B233" s="48">
        <v>134</v>
      </c>
      <c r="C233" s="48">
        <v>80</v>
      </c>
      <c r="D233" s="48">
        <v>37</v>
      </c>
      <c r="E233" s="48">
        <v>370</v>
      </c>
      <c r="F233" s="48">
        <v>46.2</v>
      </c>
      <c r="G233" s="48">
        <v>0.23799999999999999</v>
      </c>
      <c r="H233" s="48">
        <v>46</v>
      </c>
      <c r="I233" s="45">
        <v>1</v>
      </c>
    </row>
    <row r="234" spans="1:9">
      <c r="A234" s="48">
        <v>1</v>
      </c>
      <c r="B234" s="48">
        <v>79</v>
      </c>
      <c r="C234" s="48">
        <v>80</v>
      </c>
      <c r="D234" s="48">
        <v>25</v>
      </c>
      <c r="E234" s="48">
        <v>37</v>
      </c>
      <c r="F234" s="48">
        <v>25.4</v>
      </c>
      <c r="G234" s="48">
        <v>0.58299999999999996</v>
      </c>
      <c r="H234" s="48">
        <v>22</v>
      </c>
      <c r="I234" s="45">
        <v>0</v>
      </c>
    </row>
    <row r="235" spans="1:9">
      <c r="A235" s="48">
        <v>4</v>
      </c>
      <c r="B235" s="48">
        <v>122</v>
      </c>
      <c r="C235" s="48">
        <v>68</v>
      </c>
      <c r="D235" s="48">
        <v>0</v>
      </c>
      <c r="E235" s="48">
        <v>0</v>
      </c>
      <c r="F235" s="48">
        <v>35</v>
      </c>
      <c r="G235" s="48">
        <v>0.39400000000000002</v>
      </c>
      <c r="H235" s="48">
        <v>29</v>
      </c>
      <c r="I235" s="45">
        <v>0</v>
      </c>
    </row>
    <row r="236" spans="1:9">
      <c r="A236" s="48">
        <v>3</v>
      </c>
      <c r="B236" s="48">
        <v>74</v>
      </c>
      <c r="C236" s="48">
        <v>68</v>
      </c>
      <c r="D236" s="48">
        <v>28</v>
      </c>
      <c r="E236" s="48">
        <v>45</v>
      </c>
      <c r="F236" s="48">
        <v>29.7</v>
      </c>
      <c r="G236" s="48">
        <v>0.29299999999999998</v>
      </c>
      <c r="H236" s="48">
        <v>23</v>
      </c>
      <c r="I236" s="45">
        <v>0</v>
      </c>
    </row>
    <row r="237" spans="1:9">
      <c r="A237" s="48">
        <v>4</v>
      </c>
      <c r="B237" s="48">
        <v>171</v>
      </c>
      <c r="C237" s="48">
        <v>72</v>
      </c>
      <c r="D237" s="48">
        <v>0</v>
      </c>
      <c r="E237" s="48">
        <v>0</v>
      </c>
      <c r="F237" s="48">
        <v>43.6</v>
      </c>
      <c r="G237" s="48">
        <v>0.47899999999999998</v>
      </c>
      <c r="H237" s="48">
        <v>26</v>
      </c>
      <c r="I237" s="45">
        <v>1</v>
      </c>
    </row>
    <row r="238" spans="1:9">
      <c r="A238" s="48">
        <v>7</v>
      </c>
      <c r="B238" s="48">
        <v>181</v>
      </c>
      <c r="C238" s="48">
        <v>84</v>
      </c>
      <c r="D238" s="48">
        <v>21</v>
      </c>
      <c r="E238" s="48">
        <v>192</v>
      </c>
      <c r="F238" s="48">
        <v>35.9</v>
      </c>
      <c r="G238" s="48">
        <v>0.58599999999999997</v>
      </c>
      <c r="H238" s="48">
        <v>51</v>
      </c>
      <c r="I238" s="45">
        <v>1</v>
      </c>
    </row>
    <row r="239" spans="1:9">
      <c r="A239" s="48">
        <v>0</v>
      </c>
      <c r="B239" s="48">
        <v>179</v>
      </c>
      <c r="C239" s="48">
        <v>90</v>
      </c>
      <c r="D239" s="48">
        <v>27</v>
      </c>
      <c r="E239" s="48">
        <v>0</v>
      </c>
      <c r="F239" s="48">
        <v>44.1</v>
      </c>
      <c r="G239" s="48">
        <v>0.68600000000000005</v>
      </c>
      <c r="H239" s="48">
        <v>23</v>
      </c>
      <c r="I239" s="45">
        <v>1</v>
      </c>
    </row>
    <row r="240" spans="1:9">
      <c r="A240" s="48">
        <v>9</v>
      </c>
      <c r="B240" s="48">
        <v>164</v>
      </c>
      <c r="C240" s="48">
        <v>84</v>
      </c>
      <c r="D240" s="48">
        <v>21</v>
      </c>
      <c r="E240" s="48">
        <v>0</v>
      </c>
      <c r="F240" s="48">
        <v>30.8</v>
      </c>
      <c r="G240" s="48">
        <v>0.83099999999999996</v>
      </c>
      <c r="H240" s="48">
        <v>32</v>
      </c>
      <c r="I240" s="45">
        <v>1</v>
      </c>
    </row>
    <row r="241" spans="1:9">
      <c r="A241" s="48">
        <v>0</v>
      </c>
      <c r="B241" s="48">
        <v>104</v>
      </c>
      <c r="C241" s="48">
        <v>76</v>
      </c>
      <c r="D241" s="48">
        <v>0</v>
      </c>
      <c r="E241" s="48">
        <v>0</v>
      </c>
      <c r="F241" s="48">
        <v>18.399999999999999</v>
      </c>
      <c r="G241" s="48">
        <v>0.58199999999999996</v>
      </c>
      <c r="H241" s="48">
        <v>27</v>
      </c>
      <c r="I241" s="45">
        <v>0</v>
      </c>
    </row>
    <row r="242" spans="1:9">
      <c r="A242" s="48">
        <v>1</v>
      </c>
      <c r="B242" s="48">
        <v>91</v>
      </c>
      <c r="C242" s="48">
        <v>64</v>
      </c>
      <c r="D242" s="48">
        <v>24</v>
      </c>
      <c r="E242" s="48">
        <v>0</v>
      </c>
      <c r="F242" s="48">
        <v>29.2</v>
      </c>
      <c r="G242" s="48">
        <v>0.192</v>
      </c>
      <c r="H242" s="48">
        <v>21</v>
      </c>
      <c r="I242" s="45">
        <v>0</v>
      </c>
    </row>
    <row r="243" spans="1:9">
      <c r="A243" s="48">
        <v>4</v>
      </c>
      <c r="B243" s="48">
        <v>91</v>
      </c>
      <c r="C243" s="48">
        <v>70</v>
      </c>
      <c r="D243" s="48">
        <v>32</v>
      </c>
      <c r="E243" s="48">
        <v>88</v>
      </c>
      <c r="F243" s="48">
        <v>33.1</v>
      </c>
      <c r="G243" s="48">
        <v>0.44600000000000001</v>
      </c>
      <c r="H243" s="48">
        <v>22</v>
      </c>
      <c r="I243" s="45">
        <v>0</v>
      </c>
    </row>
    <row r="244" spans="1:9">
      <c r="A244" s="48">
        <v>3</v>
      </c>
      <c r="B244" s="48">
        <v>139</v>
      </c>
      <c r="C244" s="48">
        <v>54</v>
      </c>
      <c r="D244" s="48">
        <v>0</v>
      </c>
      <c r="E244" s="48">
        <v>0</v>
      </c>
      <c r="F244" s="48">
        <v>25.6</v>
      </c>
      <c r="G244" s="48">
        <v>0.40200000000000002</v>
      </c>
      <c r="H244" s="48">
        <v>22</v>
      </c>
      <c r="I244" s="45">
        <v>1</v>
      </c>
    </row>
    <row r="245" spans="1:9">
      <c r="A245" s="48">
        <v>6</v>
      </c>
      <c r="B245" s="48">
        <v>119</v>
      </c>
      <c r="C245" s="48">
        <v>50</v>
      </c>
      <c r="D245" s="48">
        <v>22</v>
      </c>
      <c r="E245" s="48">
        <v>176</v>
      </c>
      <c r="F245" s="48">
        <v>27.1</v>
      </c>
      <c r="G245" s="48">
        <v>1.3180000000000001</v>
      </c>
      <c r="H245" s="48">
        <v>33</v>
      </c>
      <c r="I245" s="45">
        <v>1</v>
      </c>
    </row>
    <row r="246" spans="1:9">
      <c r="A246" s="48">
        <v>2</v>
      </c>
      <c r="B246" s="48">
        <v>146</v>
      </c>
      <c r="C246" s="48">
        <v>76</v>
      </c>
      <c r="D246" s="48">
        <v>35</v>
      </c>
      <c r="E246" s="48">
        <v>194</v>
      </c>
      <c r="F246" s="48">
        <v>38.200000000000003</v>
      </c>
      <c r="G246" s="48">
        <v>0.32900000000000001</v>
      </c>
      <c r="H246" s="48">
        <v>29</v>
      </c>
      <c r="I246" s="45">
        <v>0</v>
      </c>
    </row>
    <row r="247" spans="1:9">
      <c r="A247" s="48">
        <v>9</v>
      </c>
      <c r="B247" s="48">
        <v>184</v>
      </c>
      <c r="C247" s="48">
        <v>85</v>
      </c>
      <c r="D247" s="48">
        <v>15</v>
      </c>
      <c r="E247" s="48">
        <v>0</v>
      </c>
      <c r="F247" s="48">
        <v>30</v>
      </c>
      <c r="G247" s="48">
        <v>1.2130000000000001</v>
      </c>
      <c r="H247" s="48">
        <v>49</v>
      </c>
      <c r="I247" s="45">
        <v>1</v>
      </c>
    </row>
    <row r="248" spans="1:9">
      <c r="A248" s="48">
        <v>10</v>
      </c>
      <c r="B248" s="48">
        <v>122</v>
      </c>
      <c r="C248" s="48">
        <v>68</v>
      </c>
      <c r="D248" s="48">
        <v>0</v>
      </c>
      <c r="E248" s="48">
        <v>0</v>
      </c>
      <c r="F248" s="48">
        <v>31.2</v>
      </c>
      <c r="G248" s="48">
        <v>0.25800000000000001</v>
      </c>
      <c r="H248" s="48">
        <v>41</v>
      </c>
      <c r="I248" s="45">
        <v>0</v>
      </c>
    </row>
    <row r="249" spans="1:9">
      <c r="A249" s="48">
        <v>0</v>
      </c>
      <c r="B249" s="48">
        <v>165</v>
      </c>
      <c r="C249" s="48">
        <v>90</v>
      </c>
      <c r="D249" s="48">
        <v>33</v>
      </c>
      <c r="E249" s="48">
        <v>680</v>
      </c>
      <c r="F249" s="48">
        <v>52.3</v>
      </c>
      <c r="G249" s="48">
        <v>0.42699999999999999</v>
      </c>
      <c r="H249" s="48">
        <v>23</v>
      </c>
      <c r="I249" s="45">
        <v>0</v>
      </c>
    </row>
    <row r="250" spans="1:9">
      <c r="A250" s="48">
        <v>9</v>
      </c>
      <c r="B250" s="48">
        <v>124</v>
      </c>
      <c r="C250" s="48">
        <v>70</v>
      </c>
      <c r="D250" s="48">
        <v>33</v>
      </c>
      <c r="E250" s="48">
        <v>402</v>
      </c>
      <c r="F250" s="48">
        <v>35.4</v>
      </c>
      <c r="G250" s="48">
        <v>0.28199999999999997</v>
      </c>
      <c r="H250" s="48">
        <v>34</v>
      </c>
      <c r="I250" s="45">
        <v>0</v>
      </c>
    </row>
    <row r="251" spans="1:9">
      <c r="A251" s="48">
        <v>1</v>
      </c>
      <c r="B251" s="48">
        <v>111</v>
      </c>
      <c r="C251" s="48">
        <v>86</v>
      </c>
      <c r="D251" s="48">
        <v>19</v>
      </c>
      <c r="E251" s="48">
        <v>0</v>
      </c>
      <c r="F251" s="48">
        <v>30.1</v>
      </c>
      <c r="G251" s="48">
        <v>0.14299999999999999</v>
      </c>
      <c r="H251" s="48">
        <v>23</v>
      </c>
      <c r="I251" s="45">
        <v>0</v>
      </c>
    </row>
    <row r="252" spans="1:9">
      <c r="A252" s="48">
        <v>9</v>
      </c>
      <c r="B252" s="48">
        <v>106</v>
      </c>
      <c r="C252" s="48">
        <v>52</v>
      </c>
      <c r="D252" s="48">
        <v>0</v>
      </c>
      <c r="E252" s="48">
        <v>0</v>
      </c>
      <c r="F252" s="48">
        <v>31.2</v>
      </c>
      <c r="G252" s="48">
        <v>0.38</v>
      </c>
      <c r="H252" s="48">
        <v>42</v>
      </c>
      <c r="I252" s="45">
        <v>0</v>
      </c>
    </row>
    <row r="253" spans="1:9">
      <c r="A253" s="48">
        <v>2</v>
      </c>
      <c r="B253" s="48">
        <v>129</v>
      </c>
      <c r="C253" s="48">
        <v>84</v>
      </c>
      <c r="D253" s="48">
        <v>0</v>
      </c>
      <c r="E253" s="48">
        <v>0</v>
      </c>
      <c r="F253" s="48">
        <v>28</v>
      </c>
      <c r="G253" s="48">
        <v>0.28399999999999997</v>
      </c>
      <c r="H253" s="48">
        <v>27</v>
      </c>
      <c r="I253" s="45">
        <v>0</v>
      </c>
    </row>
    <row r="254" spans="1:9">
      <c r="A254" s="48">
        <v>2</v>
      </c>
      <c r="B254" s="48">
        <v>90</v>
      </c>
      <c r="C254" s="48">
        <v>80</v>
      </c>
      <c r="D254" s="48">
        <v>14</v>
      </c>
      <c r="E254" s="48">
        <v>55</v>
      </c>
      <c r="F254" s="48">
        <v>24.4</v>
      </c>
      <c r="G254" s="48">
        <v>0.249</v>
      </c>
      <c r="H254" s="48">
        <v>24</v>
      </c>
      <c r="I254" s="45">
        <v>0</v>
      </c>
    </row>
    <row r="255" spans="1:9">
      <c r="A255" s="48">
        <v>0</v>
      </c>
      <c r="B255" s="48">
        <v>86</v>
      </c>
      <c r="C255" s="48">
        <v>68</v>
      </c>
      <c r="D255" s="48">
        <v>32</v>
      </c>
      <c r="E255" s="48">
        <v>0</v>
      </c>
      <c r="F255" s="48">
        <v>35.799999999999997</v>
      </c>
      <c r="G255" s="48">
        <v>0.23799999999999999</v>
      </c>
      <c r="H255" s="48">
        <v>25</v>
      </c>
      <c r="I255" s="45">
        <v>0</v>
      </c>
    </row>
    <row r="256" spans="1:9">
      <c r="A256" s="48">
        <v>12</v>
      </c>
      <c r="B256" s="48">
        <v>92</v>
      </c>
      <c r="C256" s="48">
        <v>62</v>
      </c>
      <c r="D256" s="48">
        <v>7</v>
      </c>
      <c r="E256" s="48">
        <v>258</v>
      </c>
      <c r="F256" s="48">
        <v>27.6</v>
      </c>
      <c r="G256" s="48">
        <v>0.92600000000000005</v>
      </c>
      <c r="H256" s="48">
        <v>44</v>
      </c>
      <c r="I256" s="45">
        <v>1</v>
      </c>
    </row>
    <row r="257" spans="1:9">
      <c r="A257" s="48">
        <v>1</v>
      </c>
      <c r="B257" s="48">
        <v>113</v>
      </c>
      <c r="C257" s="48">
        <v>64</v>
      </c>
      <c r="D257" s="48">
        <v>35</v>
      </c>
      <c r="E257" s="48">
        <v>0</v>
      </c>
      <c r="F257" s="48">
        <v>33.6</v>
      </c>
      <c r="G257" s="48">
        <v>0.54300000000000004</v>
      </c>
      <c r="H257" s="48">
        <v>21</v>
      </c>
      <c r="I257" s="45">
        <v>1</v>
      </c>
    </row>
    <row r="258" spans="1:9">
      <c r="A258" s="48">
        <v>3</v>
      </c>
      <c r="B258" s="48">
        <v>111</v>
      </c>
      <c r="C258" s="48">
        <v>56</v>
      </c>
      <c r="D258" s="48">
        <v>39</v>
      </c>
      <c r="E258" s="48">
        <v>0</v>
      </c>
      <c r="F258" s="48">
        <v>30.1</v>
      </c>
      <c r="G258" s="48">
        <v>0.55700000000000005</v>
      </c>
      <c r="H258" s="48">
        <v>30</v>
      </c>
      <c r="I258" s="45">
        <v>0</v>
      </c>
    </row>
    <row r="259" spans="1:9">
      <c r="A259" s="48">
        <v>2</v>
      </c>
      <c r="B259" s="48">
        <v>114</v>
      </c>
      <c r="C259" s="48">
        <v>68</v>
      </c>
      <c r="D259" s="48">
        <v>22</v>
      </c>
      <c r="E259" s="48">
        <v>0</v>
      </c>
      <c r="F259" s="48">
        <v>28.7</v>
      </c>
      <c r="G259" s="48">
        <v>9.1999999999999998E-2</v>
      </c>
      <c r="H259" s="48">
        <v>25</v>
      </c>
      <c r="I259" s="45">
        <v>0</v>
      </c>
    </row>
    <row r="260" spans="1:9">
      <c r="A260" s="48">
        <v>1</v>
      </c>
      <c r="B260" s="48">
        <v>193</v>
      </c>
      <c r="C260" s="48">
        <v>50</v>
      </c>
      <c r="D260" s="48">
        <v>16</v>
      </c>
      <c r="E260" s="48">
        <v>375</v>
      </c>
      <c r="F260" s="48">
        <v>25.9</v>
      </c>
      <c r="G260" s="48">
        <v>0.65500000000000003</v>
      </c>
      <c r="H260" s="48">
        <v>24</v>
      </c>
      <c r="I260" s="45">
        <v>0</v>
      </c>
    </row>
    <row r="261" spans="1:9">
      <c r="A261" s="48">
        <v>11</v>
      </c>
      <c r="B261" s="48">
        <v>155</v>
      </c>
      <c r="C261" s="48">
        <v>76</v>
      </c>
      <c r="D261" s="48">
        <v>28</v>
      </c>
      <c r="E261" s="48">
        <v>150</v>
      </c>
      <c r="F261" s="48">
        <v>33.299999999999997</v>
      </c>
      <c r="G261" s="48">
        <v>1.353</v>
      </c>
      <c r="H261" s="48">
        <v>51</v>
      </c>
      <c r="I261" s="45">
        <v>1</v>
      </c>
    </row>
    <row r="262" spans="1:9">
      <c r="A262" s="48">
        <v>3</v>
      </c>
      <c r="B262" s="48">
        <v>191</v>
      </c>
      <c r="C262" s="48">
        <v>68</v>
      </c>
      <c r="D262" s="48">
        <v>15</v>
      </c>
      <c r="E262" s="48">
        <v>130</v>
      </c>
      <c r="F262" s="48">
        <v>30.9</v>
      </c>
      <c r="G262" s="48">
        <v>0.29899999999999999</v>
      </c>
      <c r="H262" s="48">
        <v>34</v>
      </c>
      <c r="I262" s="45">
        <v>0</v>
      </c>
    </row>
    <row r="263" spans="1:9">
      <c r="A263" s="48">
        <v>3</v>
      </c>
      <c r="B263" s="48">
        <v>141</v>
      </c>
      <c r="C263" s="48">
        <v>0</v>
      </c>
      <c r="D263" s="48">
        <v>0</v>
      </c>
      <c r="E263" s="48">
        <v>0</v>
      </c>
      <c r="F263" s="48">
        <v>30</v>
      </c>
      <c r="G263" s="48">
        <v>0.76100000000000001</v>
      </c>
      <c r="H263" s="48">
        <v>27</v>
      </c>
      <c r="I263" s="45">
        <v>1</v>
      </c>
    </row>
    <row r="264" spans="1:9">
      <c r="A264" s="48">
        <v>4</v>
      </c>
      <c r="B264" s="48">
        <v>95</v>
      </c>
      <c r="C264" s="48">
        <v>70</v>
      </c>
      <c r="D264" s="48">
        <v>32</v>
      </c>
      <c r="E264" s="48">
        <v>0</v>
      </c>
      <c r="F264" s="48">
        <v>32.1</v>
      </c>
      <c r="G264" s="48">
        <v>0.61199999999999999</v>
      </c>
      <c r="H264" s="48">
        <v>24</v>
      </c>
      <c r="I264" s="45">
        <v>0</v>
      </c>
    </row>
    <row r="265" spans="1:9">
      <c r="A265" s="48">
        <v>3</v>
      </c>
      <c r="B265" s="48">
        <v>142</v>
      </c>
      <c r="C265" s="48">
        <v>80</v>
      </c>
      <c r="D265" s="48">
        <v>15</v>
      </c>
      <c r="E265" s="48">
        <v>0</v>
      </c>
      <c r="F265" s="48">
        <v>32.4</v>
      </c>
      <c r="G265" s="48">
        <v>0.2</v>
      </c>
      <c r="H265" s="48">
        <v>63</v>
      </c>
      <c r="I265" s="45">
        <v>0</v>
      </c>
    </row>
    <row r="266" spans="1:9">
      <c r="A266" s="48">
        <v>4</v>
      </c>
      <c r="B266" s="48">
        <v>123</v>
      </c>
      <c r="C266" s="48">
        <v>62</v>
      </c>
      <c r="D266" s="48">
        <v>0</v>
      </c>
      <c r="E266" s="48">
        <v>0</v>
      </c>
      <c r="F266" s="48">
        <v>32</v>
      </c>
      <c r="G266" s="48">
        <v>0.22600000000000001</v>
      </c>
      <c r="H266" s="48">
        <v>35</v>
      </c>
      <c r="I266" s="45">
        <v>1</v>
      </c>
    </row>
    <row r="267" spans="1:9">
      <c r="A267" s="48">
        <v>5</v>
      </c>
      <c r="B267" s="48">
        <v>96</v>
      </c>
      <c r="C267" s="48">
        <v>74</v>
      </c>
      <c r="D267" s="48">
        <v>18</v>
      </c>
      <c r="E267" s="48">
        <v>67</v>
      </c>
      <c r="F267" s="48">
        <v>33.6</v>
      </c>
      <c r="G267" s="48">
        <v>0.997</v>
      </c>
      <c r="H267" s="48">
        <v>43</v>
      </c>
      <c r="I267" s="45">
        <v>0</v>
      </c>
    </row>
    <row r="268" spans="1:9">
      <c r="A268" s="48">
        <v>0</v>
      </c>
      <c r="B268" s="48">
        <v>138</v>
      </c>
      <c r="C268" s="48">
        <v>0</v>
      </c>
      <c r="D268" s="48">
        <v>0</v>
      </c>
      <c r="E268" s="48">
        <v>0</v>
      </c>
      <c r="F268" s="48">
        <v>36.299999999999997</v>
      </c>
      <c r="G268" s="48">
        <v>0.93300000000000005</v>
      </c>
      <c r="H268" s="48">
        <v>25</v>
      </c>
      <c r="I268" s="45">
        <v>1</v>
      </c>
    </row>
    <row r="269" spans="1:9">
      <c r="A269" s="48">
        <v>2</v>
      </c>
      <c r="B269" s="48">
        <v>128</v>
      </c>
      <c r="C269" s="48">
        <v>64</v>
      </c>
      <c r="D269" s="48">
        <v>42</v>
      </c>
      <c r="E269" s="48">
        <v>0</v>
      </c>
      <c r="F269" s="48">
        <v>40</v>
      </c>
      <c r="G269" s="48">
        <v>1.101</v>
      </c>
      <c r="H269" s="48">
        <v>24</v>
      </c>
      <c r="I269" s="45">
        <v>0</v>
      </c>
    </row>
    <row r="270" spans="1:9">
      <c r="A270" s="48">
        <v>0</v>
      </c>
      <c r="B270" s="48">
        <v>102</v>
      </c>
      <c r="C270" s="48">
        <v>52</v>
      </c>
      <c r="D270" s="48">
        <v>0</v>
      </c>
      <c r="E270" s="48">
        <v>0</v>
      </c>
      <c r="F270" s="48">
        <v>25.1</v>
      </c>
      <c r="G270" s="48">
        <v>7.8E-2</v>
      </c>
      <c r="H270" s="48">
        <v>21</v>
      </c>
      <c r="I270" s="45">
        <v>0</v>
      </c>
    </row>
    <row r="271" spans="1:9">
      <c r="A271" s="48">
        <v>2</v>
      </c>
      <c r="B271" s="48">
        <v>146</v>
      </c>
      <c r="C271" s="48">
        <v>0</v>
      </c>
      <c r="D271" s="48">
        <v>0</v>
      </c>
      <c r="E271" s="48">
        <v>0</v>
      </c>
      <c r="F271" s="48">
        <v>27.5</v>
      </c>
      <c r="G271" s="48">
        <v>0.24</v>
      </c>
      <c r="H271" s="48">
        <v>28</v>
      </c>
      <c r="I271" s="45">
        <v>1</v>
      </c>
    </row>
    <row r="272" spans="1:9">
      <c r="A272" s="48">
        <v>10</v>
      </c>
      <c r="B272" s="48">
        <v>101</v>
      </c>
      <c r="C272" s="48">
        <v>86</v>
      </c>
      <c r="D272" s="48">
        <v>37</v>
      </c>
      <c r="E272" s="48">
        <v>0</v>
      </c>
      <c r="F272" s="48">
        <v>45.6</v>
      </c>
      <c r="G272" s="48">
        <v>1.1359999999999999</v>
      </c>
      <c r="H272" s="48">
        <v>38</v>
      </c>
      <c r="I272" s="45">
        <v>1</v>
      </c>
    </row>
    <row r="273" spans="1:9">
      <c r="A273" s="48">
        <v>2</v>
      </c>
      <c r="B273" s="48">
        <v>108</v>
      </c>
      <c r="C273" s="48">
        <v>62</v>
      </c>
      <c r="D273" s="48">
        <v>32</v>
      </c>
      <c r="E273" s="48">
        <v>56</v>
      </c>
      <c r="F273" s="48">
        <v>25.2</v>
      </c>
      <c r="G273" s="48">
        <v>0.128</v>
      </c>
      <c r="H273" s="48">
        <v>21</v>
      </c>
      <c r="I273" s="45">
        <v>0</v>
      </c>
    </row>
    <row r="274" spans="1:9">
      <c r="A274" s="48">
        <v>3</v>
      </c>
      <c r="B274" s="48">
        <v>122</v>
      </c>
      <c r="C274" s="48">
        <v>78</v>
      </c>
      <c r="D274" s="48">
        <v>0</v>
      </c>
      <c r="E274" s="48">
        <v>0</v>
      </c>
      <c r="F274" s="48">
        <v>23</v>
      </c>
      <c r="G274" s="48">
        <v>0.254</v>
      </c>
      <c r="H274" s="48">
        <v>40</v>
      </c>
      <c r="I274" s="45">
        <v>0</v>
      </c>
    </row>
    <row r="275" spans="1:9">
      <c r="A275" s="48">
        <v>1</v>
      </c>
      <c r="B275" s="48">
        <v>71</v>
      </c>
      <c r="C275" s="48">
        <v>78</v>
      </c>
      <c r="D275" s="48">
        <v>50</v>
      </c>
      <c r="E275" s="48">
        <v>45</v>
      </c>
      <c r="F275" s="48">
        <v>33.200000000000003</v>
      </c>
      <c r="G275" s="48">
        <v>0.42199999999999999</v>
      </c>
      <c r="H275" s="48">
        <v>21</v>
      </c>
      <c r="I275" s="45">
        <v>0</v>
      </c>
    </row>
    <row r="276" spans="1:9">
      <c r="A276" s="48">
        <v>13</v>
      </c>
      <c r="B276" s="48">
        <v>106</v>
      </c>
      <c r="C276" s="48">
        <v>70</v>
      </c>
      <c r="D276" s="48">
        <v>0</v>
      </c>
      <c r="E276" s="48">
        <v>0</v>
      </c>
      <c r="F276" s="48">
        <v>34.200000000000003</v>
      </c>
      <c r="G276" s="48">
        <v>0.251</v>
      </c>
      <c r="H276" s="48">
        <v>52</v>
      </c>
      <c r="I276" s="45">
        <v>0</v>
      </c>
    </row>
    <row r="277" spans="1:9">
      <c r="A277" s="48">
        <v>2</v>
      </c>
      <c r="B277" s="48">
        <v>100</v>
      </c>
      <c r="C277" s="48">
        <v>70</v>
      </c>
      <c r="D277" s="48">
        <v>52</v>
      </c>
      <c r="E277" s="48">
        <v>57</v>
      </c>
      <c r="F277" s="48">
        <v>40.5</v>
      </c>
      <c r="G277" s="48">
        <v>0.67700000000000005</v>
      </c>
      <c r="H277" s="48">
        <v>25</v>
      </c>
      <c r="I277" s="45">
        <v>0</v>
      </c>
    </row>
    <row r="278" spans="1:9">
      <c r="A278" s="48">
        <v>7</v>
      </c>
      <c r="B278" s="48">
        <v>106</v>
      </c>
      <c r="C278" s="48">
        <v>60</v>
      </c>
      <c r="D278" s="48">
        <v>24</v>
      </c>
      <c r="E278" s="48">
        <v>0</v>
      </c>
      <c r="F278" s="48">
        <v>26.5</v>
      </c>
      <c r="G278" s="48">
        <v>0.29599999999999999</v>
      </c>
      <c r="H278" s="48">
        <v>29</v>
      </c>
      <c r="I278" s="45">
        <v>1</v>
      </c>
    </row>
    <row r="279" spans="1:9">
      <c r="A279" s="48">
        <v>0</v>
      </c>
      <c r="B279" s="48">
        <v>104</v>
      </c>
      <c r="C279" s="48">
        <v>64</v>
      </c>
      <c r="D279" s="48">
        <v>23</v>
      </c>
      <c r="E279" s="48">
        <v>116</v>
      </c>
      <c r="F279" s="48">
        <v>27.8</v>
      </c>
      <c r="G279" s="48">
        <v>0.45400000000000001</v>
      </c>
      <c r="H279" s="48">
        <v>23</v>
      </c>
      <c r="I279" s="45">
        <v>0</v>
      </c>
    </row>
    <row r="280" spans="1:9">
      <c r="A280" s="48">
        <v>5</v>
      </c>
      <c r="B280" s="48">
        <v>114</v>
      </c>
      <c r="C280" s="48">
        <v>74</v>
      </c>
      <c r="D280" s="48">
        <v>0</v>
      </c>
      <c r="E280" s="48">
        <v>0</v>
      </c>
      <c r="F280" s="48">
        <v>24.9</v>
      </c>
      <c r="G280" s="48">
        <v>0.74399999999999999</v>
      </c>
      <c r="H280" s="48">
        <v>57</v>
      </c>
      <c r="I280" s="45">
        <v>0</v>
      </c>
    </row>
    <row r="281" spans="1:9">
      <c r="A281" s="48">
        <v>2</v>
      </c>
      <c r="B281" s="48">
        <v>108</v>
      </c>
      <c r="C281" s="48">
        <v>62</v>
      </c>
      <c r="D281" s="48">
        <v>10</v>
      </c>
      <c r="E281" s="48">
        <v>278</v>
      </c>
      <c r="F281" s="48">
        <v>25.3</v>
      </c>
      <c r="G281" s="48">
        <v>0.88100000000000001</v>
      </c>
      <c r="H281" s="48">
        <v>22</v>
      </c>
      <c r="I281" s="45">
        <v>0</v>
      </c>
    </row>
    <row r="282" spans="1:9">
      <c r="A282" s="48">
        <v>0</v>
      </c>
      <c r="B282" s="48">
        <v>146</v>
      </c>
      <c r="C282" s="48">
        <v>70</v>
      </c>
      <c r="D282" s="48">
        <v>0</v>
      </c>
      <c r="E282" s="48">
        <v>0</v>
      </c>
      <c r="F282" s="48">
        <v>37.9</v>
      </c>
      <c r="G282" s="48">
        <v>0.33400000000000002</v>
      </c>
      <c r="H282" s="48">
        <v>28</v>
      </c>
      <c r="I282" s="45">
        <v>1</v>
      </c>
    </row>
    <row r="283" spans="1:9">
      <c r="A283" s="48">
        <v>10</v>
      </c>
      <c r="B283" s="48">
        <v>129</v>
      </c>
      <c r="C283" s="48">
        <v>76</v>
      </c>
      <c r="D283" s="48">
        <v>28</v>
      </c>
      <c r="E283" s="48">
        <v>122</v>
      </c>
      <c r="F283" s="48">
        <v>35.9</v>
      </c>
      <c r="G283" s="48">
        <v>0.28000000000000003</v>
      </c>
      <c r="H283" s="48">
        <v>39</v>
      </c>
      <c r="I283" s="45">
        <v>0</v>
      </c>
    </row>
    <row r="284" spans="1:9">
      <c r="A284" s="48">
        <v>7</v>
      </c>
      <c r="B284" s="48">
        <v>133</v>
      </c>
      <c r="C284" s="48">
        <v>88</v>
      </c>
      <c r="D284" s="48">
        <v>15</v>
      </c>
      <c r="E284" s="48">
        <v>155</v>
      </c>
      <c r="F284" s="48">
        <v>32.4</v>
      </c>
      <c r="G284" s="48">
        <v>0.26200000000000001</v>
      </c>
      <c r="H284" s="48">
        <v>37</v>
      </c>
      <c r="I284" s="45">
        <v>0</v>
      </c>
    </row>
    <row r="285" spans="1:9">
      <c r="A285" s="48">
        <v>7</v>
      </c>
      <c r="B285" s="48">
        <v>161</v>
      </c>
      <c r="C285" s="48">
        <v>86</v>
      </c>
      <c r="D285" s="48">
        <v>0</v>
      </c>
      <c r="E285" s="48">
        <v>0</v>
      </c>
      <c r="F285" s="48">
        <v>30.4</v>
      </c>
      <c r="G285" s="48">
        <v>0.16500000000000001</v>
      </c>
      <c r="H285" s="48">
        <v>47</v>
      </c>
      <c r="I285" s="45">
        <v>1</v>
      </c>
    </row>
    <row r="286" spans="1:9">
      <c r="A286" s="48">
        <v>2</v>
      </c>
      <c r="B286" s="48">
        <v>108</v>
      </c>
      <c r="C286" s="48">
        <v>80</v>
      </c>
      <c r="D286" s="48">
        <v>0</v>
      </c>
      <c r="E286" s="48">
        <v>0</v>
      </c>
      <c r="F286" s="48">
        <v>27</v>
      </c>
      <c r="G286" s="48">
        <v>0.25900000000000001</v>
      </c>
      <c r="H286" s="48">
        <v>52</v>
      </c>
      <c r="I286" s="45">
        <v>1</v>
      </c>
    </row>
    <row r="287" spans="1:9">
      <c r="A287" s="48">
        <v>7</v>
      </c>
      <c r="B287" s="48">
        <v>136</v>
      </c>
      <c r="C287" s="48">
        <v>74</v>
      </c>
      <c r="D287" s="48">
        <v>26</v>
      </c>
      <c r="E287" s="48">
        <v>135</v>
      </c>
      <c r="F287" s="48">
        <v>26</v>
      </c>
      <c r="G287" s="48">
        <v>0.64700000000000002</v>
      </c>
      <c r="H287" s="48">
        <v>51</v>
      </c>
      <c r="I287" s="45">
        <v>0</v>
      </c>
    </row>
    <row r="288" spans="1:9">
      <c r="A288" s="48">
        <v>5</v>
      </c>
      <c r="B288" s="48">
        <v>155</v>
      </c>
      <c r="C288" s="48">
        <v>84</v>
      </c>
      <c r="D288" s="48">
        <v>44</v>
      </c>
      <c r="E288" s="48">
        <v>545</v>
      </c>
      <c r="F288" s="48">
        <v>38.700000000000003</v>
      </c>
      <c r="G288" s="48">
        <v>0.61899999999999999</v>
      </c>
      <c r="H288" s="48">
        <v>34</v>
      </c>
      <c r="I288" s="45">
        <v>0</v>
      </c>
    </row>
    <row r="289" spans="1:9">
      <c r="A289" s="48">
        <v>1</v>
      </c>
      <c r="B289" s="48">
        <v>119</v>
      </c>
      <c r="C289" s="48">
        <v>86</v>
      </c>
      <c r="D289" s="48">
        <v>39</v>
      </c>
      <c r="E289" s="48">
        <v>220</v>
      </c>
      <c r="F289" s="48">
        <v>45.6</v>
      </c>
      <c r="G289" s="48">
        <v>0.80800000000000005</v>
      </c>
      <c r="H289" s="48">
        <v>29</v>
      </c>
      <c r="I289" s="45">
        <v>1</v>
      </c>
    </row>
    <row r="290" spans="1:9">
      <c r="A290" s="48">
        <v>4</v>
      </c>
      <c r="B290" s="48">
        <v>96</v>
      </c>
      <c r="C290" s="48">
        <v>56</v>
      </c>
      <c r="D290" s="48">
        <v>17</v>
      </c>
      <c r="E290" s="48">
        <v>49</v>
      </c>
      <c r="F290" s="48">
        <v>20.8</v>
      </c>
      <c r="G290" s="48">
        <v>0.34</v>
      </c>
      <c r="H290" s="48">
        <v>26</v>
      </c>
      <c r="I290" s="45">
        <v>0</v>
      </c>
    </row>
    <row r="291" spans="1:9">
      <c r="A291" s="48">
        <v>5</v>
      </c>
      <c r="B291" s="48">
        <v>108</v>
      </c>
      <c r="C291" s="48">
        <v>72</v>
      </c>
      <c r="D291" s="48">
        <v>43</v>
      </c>
      <c r="E291" s="48">
        <v>75</v>
      </c>
      <c r="F291" s="48">
        <v>36.1</v>
      </c>
      <c r="G291" s="48">
        <v>0.26300000000000001</v>
      </c>
      <c r="H291" s="48">
        <v>33</v>
      </c>
      <c r="I291" s="45">
        <v>0</v>
      </c>
    </row>
    <row r="292" spans="1:9">
      <c r="A292" s="48">
        <v>0</v>
      </c>
      <c r="B292" s="48">
        <v>78</v>
      </c>
      <c r="C292" s="48">
        <v>88</v>
      </c>
      <c r="D292" s="48">
        <v>29</v>
      </c>
      <c r="E292" s="48">
        <v>40</v>
      </c>
      <c r="F292" s="48">
        <v>36.9</v>
      </c>
      <c r="G292" s="48">
        <v>0.434</v>
      </c>
      <c r="H292" s="48">
        <v>21</v>
      </c>
      <c r="I292" s="45">
        <v>0</v>
      </c>
    </row>
    <row r="293" spans="1:9">
      <c r="A293" s="48">
        <v>0</v>
      </c>
      <c r="B293" s="48">
        <v>107</v>
      </c>
      <c r="C293" s="48">
        <v>62</v>
      </c>
      <c r="D293" s="48">
        <v>30</v>
      </c>
      <c r="E293" s="48">
        <v>74</v>
      </c>
      <c r="F293" s="48">
        <v>36.6</v>
      </c>
      <c r="G293" s="48">
        <v>0.75700000000000001</v>
      </c>
      <c r="H293" s="48">
        <v>25</v>
      </c>
      <c r="I293" s="45">
        <v>1</v>
      </c>
    </row>
    <row r="294" spans="1:9">
      <c r="A294" s="48">
        <v>2</v>
      </c>
      <c r="B294" s="48">
        <v>128</v>
      </c>
      <c r="C294" s="48">
        <v>78</v>
      </c>
      <c r="D294" s="48">
        <v>37</v>
      </c>
      <c r="E294" s="48">
        <v>182</v>
      </c>
      <c r="F294" s="48">
        <v>43.3</v>
      </c>
      <c r="G294" s="48">
        <v>1.224</v>
      </c>
      <c r="H294" s="48">
        <v>31</v>
      </c>
      <c r="I294" s="45">
        <v>1</v>
      </c>
    </row>
    <row r="295" spans="1:9">
      <c r="A295" s="48">
        <v>1</v>
      </c>
      <c r="B295" s="48">
        <v>128</v>
      </c>
      <c r="C295" s="48">
        <v>48</v>
      </c>
      <c r="D295" s="48">
        <v>45</v>
      </c>
      <c r="E295" s="48">
        <v>194</v>
      </c>
      <c r="F295" s="48">
        <v>40.5</v>
      </c>
      <c r="G295" s="48">
        <v>0.61299999999999999</v>
      </c>
      <c r="H295" s="48">
        <v>24</v>
      </c>
      <c r="I295" s="45">
        <v>1</v>
      </c>
    </row>
    <row r="296" spans="1:9">
      <c r="A296" s="48">
        <v>0</v>
      </c>
      <c r="B296" s="48">
        <v>161</v>
      </c>
      <c r="C296" s="48">
        <v>50</v>
      </c>
      <c r="D296" s="48">
        <v>0</v>
      </c>
      <c r="E296" s="48">
        <v>0</v>
      </c>
      <c r="F296" s="48">
        <v>21.9</v>
      </c>
      <c r="G296" s="48">
        <v>0.254</v>
      </c>
      <c r="H296" s="48">
        <v>65</v>
      </c>
      <c r="I296" s="45">
        <v>0</v>
      </c>
    </row>
    <row r="297" spans="1:9">
      <c r="A297" s="48">
        <v>6</v>
      </c>
      <c r="B297" s="48">
        <v>151</v>
      </c>
      <c r="C297" s="48">
        <v>62</v>
      </c>
      <c r="D297" s="48">
        <v>31</v>
      </c>
      <c r="E297" s="48">
        <v>120</v>
      </c>
      <c r="F297" s="48">
        <v>35.5</v>
      </c>
      <c r="G297" s="48">
        <v>0.69199999999999995</v>
      </c>
      <c r="H297" s="48">
        <v>28</v>
      </c>
      <c r="I297" s="45">
        <v>0</v>
      </c>
    </row>
    <row r="298" spans="1:9">
      <c r="A298" s="48">
        <v>2</v>
      </c>
      <c r="B298" s="48">
        <v>146</v>
      </c>
      <c r="C298" s="48">
        <v>70</v>
      </c>
      <c r="D298" s="48">
        <v>38</v>
      </c>
      <c r="E298" s="48">
        <v>360</v>
      </c>
      <c r="F298" s="48">
        <v>28</v>
      </c>
      <c r="G298" s="48">
        <v>0.33700000000000002</v>
      </c>
      <c r="H298" s="48">
        <v>29</v>
      </c>
      <c r="I298" s="45">
        <v>1</v>
      </c>
    </row>
    <row r="299" spans="1:9">
      <c r="A299" s="48">
        <v>0</v>
      </c>
      <c r="B299" s="48">
        <v>126</v>
      </c>
      <c r="C299" s="48">
        <v>84</v>
      </c>
      <c r="D299" s="48">
        <v>29</v>
      </c>
      <c r="E299" s="48">
        <v>215</v>
      </c>
      <c r="F299" s="48">
        <v>30.7</v>
      </c>
      <c r="G299" s="48">
        <v>0.52</v>
      </c>
      <c r="H299" s="48">
        <v>24</v>
      </c>
      <c r="I299" s="45">
        <v>0</v>
      </c>
    </row>
    <row r="300" spans="1:9">
      <c r="A300" s="48">
        <v>14</v>
      </c>
      <c r="B300" s="48">
        <v>100</v>
      </c>
      <c r="C300" s="48">
        <v>78</v>
      </c>
      <c r="D300" s="48">
        <v>25</v>
      </c>
      <c r="E300" s="48">
        <v>184</v>
      </c>
      <c r="F300" s="48">
        <v>36.6</v>
      </c>
      <c r="G300" s="48">
        <v>0.41199999999999998</v>
      </c>
      <c r="H300" s="48">
        <v>46</v>
      </c>
      <c r="I300" s="45">
        <v>1</v>
      </c>
    </row>
    <row r="301" spans="1:9">
      <c r="A301" s="48">
        <v>8</v>
      </c>
      <c r="B301" s="48">
        <v>112</v>
      </c>
      <c r="C301" s="48">
        <v>72</v>
      </c>
      <c r="D301" s="48">
        <v>0</v>
      </c>
      <c r="E301" s="48">
        <v>0</v>
      </c>
      <c r="F301" s="48">
        <v>23.6</v>
      </c>
      <c r="G301" s="48">
        <v>0.84</v>
      </c>
      <c r="H301" s="48">
        <v>58</v>
      </c>
      <c r="I301" s="45">
        <v>0</v>
      </c>
    </row>
    <row r="302" spans="1:9">
      <c r="A302" s="48">
        <v>0</v>
      </c>
      <c r="B302" s="48">
        <v>167</v>
      </c>
      <c r="C302" s="48">
        <v>0</v>
      </c>
      <c r="D302" s="48">
        <v>0</v>
      </c>
      <c r="E302" s="48">
        <v>0</v>
      </c>
      <c r="F302" s="48">
        <v>32.299999999999997</v>
      </c>
      <c r="G302" s="48">
        <v>0.83899999999999997</v>
      </c>
      <c r="H302" s="48">
        <v>30</v>
      </c>
      <c r="I302" s="45">
        <v>1</v>
      </c>
    </row>
    <row r="303" spans="1:9">
      <c r="A303" s="48">
        <v>2</v>
      </c>
      <c r="B303" s="48">
        <v>144</v>
      </c>
      <c r="C303" s="48">
        <v>58</v>
      </c>
      <c r="D303" s="48">
        <v>33</v>
      </c>
      <c r="E303" s="48">
        <v>135</v>
      </c>
      <c r="F303" s="48">
        <v>31.6</v>
      </c>
      <c r="G303" s="48">
        <v>0.42199999999999999</v>
      </c>
      <c r="H303" s="48">
        <v>25</v>
      </c>
      <c r="I303" s="45">
        <v>1</v>
      </c>
    </row>
    <row r="304" spans="1:9">
      <c r="A304" s="48">
        <v>5</v>
      </c>
      <c r="B304" s="48">
        <v>77</v>
      </c>
      <c r="C304" s="48">
        <v>82</v>
      </c>
      <c r="D304" s="48">
        <v>41</v>
      </c>
      <c r="E304" s="48">
        <v>42</v>
      </c>
      <c r="F304" s="48">
        <v>35.799999999999997</v>
      </c>
      <c r="G304" s="48">
        <v>0.156</v>
      </c>
      <c r="H304" s="48">
        <v>35</v>
      </c>
      <c r="I304" s="45">
        <v>0</v>
      </c>
    </row>
    <row r="305" spans="1:9">
      <c r="A305" s="48">
        <v>5</v>
      </c>
      <c r="B305" s="48">
        <v>115</v>
      </c>
      <c r="C305" s="48">
        <v>98</v>
      </c>
      <c r="D305" s="48">
        <v>0</v>
      </c>
      <c r="E305" s="48">
        <v>0</v>
      </c>
      <c r="F305" s="48">
        <v>52.9</v>
      </c>
      <c r="G305" s="48">
        <v>0.20899999999999999</v>
      </c>
      <c r="H305" s="48">
        <v>28</v>
      </c>
      <c r="I305" s="45">
        <v>1</v>
      </c>
    </row>
    <row r="306" spans="1:9">
      <c r="A306" s="48">
        <v>3</v>
      </c>
      <c r="B306" s="48">
        <v>150</v>
      </c>
      <c r="C306" s="48">
        <v>76</v>
      </c>
      <c r="D306" s="48">
        <v>0</v>
      </c>
      <c r="E306" s="48">
        <v>0</v>
      </c>
      <c r="F306" s="48">
        <v>21</v>
      </c>
      <c r="G306" s="48">
        <v>0.20699999999999999</v>
      </c>
      <c r="H306" s="48">
        <v>37</v>
      </c>
      <c r="I306" s="45">
        <v>0</v>
      </c>
    </row>
    <row r="307" spans="1:9">
      <c r="A307" s="48">
        <v>2</v>
      </c>
      <c r="B307" s="48">
        <v>120</v>
      </c>
      <c r="C307" s="48">
        <v>76</v>
      </c>
      <c r="D307" s="48">
        <v>37</v>
      </c>
      <c r="E307" s="48">
        <v>105</v>
      </c>
      <c r="F307" s="48">
        <v>39.700000000000003</v>
      </c>
      <c r="G307" s="48">
        <v>0.215</v>
      </c>
      <c r="H307" s="48">
        <v>29</v>
      </c>
      <c r="I307" s="45">
        <v>0</v>
      </c>
    </row>
    <row r="308" spans="1:9">
      <c r="A308" s="48">
        <v>10</v>
      </c>
      <c r="B308" s="48">
        <v>161</v>
      </c>
      <c r="C308" s="48">
        <v>68</v>
      </c>
      <c r="D308" s="48">
        <v>23</v>
      </c>
      <c r="E308" s="48">
        <v>132</v>
      </c>
      <c r="F308" s="48">
        <v>25.5</v>
      </c>
      <c r="G308" s="48">
        <v>0.32600000000000001</v>
      </c>
      <c r="H308" s="48">
        <v>47</v>
      </c>
      <c r="I308" s="45">
        <v>1</v>
      </c>
    </row>
    <row r="309" spans="1:9">
      <c r="A309" s="48">
        <v>0</v>
      </c>
      <c r="B309" s="48">
        <v>137</v>
      </c>
      <c r="C309" s="48">
        <v>68</v>
      </c>
      <c r="D309" s="48">
        <v>14</v>
      </c>
      <c r="E309" s="48">
        <v>148</v>
      </c>
      <c r="F309" s="48">
        <v>24.8</v>
      </c>
      <c r="G309" s="48">
        <v>0.14299999999999999</v>
      </c>
      <c r="H309" s="48">
        <v>21</v>
      </c>
      <c r="I309" s="45">
        <v>0</v>
      </c>
    </row>
    <row r="310" spans="1:9">
      <c r="A310" s="48">
        <v>0</v>
      </c>
      <c r="B310" s="48">
        <v>128</v>
      </c>
      <c r="C310" s="48">
        <v>68</v>
      </c>
      <c r="D310" s="48">
        <v>19</v>
      </c>
      <c r="E310" s="48">
        <v>180</v>
      </c>
      <c r="F310" s="48">
        <v>30.5</v>
      </c>
      <c r="G310" s="48">
        <v>1.391</v>
      </c>
      <c r="H310" s="48">
        <v>25</v>
      </c>
      <c r="I310" s="45">
        <v>1</v>
      </c>
    </row>
    <row r="311" spans="1:9">
      <c r="A311" s="48">
        <v>2</v>
      </c>
      <c r="B311" s="48">
        <v>124</v>
      </c>
      <c r="C311" s="48">
        <v>68</v>
      </c>
      <c r="D311" s="48">
        <v>28</v>
      </c>
      <c r="E311" s="48">
        <v>205</v>
      </c>
      <c r="F311" s="48">
        <v>32.9</v>
      </c>
      <c r="G311" s="48">
        <v>0.875</v>
      </c>
      <c r="H311" s="48">
        <v>30</v>
      </c>
      <c r="I311" s="45">
        <v>1</v>
      </c>
    </row>
    <row r="312" spans="1:9">
      <c r="A312" s="48">
        <v>6</v>
      </c>
      <c r="B312" s="48">
        <v>80</v>
      </c>
      <c r="C312" s="48">
        <v>66</v>
      </c>
      <c r="D312" s="48">
        <v>30</v>
      </c>
      <c r="E312" s="48">
        <v>0</v>
      </c>
      <c r="F312" s="48">
        <v>26.2</v>
      </c>
      <c r="G312" s="48">
        <v>0.313</v>
      </c>
      <c r="H312" s="48">
        <v>41</v>
      </c>
      <c r="I312" s="45">
        <v>0</v>
      </c>
    </row>
    <row r="313" spans="1:9">
      <c r="A313" s="48">
        <v>0</v>
      </c>
      <c r="B313" s="48">
        <v>106</v>
      </c>
      <c r="C313" s="48">
        <v>70</v>
      </c>
      <c r="D313" s="48">
        <v>37</v>
      </c>
      <c r="E313" s="48">
        <v>148</v>
      </c>
      <c r="F313" s="48">
        <v>39.4</v>
      </c>
      <c r="G313" s="48">
        <v>0.60499999999999998</v>
      </c>
      <c r="H313" s="48">
        <v>22</v>
      </c>
      <c r="I313" s="45">
        <v>0</v>
      </c>
    </row>
    <row r="314" spans="1:9">
      <c r="A314" s="48">
        <v>2</v>
      </c>
      <c r="B314" s="48">
        <v>155</v>
      </c>
      <c r="C314" s="48">
        <v>74</v>
      </c>
      <c r="D314" s="48">
        <v>17</v>
      </c>
      <c r="E314" s="48">
        <v>96</v>
      </c>
      <c r="F314" s="48">
        <v>26.6</v>
      </c>
      <c r="G314" s="48">
        <v>0.433</v>
      </c>
      <c r="H314" s="48">
        <v>27</v>
      </c>
      <c r="I314" s="45">
        <v>1</v>
      </c>
    </row>
    <row r="315" spans="1:9">
      <c r="A315" s="48">
        <v>3</v>
      </c>
      <c r="B315" s="48">
        <v>113</v>
      </c>
      <c r="C315" s="48">
        <v>50</v>
      </c>
      <c r="D315" s="48">
        <v>10</v>
      </c>
      <c r="E315" s="48">
        <v>85</v>
      </c>
      <c r="F315" s="48">
        <v>29.5</v>
      </c>
      <c r="G315" s="48">
        <v>0.626</v>
      </c>
      <c r="H315" s="48">
        <v>25</v>
      </c>
      <c r="I315" s="45">
        <v>0</v>
      </c>
    </row>
    <row r="316" spans="1:9">
      <c r="A316" s="48">
        <v>7</v>
      </c>
      <c r="B316" s="48">
        <v>109</v>
      </c>
      <c r="C316" s="48">
        <v>80</v>
      </c>
      <c r="D316" s="48">
        <v>31</v>
      </c>
      <c r="E316" s="48">
        <v>0</v>
      </c>
      <c r="F316" s="48">
        <v>35.9</v>
      </c>
      <c r="G316" s="48">
        <v>1.127</v>
      </c>
      <c r="H316" s="48">
        <v>43</v>
      </c>
      <c r="I316" s="45">
        <v>1</v>
      </c>
    </row>
    <row r="317" spans="1:9">
      <c r="A317" s="48">
        <v>2</v>
      </c>
      <c r="B317" s="48">
        <v>112</v>
      </c>
      <c r="C317" s="48">
        <v>68</v>
      </c>
      <c r="D317" s="48">
        <v>22</v>
      </c>
      <c r="E317" s="48">
        <v>94</v>
      </c>
      <c r="F317" s="48">
        <v>34.1</v>
      </c>
      <c r="G317" s="48">
        <v>0.315</v>
      </c>
      <c r="H317" s="48">
        <v>26</v>
      </c>
      <c r="I317" s="45">
        <v>0</v>
      </c>
    </row>
    <row r="318" spans="1:9">
      <c r="A318" s="48">
        <v>3</v>
      </c>
      <c r="B318" s="48">
        <v>99</v>
      </c>
      <c r="C318" s="48">
        <v>80</v>
      </c>
      <c r="D318" s="48">
        <v>11</v>
      </c>
      <c r="E318" s="48">
        <v>64</v>
      </c>
      <c r="F318" s="48">
        <v>19.3</v>
      </c>
      <c r="G318" s="48">
        <v>0.28399999999999997</v>
      </c>
      <c r="H318" s="48">
        <v>30</v>
      </c>
      <c r="I318" s="45">
        <v>0</v>
      </c>
    </row>
    <row r="319" spans="1:9">
      <c r="A319" s="48">
        <v>3</v>
      </c>
      <c r="B319" s="48">
        <v>182</v>
      </c>
      <c r="C319" s="48">
        <v>74</v>
      </c>
      <c r="D319" s="48">
        <v>0</v>
      </c>
      <c r="E319" s="48">
        <v>0</v>
      </c>
      <c r="F319" s="48">
        <v>30.5</v>
      </c>
      <c r="G319" s="48">
        <v>0.34499999999999997</v>
      </c>
      <c r="H319" s="48">
        <v>29</v>
      </c>
      <c r="I319" s="45">
        <v>1</v>
      </c>
    </row>
    <row r="320" spans="1:9">
      <c r="A320" s="48">
        <v>3</v>
      </c>
      <c r="B320" s="48">
        <v>115</v>
      </c>
      <c r="C320" s="48">
        <v>66</v>
      </c>
      <c r="D320" s="48">
        <v>39</v>
      </c>
      <c r="E320" s="48">
        <v>140</v>
      </c>
      <c r="F320" s="48">
        <v>38.1</v>
      </c>
      <c r="G320" s="48">
        <v>0.15</v>
      </c>
      <c r="H320" s="48">
        <v>28</v>
      </c>
      <c r="I320" s="45">
        <v>0</v>
      </c>
    </row>
    <row r="321" spans="1:9">
      <c r="A321" s="48">
        <v>6</v>
      </c>
      <c r="B321" s="48">
        <v>194</v>
      </c>
      <c r="C321" s="48">
        <v>78</v>
      </c>
      <c r="D321" s="48">
        <v>0</v>
      </c>
      <c r="E321" s="48">
        <v>0</v>
      </c>
      <c r="F321" s="48">
        <v>23.5</v>
      </c>
      <c r="G321" s="48">
        <v>0.129</v>
      </c>
      <c r="H321" s="48">
        <v>59</v>
      </c>
      <c r="I321" s="45">
        <v>1</v>
      </c>
    </row>
    <row r="322" spans="1:9">
      <c r="A322" s="48">
        <v>4</v>
      </c>
      <c r="B322" s="48">
        <v>129</v>
      </c>
      <c r="C322" s="48">
        <v>60</v>
      </c>
      <c r="D322" s="48">
        <v>12</v>
      </c>
      <c r="E322" s="48">
        <v>231</v>
      </c>
      <c r="F322" s="48">
        <v>27.5</v>
      </c>
      <c r="G322" s="48">
        <v>0.52700000000000002</v>
      </c>
      <c r="H322" s="48">
        <v>31</v>
      </c>
      <c r="I322" s="45">
        <v>0</v>
      </c>
    </row>
    <row r="323" spans="1:9">
      <c r="A323" s="48">
        <v>3</v>
      </c>
      <c r="B323" s="48">
        <v>112</v>
      </c>
      <c r="C323" s="48">
        <v>74</v>
      </c>
      <c r="D323" s="48">
        <v>30</v>
      </c>
      <c r="E323" s="48">
        <v>0</v>
      </c>
      <c r="F323" s="48">
        <v>31.6</v>
      </c>
      <c r="G323" s="48">
        <v>0.19700000000000001</v>
      </c>
      <c r="H323" s="48">
        <v>25</v>
      </c>
      <c r="I323" s="45">
        <v>1</v>
      </c>
    </row>
    <row r="324" spans="1:9">
      <c r="A324" s="48">
        <v>0</v>
      </c>
      <c r="B324" s="48">
        <v>124</v>
      </c>
      <c r="C324" s="48">
        <v>70</v>
      </c>
      <c r="D324" s="48">
        <v>20</v>
      </c>
      <c r="E324" s="48">
        <v>0</v>
      </c>
      <c r="F324" s="48">
        <v>27.4</v>
      </c>
      <c r="G324" s="48">
        <v>0.254</v>
      </c>
      <c r="H324" s="48">
        <v>36</v>
      </c>
      <c r="I324" s="45">
        <v>1</v>
      </c>
    </row>
    <row r="325" spans="1:9">
      <c r="A325" s="48">
        <v>13</v>
      </c>
      <c r="B325" s="48">
        <v>152</v>
      </c>
      <c r="C325" s="48">
        <v>90</v>
      </c>
      <c r="D325" s="48">
        <v>33</v>
      </c>
      <c r="E325" s="48">
        <v>29</v>
      </c>
      <c r="F325" s="48">
        <v>26.8</v>
      </c>
      <c r="G325" s="48">
        <v>0.73099999999999998</v>
      </c>
      <c r="H325" s="48">
        <v>43</v>
      </c>
      <c r="I325" s="45">
        <v>1</v>
      </c>
    </row>
    <row r="326" spans="1:9">
      <c r="A326" s="48">
        <v>2</v>
      </c>
      <c r="B326" s="48">
        <v>112</v>
      </c>
      <c r="C326" s="48">
        <v>75</v>
      </c>
      <c r="D326" s="48">
        <v>32</v>
      </c>
      <c r="E326" s="48">
        <v>0</v>
      </c>
      <c r="F326" s="48">
        <v>35.700000000000003</v>
      </c>
      <c r="G326" s="48">
        <v>0.14799999999999999</v>
      </c>
      <c r="H326" s="48">
        <v>21</v>
      </c>
      <c r="I326" s="45">
        <v>0</v>
      </c>
    </row>
    <row r="327" spans="1:9">
      <c r="A327" s="48">
        <v>1</v>
      </c>
      <c r="B327" s="48">
        <v>157</v>
      </c>
      <c r="C327" s="48">
        <v>72</v>
      </c>
      <c r="D327" s="48">
        <v>21</v>
      </c>
      <c r="E327" s="48">
        <v>168</v>
      </c>
      <c r="F327" s="48">
        <v>25.6</v>
      </c>
      <c r="G327" s="48">
        <v>0.123</v>
      </c>
      <c r="H327" s="48">
        <v>24</v>
      </c>
      <c r="I327" s="45">
        <v>0</v>
      </c>
    </row>
    <row r="328" spans="1:9">
      <c r="A328" s="48">
        <v>1</v>
      </c>
      <c r="B328" s="48">
        <v>122</v>
      </c>
      <c r="C328" s="48">
        <v>64</v>
      </c>
      <c r="D328" s="48">
        <v>32</v>
      </c>
      <c r="E328" s="48">
        <v>156</v>
      </c>
      <c r="F328" s="48">
        <v>35.1</v>
      </c>
      <c r="G328" s="48">
        <v>0.69199999999999995</v>
      </c>
      <c r="H328" s="48">
        <v>30</v>
      </c>
      <c r="I328" s="45">
        <v>1</v>
      </c>
    </row>
    <row r="329" spans="1:9">
      <c r="A329" s="48">
        <v>10</v>
      </c>
      <c r="B329" s="48">
        <v>179</v>
      </c>
      <c r="C329" s="48">
        <v>70</v>
      </c>
      <c r="D329" s="48">
        <v>0</v>
      </c>
      <c r="E329" s="48">
        <v>0</v>
      </c>
      <c r="F329" s="48">
        <v>35.1</v>
      </c>
      <c r="G329" s="48">
        <v>0.2</v>
      </c>
      <c r="H329" s="48">
        <v>37</v>
      </c>
      <c r="I329" s="45">
        <v>0</v>
      </c>
    </row>
    <row r="330" spans="1:9">
      <c r="A330" s="48">
        <v>2</v>
      </c>
      <c r="B330" s="48">
        <v>102</v>
      </c>
      <c r="C330" s="48">
        <v>86</v>
      </c>
      <c r="D330" s="48">
        <v>36</v>
      </c>
      <c r="E330" s="48">
        <v>120</v>
      </c>
      <c r="F330" s="48">
        <v>45.5</v>
      </c>
      <c r="G330" s="48">
        <v>0.127</v>
      </c>
      <c r="H330" s="48">
        <v>23</v>
      </c>
      <c r="I330" s="45">
        <v>1</v>
      </c>
    </row>
    <row r="331" spans="1:9">
      <c r="A331" s="48">
        <v>6</v>
      </c>
      <c r="B331" s="48">
        <v>105</v>
      </c>
      <c r="C331" s="48">
        <v>70</v>
      </c>
      <c r="D331" s="48">
        <v>32</v>
      </c>
      <c r="E331" s="48">
        <v>68</v>
      </c>
      <c r="F331" s="48">
        <v>30.8</v>
      </c>
      <c r="G331" s="48">
        <v>0.122</v>
      </c>
      <c r="H331" s="48">
        <v>37</v>
      </c>
      <c r="I331" s="45">
        <v>0</v>
      </c>
    </row>
    <row r="332" spans="1:9">
      <c r="A332" s="48">
        <v>8</v>
      </c>
      <c r="B332" s="48">
        <v>118</v>
      </c>
      <c r="C332" s="48">
        <v>72</v>
      </c>
      <c r="D332" s="48">
        <v>19</v>
      </c>
      <c r="E332" s="48">
        <v>0</v>
      </c>
      <c r="F332" s="48">
        <v>23.1</v>
      </c>
      <c r="G332" s="48">
        <v>1.476</v>
      </c>
      <c r="H332" s="48">
        <v>46</v>
      </c>
      <c r="I332" s="45">
        <v>0</v>
      </c>
    </row>
    <row r="333" spans="1:9">
      <c r="A333" s="48">
        <v>2</v>
      </c>
      <c r="B333" s="48">
        <v>87</v>
      </c>
      <c r="C333" s="48">
        <v>58</v>
      </c>
      <c r="D333" s="48">
        <v>16</v>
      </c>
      <c r="E333" s="48">
        <v>52</v>
      </c>
      <c r="F333" s="48">
        <v>32.700000000000003</v>
      </c>
      <c r="G333" s="48">
        <v>0.16600000000000001</v>
      </c>
      <c r="H333" s="48">
        <v>25</v>
      </c>
      <c r="I333" s="45">
        <v>0</v>
      </c>
    </row>
    <row r="334" spans="1:9">
      <c r="A334" s="48">
        <v>1</v>
      </c>
      <c r="B334" s="48">
        <v>180</v>
      </c>
      <c r="C334" s="48">
        <v>0</v>
      </c>
      <c r="D334" s="48">
        <v>0</v>
      </c>
      <c r="E334" s="48">
        <v>0</v>
      </c>
      <c r="F334" s="48">
        <v>43.3</v>
      </c>
      <c r="G334" s="48">
        <v>0.28199999999999997</v>
      </c>
      <c r="H334" s="48">
        <v>41</v>
      </c>
      <c r="I334" s="45">
        <v>1</v>
      </c>
    </row>
    <row r="335" spans="1:9">
      <c r="A335" s="48">
        <v>12</v>
      </c>
      <c r="B335" s="48">
        <v>106</v>
      </c>
      <c r="C335" s="48">
        <v>80</v>
      </c>
      <c r="D335" s="48">
        <v>0</v>
      </c>
      <c r="E335" s="48">
        <v>0</v>
      </c>
      <c r="F335" s="48">
        <v>23.6</v>
      </c>
      <c r="G335" s="48">
        <v>0.13700000000000001</v>
      </c>
      <c r="H335" s="48">
        <v>44</v>
      </c>
      <c r="I335" s="45">
        <v>0</v>
      </c>
    </row>
    <row r="336" spans="1:9">
      <c r="A336" s="48">
        <v>1</v>
      </c>
      <c r="B336" s="48">
        <v>95</v>
      </c>
      <c r="C336" s="48">
        <v>60</v>
      </c>
      <c r="D336" s="48">
        <v>18</v>
      </c>
      <c r="E336" s="48">
        <v>58</v>
      </c>
      <c r="F336" s="48">
        <v>23.9</v>
      </c>
      <c r="G336" s="48">
        <v>0.26</v>
      </c>
      <c r="H336" s="48">
        <v>22</v>
      </c>
      <c r="I336" s="45">
        <v>0</v>
      </c>
    </row>
    <row r="337" spans="1:9">
      <c r="A337" s="48">
        <v>0</v>
      </c>
      <c r="B337" s="48">
        <v>165</v>
      </c>
      <c r="C337" s="48">
        <v>76</v>
      </c>
      <c r="D337" s="48">
        <v>43</v>
      </c>
      <c r="E337" s="48">
        <v>255</v>
      </c>
      <c r="F337" s="48">
        <v>47.9</v>
      </c>
      <c r="G337" s="48">
        <v>0.25900000000000001</v>
      </c>
      <c r="H337" s="48">
        <v>26</v>
      </c>
      <c r="I337" s="45">
        <v>0</v>
      </c>
    </row>
    <row r="338" spans="1:9">
      <c r="A338" s="48">
        <v>0</v>
      </c>
      <c r="B338" s="48">
        <v>117</v>
      </c>
      <c r="C338" s="48">
        <v>0</v>
      </c>
      <c r="D338" s="48">
        <v>0</v>
      </c>
      <c r="E338" s="48">
        <v>0</v>
      </c>
      <c r="F338" s="48">
        <v>33.799999999999997</v>
      </c>
      <c r="G338" s="48">
        <v>0.93200000000000005</v>
      </c>
      <c r="H338" s="48">
        <v>44</v>
      </c>
      <c r="I338" s="45">
        <v>0</v>
      </c>
    </row>
    <row r="339" spans="1:9">
      <c r="A339" s="48">
        <v>5</v>
      </c>
      <c r="B339" s="48">
        <v>115</v>
      </c>
      <c r="C339" s="48">
        <v>76</v>
      </c>
      <c r="D339" s="48">
        <v>0</v>
      </c>
      <c r="E339" s="48">
        <v>0</v>
      </c>
      <c r="F339" s="48">
        <v>31.2</v>
      </c>
      <c r="G339" s="48">
        <v>0.34300000000000003</v>
      </c>
      <c r="H339" s="48">
        <v>44</v>
      </c>
      <c r="I339" s="45">
        <v>1</v>
      </c>
    </row>
    <row r="340" spans="1:9">
      <c r="A340" s="48">
        <v>9</v>
      </c>
      <c r="B340" s="48">
        <v>152</v>
      </c>
      <c r="C340" s="48">
        <v>78</v>
      </c>
      <c r="D340" s="48">
        <v>34</v>
      </c>
      <c r="E340" s="48">
        <v>171</v>
      </c>
      <c r="F340" s="48">
        <v>34.200000000000003</v>
      </c>
      <c r="G340" s="48">
        <v>0.89300000000000002</v>
      </c>
      <c r="H340" s="48">
        <v>33</v>
      </c>
      <c r="I340" s="45">
        <v>1</v>
      </c>
    </row>
    <row r="341" spans="1:9">
      <c r="A341" s="48">
        <v>7</v>
      </c>
      <c r="B341" s="48">
        <v>178</v>
      </c>
      <c r="C341" s="48">
        <v>84</v>
      </c>
      <c r="D341" s="48">
        <v>0</v>
      </c>
      <c r="E341" s="48">
        <v>0</v>
      </c>
      <c r="F341" s="48">
        <v>39.9</v>
      </c>
      <c r="G341" s="48">
        <v>0.33100000000000002</v>
      </c>
      <c r="H341" s="48">
        <v>41</v>
      </c>
      <c r="I341" s="45">
        <v>1</v>
      </c>
    </row>
    <row r="342" spans="1:9">
      <c r="A342" s="48">
        <v>1</v>
      </c>
      <c r="B342" s="48">
        <v>130</v>
      </c>
      <c r="C342" s="48">
        <v>70</v>
      </c>
      <c r="D342" s="48">
        <v>13</v>
      </c>
      <c r="E342" s="48">
        <v>105</v>
      </c>
      <c r="F342" s="48">
        <v>25.9</v>
      </c>
      <c r="G342" s="48">
        <v>0.47199999999999998</v>
      </c>
      <c r="H342" s="48">
        <v>22</v>
      </c>
      <c r="I342" s="45">
        <v>0</v>
      </c>
    </row>
    <row r="343" spans="1:9">
      <c r="A343" s="48">
        <v>1</v>
      </c>
      <c r="B343" s="48">
        <v>95</v>
      </c>
      <c r="C343" s="48">
        <v>74</v>
      </c>
      <c r="D343" s="48">
        <v>21</v>
      </c>
      <c r="E343" s="48">
        <v>73</v>
      </c>
      <c r="F343" s="48">
        <v>25.9</v>
      </c>
      <c r="G343" s="48">
        <v>0.67300000000000004</v>
      </c>
      <c r="H343" s="48">
        <v>36</v>
      </c>
      <c r="I343" s="45">
        <v>0</v>
      </c>
    </row>
    <row r="344" spans="1:9">
      <c r="A344" s="48">
        <v>1</v>
      </c>
      <c r="B344" s="48">
        <v>0</v>
      </c>
      <c r="C344" s="48">
        <v>68</v>
      </c>
      <c r="D344" s="48">
        <v>35</v>
      </c>
      <c r="E344" s="48">
        <v>0</v>
      </c>
      <c r="F344" s="48">
        <v>32</v>
      </c>
      <c r="G344" s="48">
        <v>0.38900000000000001</v>
      </c>
      <c r="H344" s="48">
        <v>22</v>
      </c>
      <c r="I344" s="45">
        <v>0</v>
      </c>
    </row>
    <row r="345" spans="1:9">
      <c r="A345" s="48">
        <v>5</v>
      </c>
      <c r="B345" s="48">
        <v>122</v>
      </c>
      <c r="C345" s="48">
        <v>86</v>
      </c>
      <c r="D345" s="48">
        <v>0</v>
      </c>
      <c r="E345" s="48">
        <v>0</v>
      </c>
      <c r="F345" s="48">
        <v>34.700000000000003</v>
      </c>
      <c r="G345" s="48">
        <v>0.28999999999999998</v>
      </c>
      <c r="H345" s="48">
        <v>33</v>
      </c>
      <c r="I345" s="45">
        <v>0</v>
      </c>
    </row>
    <row r="346" spans="1:9">
      <c r="A346" s="48">
        <v>8</v>
      </c>
      <c r="B346" s="48">
        <v>95</v>
      </c>
      <c r="C346" s="48">
        <v>72</v>
      </c>
      <c r="D346" s="48">
        <v>0</v>
      </c>
      <c r="E346" s="48">
        <v>0</v>
      </c>
      <c r="F346" s="48">
        <v>36.799999999999997</v>
      </c>
      <c r="G346" s="48">
        <v>0.48499999999999999</v>
      </c>
      <c r="H346" s="48">
        <v>57</v>
      </c>
      <c r="I346" s="45">
        <v>0</v>
      </c>
    </row>
    <row r="347" spans="1:9">
      <c r="A347" s="48">
        <v>8</v>
      </c>
      <c r="B347" s="48">
        <v>126</v>
      </c>
      <c r="C347" s="48">
        <v>88</v>
      </c>
      <c r="D347" s="48">
        <v>36</v>
      </c>
      <c r="E347" s="48">
        <v>108</v>
      </c>
      <c r="F347" s="48">
        <v>38.5</v>
      </c>
      <c r="G347" s="48">
        <v>0.34899999999999998</v>
      </c>
      <c r="H347" s="48">
        <v>49</v>
      </c>
      <c r="I347" s="45">
        <v>0</v>
      </c>
    </row>
    <row r="348" spans="1:9">
      <c r="A348" s="48">
        <v>1</v>
      </c>
      <c r="B348" s="48">
        <v>139</v>
      </c>
      <c r="C348" s="48">
        <v>46</v>
      </c>
      <c r="D348" s="48">
        <v>19</v>
      </c>
      <c r="E348" s="48">
        <v>83</v>
      </c>
      <c r="F348" s="48">
        <v>28.7</v>
      </c>
      <c r="G348" s="48">
        <v>0.65400000000000003</v>
      </c>
      <c r="H348" s="48">
        <v>22</v>
      </c>
      <c r="I348" s="45">
        <v>0</v>
      </c>
    </row>
    <row r="349" spans="1:9">
      <c r="A349" s="48">
        <v>3</v>
      </c>
      <c r="B349" s="48">
        <v>116</v>
      </c>
      <c r="C349" s="48">
        <v>0</v>
      </c>
      <c r="D349" s="48">
        <v>0</v>
      </c>
      <c r="E349" s="48">
        <v>0</v>
      </c>
      <c r="F349" s="48">
        <v>23.5</v>
      </c>
      <c r="G349" s="48">
        <v>0.187</v>
      </c>
      <c r="H349" s="48">
        <v>23</v>
      </c>
      <c r="I349" s="45">
        <v>0</v>
      </c>
    </row>
    <row r="350" spans="1:9">
      <c r="A350" s="48">
        <v>3</v>
      </c>
      <c r="B350" s="48">
        <v>99</v>
      </c>
      <c r="C350" s="48">
        <v>62</v>
      </c>
      <c r="D350" s="48">
        <v>19</v>
      </c>
      <c r="E350" s="48">
        <v>74</v>
      </c>
      <c r="F350" s="48">
        <v>21.8</v>
      </c>
      <c r="G350" s="48">
        <v>0.27900000000000003</v>
      </c>
      <c r="H350" s="48">
        <v>26</v>
      </c>
      <c r="I350" s="45">
        <v>0</v>
      </c>
    </row>
    <row r="351" spans="1:9">
      <c r="A351" s="48">
        <v>5</v>
      </c>
      <c r="B351" s="48">
        <v>0</v>
      </c>
      <c r="C351" s="48">
        <v>80</v>
      </c>
      <c r="D351" s="48">
        <v>32</v>
      </c>
      <c r="E351" s="48">
        <v>0</v>
      </c>
      <c r="F351" s="48">
        <v>41</v>
      </c>
      <c r="G351" s="48">
        <v>0.34599999999999997</v>
      </c>
      <c r="H351" s="48">
        <v>37</v>
      </c>
      <c r="I351" s="45">
        <v>1</v>
      </c>
    </row>
    <row r="352" spans="1:9">
      <c r="A352" s="48">
        <v>4</v>
      </c>
      <c r="B352" s="48">
        <v>92</v>
      </c>
      <c r="C352" s="48">
        <v>80</v>
      </c>
      <c r="D352" s="48">
        <v>0</v>
      </c>
      <c r="E352" s="48">
        <v>0</v>
      </c>
      <c r="F352" s="48">
        <v>42.2</v>
      </c>
      <c r="G352" s="48">
        <v>0.23699999999999999</v>
      </c>
      <c r="H352" s="48">
        <v>29</v>
      </c>
      <c r="I352" s="45">
        <v>0</v>
      </c>
    </row>
    <row r="353" spans="1:9">
      <c r="A353" s="48">
        <v>4</v>
      </c>
      <c r="B353" s="48">
        <v>137</v>
      </c>
      <c r="C353" s="48">
        <v>84</v>
      </c>
      <c r="D353" s="48">
        <v>0</v>
      </c>
      <c r="E353" s="48">
        <v>0</v>
      </c>
      <c r="F353" s="48">
        <v>31.2</v>
      </c>
      <c r="G353" s="48">
        <v>0.252</v>
      </c>
      <c r="H353" s="48">
        <v>30</v>
      </c>
      <c r="I353" s="45">
        <v>0</v>
      </c>
    </row>
    <row r="354" spans="1:9">
      <c r="A354" s="48">
        <v>3</v>
      </c>
      <c r="B354" s="48">
        <v>61</v>
      </c>
      <c r="C354" s="48">
        <v>82</v>
      </c>
      <c r="D354" s="48">
        <v>28</v>
      </c>
      <c r="E354" s="48">
        <v>0</v>
      </c>
      <c r="F354" s="48">
        <v>34.4</v>
      </c>
      <c r="G354" s="48">
        <v>0.24299999999999999</v>
      </c>
      <c r="H354" s="48">
        <v>46</v>
      </c>
      <c r="I354" s="45">
        <v>0</v>
      </c>
    </row>
    <row r="355" spans="1:9">
      <c r="A355" s="48">
        <v>1</v>
      </c>
      <c r="B355" s="48">
        <v>90</v>
      </c>
      <c r="C355" s="48">
        <v>62</v>
      </c>
      <c r="D355" s="48">
        <v>12</v>
      </c>
      <c r="E355" s="48">
        <v>43</v>
      </c>
      <c r="F355" s="48">
        <v>27.2</v>
      </c>
      <c r="G355" s="48">
        <v>0.57999999999999996</v>
      </c>
      <c r="H355" s="48">
        <v>24</v>
      </c>
      <c r="I355" s="45">
        <v>0</v>
      </c>
    </row>
    <row r="356" spans="1:9">
      <c r="A356" s="48">
        <v>3</v>
      </c>
      <c r="B356" s="48">
        <v>90</v>
      </c>
      <c r="C356" s="48">
        <v>78</v>
      </c>
      <c r="D356" s="48">
        <v>0</v>
      </c>
      <c r="E356" s="48">
        <v>0</v>
      </c>
      <c r="F356" s="48">
        <v>42.7</v>
      </c>
      <c r="G356" s="48">
        <v>0.55900000000000005</v>
      </c>
      <c r="H356" s="48">
        <v>21</v>
      </c>
      <c r="I356" s="45">
        <v>0</v>
      </c>
    </row>
    <row r="357" spans="1:9">
      <c r="A357" s="48">
        <v>9</v>
      </c>
      <c r="B357" s="48">
        <v>165</v>
      </c>
      <c r="C357" s="48">
        <v>88</v>
      </c>
      <c r="D357" s="48">
        <v>0</v>
      </c>
      <c r="E357" s="48">
        <v>0</v>
      </c>
      <c r="F357" s="48">
        <v>30.4</v>
      </c>
      <c r="G357" s="48">
        <v>0.30199999999999999</v>
      </c>
      <c r="H357" s="48">
        <v>49</v>
      </c>
      <c r="I357" s="45">
        <v>1</v>
      </c>
    </row>
    <row r="358" spans="1:9">
      <c r="A358" s="48">
        <v>1</v>
      </c>
      <c r="B358" s="48">
        <v>125</v>
      </c>
      <c r="C358" s="48">
        <v>50</v>
      </c>
      <c r="D358" s="48">
        <v>40</v>
      </c>
      <c r="E358" s="48">
        <v>167</v>
      </c>
      <c r="F358" s="48">
        <v>33.299999999999997</v>
      </c>
      <c r="G358" s="48">
        <v>0.96199999999999997</v>
      </c>
      <c r="H358" s="48">
        <v>28</v>
      </c>
      <c r="I358" s="45">
        <v>1</v>
      </c>
    </row>
    <row r="359" spans="1:9">
      <c r="A359" s="48">
        <v>13</v>
      </c>
      <c r="B359" s="48">
        <v>129</v>
      </c>
      <c r="C359" s="48">
        <v>0</v>
      </c>
      <c r="D359" s="48">
        <v>30</v>
      </c>
      <c r="E359" s="48">
        <v>0</v>
      </c>
      <c r="F359" s="48">
        <v>39.9</v>
      </c>
      <c r="G359" s="48">
        <v>0.56899999999999995</v>
      </c>
      <c r="H359" s="48">
        <v>44</v>
      </c>
      <c r="I359" s="45">
        <v>1</v>
      </c>
    </row>
    <row r="360" spans="1:9">
      <c r="A360" s="48">
        <v>12</v>
      </c>
      <c r="B360" s="48">
        <v>88</v>
      </c>
      <c r="C360" s="48">
        <v>74</v>
      </c>
      <c r="D360" s="48">
        <v>40</v>
      </c>
      <c r="E360" s="48">
        <v>54</v>
      </c>
      <c r="F360" s="48">
        <v>35.299999999999997</v>
      </c>
      <c r="G360" s="48">
        <v>0.378</v>
      </c>
      <c r="H360" s="48">
        <v>48</v>
      </c>
      <c r="I360" s="45">
        <v>0</v>
      </c>
    </row>
    <row r="361" spans="1:9">
      <c r="A361" s="48">
        <v>1</v>
      </c>
      <c r="B361" s="48">
        <v>196</v>
      </c>
      <c r="C361" s="48">
        <v>76</v>
      </c>
      <c r="D361" s="48">
        <v>36</v>
      </c>
      <c r="E361" s="48">
        <v>249</v>
      </c>
      <c r="F361" s="48">
        <v>36.5</v>
      </c>
      <c r="G361" s="48">
        <v>0.875</v>
      </c>
      <c r="H361" s="48">
        <v>29</v>
      </c>
      <c r="I361" s="45">
        <v>1</v>
      </c>
    </row>
    <row r="362" spans="1:9">
      <c r="A362" s="48">
        <v>5</v>
      </c>
      <c r="B362" s="48">
        <v>189</v>
      </c>
      <c r="C362" s="48">
        <v>64</v>
      </c>
      <c r="D362" s="48">
        <v>33</v>
      </c>
      <c r="E362" s="48">
        <v>325</v>
      </c>
      <c r="F362" s="48">
        <v>31.2</v>
      </c>
      <c r="G362" s="48">
        <v>0.58299999999999996</v>
      </c>
      <c r="H362" s="48">
        <v>29</v>
      </c>
      <c r="I362" s="45">
        <v>1</v>
      </c>
    </row>
    <row r="363" spans="1:9">
      <c r="A363" s="48">
        <v>5</v>
      </c>
      <c r="B363" s="48">
        <v>158</v>
      </c>
      <c r="C363" s="48">
        <v>70</v>
      </c>
      <c r="D363" s="48">
        <v>0</v>
      </c>
      <c r="E363" s="48">
        <v>0</v>
      </c>
      <c r="F363" s="48">
        <v>29.8</v>
      </c>
      <c r="G363" s="48">
        <v>0.20699999999999999</v>
      </c>
      <c r="H363" s="48">
        <v>63</v>
      </c>
      <c r="I363" s="45">
        <v>0</v>
      </c>
    </row>
    <row r="364" spans="1:9">
      <c r="A364" s="48">
        <v>5</v>
      </c>
      <c r="B364" s="48">
        <v>103</v>
      </c>
      <c r="C364" s="48">
        <v>108</v>
      </c>
      <c r="D364" s="48">
        <v>37</v>
      </c>
      <c r="E364" s="48">
        <v>0</v>
      </c>
      <c r="F364" s="48">
        <v>39.200000000000003</v>
      </c>
      <c r="G364" s="48">
        <v>0.30499999999999999</v>
      </c>
      <c r="H364" s="48">
        <v>65</v>
      </c>
      <c r="I364" s="45">
        <v>0</v>
      </c>
    </row>
    <row r="365" spans="1:9">
      <c r="A365" s="48">
        <v>4</v>
      </c>
      <c r="B365" s="48">
        <v>146</v>
      </c>
      <c r="C365" s="48">
        <v>78</v>
      </c>
      <c r="D365" s="48">
        <v>0</v>
      </c>
      <c r="E365" s="48">
        <v>0</v>
      </c>
      <c r="F365" s="48">
        <v>38.5</v>
      </c>
      <c r="G365" s="48">
        <v>0.52</v>
      </c>
      <c r="H365" s="48">
        <v>67</v>
      </c>
      <c r="I365" s="45">
        <v>1</v>
      </c>
    </row>
    <row r="366" spans="1:9">
      <c r="A366" s="48">
        <v>4</v>
      </c>
      <c r="B366" s="48">
        <v>147</v>
      </c>
      <c r="C366" s="48">
        <v>74</v>
      </c>
      <c r="D366" s="48">
        <v>25</v>
      </c>
      <c r="E366" s="48">
        <v>293</v>
      </c>
      <c r="F366" s="48">
        <v>34.9</v>
      </c>
      <c r="G366" s="48">
        <v>0.38500000000000001</v>
      </c>
      <c r="H366" s="48">
        <v>30</v>
      </c>
      <c r="I366" s="45">
        <v>0</v>
      </c>
    </row>
    <row r="367" spans="1:9">
      <c r="A367" s="48">
        <v>5</v>
      </c>
      <c r="B367" s="48">
        <v>99</v>
      </c>
      <c r="C367" s="48">
        <v>54</v>
      </c>
      <c r="D367" s="48">
        <v>28</v>
      </c>
      <c r="E367" s="48">
        <v>83</v>
      </c>
      <c r="F367" s="48">
        <v>34</v>
      </c>
      <c r="G367" s="48">
        <v>0.499</v>
      </c>
      <c r="H367" s="48">
        <v>30</v>
      </c>
      <c r="I367" s="45">
        <v>0</v>
      </c>
    </row>
    <row r="368" spans="1:9">
      <c r="A368" s="48">
        <v>6</v>
      </c>
      <c r="B368" s="48">
        <v>124</v>
      </c>
      <c r="C368" s="48">
        <v>72</v>
      </c>
      <c r="D368" s="48">
        <v>0</v>
      </c>
      <c r="E368" s="48">
        <v>0</v>
      </c>
      <c r="F368" s="48">
        <v>27.6</v>
      </c>
      <c r="G368" s="48">
        <v>0.36799999999999999</v>
      </c>
      <c r="H368" s="48">
        <v>29</v>
      </c>
      <c r="I368" s="45">
        <v>1</v>
      </c>
    </row>
    <row r="369" spans="1:9">
      <c r="A369" s="48">
        <v>0</v>
      </c>
      <c r="B369" s="48">
        <v>101</v>
      </c>
      <c r="C369" s="48">
        <v>64</v>
      </c>
      <c r="D369" s="48">
        <v>17</v>
      </c>
      <c r="E369" s="48">
        <v>0</v>
      </c>
      <c r="F369" s="48">
        <v>21</v>
      </c>
      <c r="G369" s="48">
        <v>0.252</v>
      </c>
      <c r="H369" s="48">
        <v>21</v>
      </c>
      <c r="I369" s="45">
        <v>0</v>
      </c>
    </row>
    <row r="370" spans="1:9">
      <c r="A370" s="48">
        <v>3</v>
      </c>
      <c r="B370" s="48">
        <v>81</v>
      </c>
      <c r="C370" s="48">
        <v>86</v>
      </c>
      <c r="D370" s="48">
        <v>16</v>
      </c>
      <c r="E370" s="48">
        <v>66</v>
      </c>
      <c r="F370" s="48">
        <v>27.5</v>
      </c>
      <c r="G370" s="48">
        <v>0.30599999999999999</v>
      </c>
      <c r="H370" s="48">
        <v>22</v>
      </c>
      <c r="I370" s="45">
        <v>0</v>
      </c>
    </row>
    <row r="371" spans="1:9">
      <c r="A371" s="48">
        <v>1</v>
      </c>
      <c r="B371" s="48">
        <v>133</v>
      </c>
      <c r="C371" s="48">
        <v>102</v>
      </c>
      <c r="D371" s="48">
        <v>28</v>
      </c>
      <c r="E371" s="48">
        <v>140</v>
      </c>
      <c r="F371" s="48">
        <v>32.799999999999997</v>
      </c>
      <c r="G371" s="48">
        <v>0.23400000000000001</v>
      </c>
      <c r="H371" s="48">
        <v>45</v>
      </c>
      <c r="I371" s="45">
        <v>1</v>
      </c>
    </row>
    <row r="372" spans="1:9">
      <c r="A372" s="48">
        <v>3</v>
      </c>
      <c r="B372" s="48">
        <v>173</v>
      </c>
      <c r="C372" s="48">
        <v>82</v>
      </c>
      <c r="D372" s="48">
        <v>48</v>
      </c>
      <c r="E372" s="48">
        <v>465</v>
      </c>
      <c r="F372" s="48">
        <v>38.4</v>
      </c>
      <c r="G372" s="48">
        <v>2.137</v>
      </c>
      <c r="H372" s="48">
        <v>25</v>
      </c>
      <c r="I372" s="45">
        <v>1</v>
      </c>
    </row>
    <row r="373" spans="1:9">
      <c r="A373" s="48">
        <v>0</v>
      </c>
      <c r="B373" s="48">
        <v>118</v>
      </c>
      <c r="C373" s="48">
        <v>64</v>
      </c>
      <c r="D373" s="48">
        <v>23</v>
      </c>
      <c r="E373" s="48">
        <v>89</v>
      </c>
      <c r="F373" s="48">
        <v>0</v>
      </c>
      <c r="G373" s="48">
        <v>1.7310000000000001</v>
      </c>
      <c r="H373" s="48">
        <v>21</v>
      </c>
      <c r="I373" s="45">
        <v>0</v>
      </c>
    </row>
    <row r="374" spans="1:9">
      <c r="A374" s="48">
        <v>0</v>
      </c>
      <c r="B374" s="48">
        <v>84</v>
      </c>
      <c r="C374" s="48">
        <v>64</v>
      </c>
      <c r="D374" s="48">
        <v>22</v>
      </c>
      <c r="E374" s="48">
        <v>66</v>
      </c>
      <c r="F374" s="48">
        <v>35.799999999999997</v>
      </c>
      <c r="G374" s="48">
        <v>0.54500000000000004</v>
      </c>
      <c r="H374" s="48">
        <v>21</v>
      </c>
      <c r="I374" s="45">
        <v>0</v>
      </c>
    </row>
    <row r="375" spans="1:9">
      <c r="A375" s="48">
        <v>2</v>
      </c>
      <c r="B375" s="48">
        <v>105</v>
      </c>
      <c r="C375" s="48">
        <v>58</v>
      </c>
      <c r="D375" s="48">
        <v>40</v>
      </c>
      <c r="E375" s="48">
        <v>94</v>
      </c>
      <c r="F375" s="48">
        <v>34.9</v>
      </c>
      <c r="G375" s="48">
        <v>0.22500000000000001</v>
      </c>
      <c r="H375" s="48">
        <v>25</v>
      </c>
      <c r="I375" s="45">
        <v>0</v>
      </c>
    </row>
    <row r="376" spans="1:9">
      <c r="A376" s="48">
        <v>2</v>
      </c>
      <c r="B376" s="48">
        <v>122</v>
      </c>
      <c r="C376" s="48">
        <v>52</v>
      </c>
      <c r="D376" s="48">
        <v>43</v>
      </c>
      <c r="E376" s="48">
        <v>158</v>
      </c>
      <c r="F376" s="48">
        <v>36.200000000000003</v>
      </c>
      <c r="G376" s="48">
        <v>0.81599999999999995</v>
      </c>
      <c r="H376" s="48">
        <v>28</v>
      </c>
      <c r="I376" s="45">
        <v>0</v>
      </c>
    </row>
    <row r="377" spans="1:9">
      <c r="A377" s="48">
        <v>12</v>
      </c>
      <c r="B377" s="48">
        <v>140</v>
      </c>
      <c r="C377" s="48">
        <v>82</v>
      </c>
      <c r="D377" s="48">
        <v>43</v>
      </c>
      <c r="E377" s="48">
        <v>325</v>
      </c>
      <c r="F377" s="48">
        <v>39.200000000000003</v>
      </c>
      <c r="G377" s="48">
        <v>0.52800000000000002</v>
      </c>
      <c r="H377" s="48">
        <v>58</v>
      </c>
      <c r="I377" s="45">
        <v>1</v>
      </c>
    </row>
    <row r="378" spans="1:9">
      <c r="A378" s="48">
        <v>0</v>
      </c>
      <c r="B378" s="48">
        <v>98</v>
      </c>
      <c r="C378" s="48">
        <v>82</v>
      </c>
      <c r="D378" s="48">
        <v>15</v>
      </c>
      <c r="E378" s="48">
        <v>84</v>
      </c>
      <c r="F378" s="48">
        <v>25.2</v>
      </c>
      <c r="G378" s="48">
        <v>0.29899999999999999</v>
      </c>
      <c r="H378" s="48">
        <v>22</v>
      </c>
      <c r="I378" s="45">
        <v>0</v>
      </c>
    </row>
    <row r="379" spans="1:9">
      <c r="A379" s="48">
        <v>1</v>
      </c>
      <c r="B379" s="48">
        <v>87</v>
      </c>
      <c r="C379" s="48">
        <v>60</v>
      </c>
      <c r="D379" s="48">
        <v>37</v>
      </c>
      <c r="E379" s="48">
        <v>75</v>
      </c>
      <c r="F379" s="48">
        <v>37.200000000000003</v>
      </c>
      <c r="G379" s="48">
        <v>0.50900000000000001</v>
      </c>
      <c r="H379" s="48">
        <v>22</v>
      </c>
      <c r="I379" s="45">
        <v>0</v>
      </c>
    </row>
    <row r="380" spans="1:9">
      <c r="A380" s="48">
        <v>4</v>
      </c>
      <c r="B380" s="48">
        <v>156</v>
      </c>
      <c r="C380" s="48">
        <v>75</v>
      </c>
      <c r="D380" s="48">
        <v>0</v>
      </c>
      <c r="E380" s="48">
        <v>0</v>
      </c>
      <c r="F380" s="48">
        <v>48.3</v>
      </c>
      <c r="G380" s="48">
        <v>0.23799999999999999</v>
      </c>
      <c r="H380" s="48">
        <v>32</v>
      </c>
      <c r="I380" s="45">
        <v>1</v>
      </c>
    </row>
    <row r="381" spans="1:9">
      <c r="A381" s="48">
        <v>0</v>
      </c>
      <c r="B381" s="48">
        <v>93</v>
      </c>
      <c r="C381" s="48">
        <v>100</v>
      </c>
      <c r="D381" s="48">
        <v>39</v>
      </c>
      <c r="E381" s="48">
        <v>72</v>
      </c>
      <c r="F381" s="48">
        <v>43.4</v>
      </c>
      <c r="G381" s="48">
        <v>1.0209999999999999</v>
      </c>
      <c r="H381" s="48">
        <v>35</v>
      </c>
      <c r="I381" s="45">
        <v>0</v>
      </c>
    </row>
    <row r="382" spans="1:9">
      <c r="A382" s="48">
        <v>1</v>
      </c>
      <c r="B382" s="48">
        <v>107</v>
      </c>
      <c r="C382" s="48">
        <v>72</v>
      </c>
      <c r="D382" s="48">
        <v>30</v>
      </c>
      <c r="E382" s="48">
        <v>82</v>
      </c>
      <c r="F382" s="48">
        <v>30.8</v>
      </c>
      <c r="G382" s="48">
        <v>0.82099999999999995</v>
      </c>
      <c r="H382" s="48">
        <v>24</v>
      </c>
      <c r="I382" s="45">
        <v>0</v>
      </c>
    </row>
    <row r="383" spans="1:9">
      <c r="A383" s="48">
        <v>0</v>
      </c>
      <c r="B383" s="48">
        <v>105</v>
      </c>
      <c r="C383" s="48">
        <v>68</v>
      </c>
      <c r="D383" s="48">
        <v>22</v>
      </c>
      <c r="E383" s="48">
        <v>0</v>
      </c>
      <c r="F383" s="48">
        <v>20</v>
      </c>
      <c r="G383" s="48">
        <v>0.23599999999999999</v>
      </c>
      <c r="H383" s="48">
        <v>22</v>
      </c>
      <c r="I383" s="45">
        <v>0</v>
      </c>
    </row>
    <row r="384" spans="1:9">
      <c r="A384" s="48">
        <v>1</v>
      </c>
      <c r="B384" s="48">
        <v>109</v>
      </c>
      <c r="C384" s="48">
        <v>60</v>
      </c>
      <c r="D384" s="48">
        <v>8</v>
      </c>
      <c r="E384" s="48">
        <v>182</v>
      </c>
      <c r="F384" s="48">
        <v>25.4</v>
      </c>
      <c r="G384" s="48">
        <v>0.94699999999999995</v>
      </c>
      <c r="H384" s="48">
        <v>21</v>
      </c>
      <c r="I384" s="45">
        <v>0</v>
      </c>
    </row>
    <row r="385" spans="1:9">
      <c r="A385" s="48">
        <v>1</v>
      </c>
      <c r="B385" s="48">
        <v>90</v>
      </c>
      <c r="C385" s="48">
        <v>62</v>
      </c>
      <c r="D385" s="48">
        <v>18</v>
      </c>
      <c r="E385" s="48">
        <v>59</v>
      </c>
      <c r="F385" s="48">
        <v>25.1</v>
      </c>
      <c r="G385" s="48">
        <v>1.268</v>
      </c>
      <c r="H385" s="48">
        <v>25</v>
      </c>
      <c r="I385" s="45">
        <v>0</v>
      </c>
    </row>
    <row r="386" spans="1:9">
      <c r="A386" s="48">
        <v>1</v>
      </c>
      <c r="B386" s="48">
        <v>125</v>
      </c>
      <c r="C386" s="48">
        <v>70</v>
      </c>
      <c r="D386" s="48">
        <v>24</v>
      </c>
      <c r="E386" s="48">
        <v>110</v>
      </c>
      <c r="F386" s="48">
        <v>24.3</v>
      </c>
      <c r="G386" s="48">
        <v>0.221</v>
      </c>
      <c r="H386" s="48">
        <v>25</v>
      </c>
      <c r="I386" s="45">
        <v>0</v>
      </c>
    </row>
    <row r="387" spans="1:9">
      <c r="A387" s="48">
        <v>1</v>
      </c>
      <c r="B387" s="48">
        <v>119</v>
      </c>
      <c r="C387" s="48">
        <v>54</v>
      </c>
      <c r="D387" s="48">
        <v>13</v>
      </c>
      <c r="E387" s="48">
        <v>50</v>
      </c>
      <c r="F387" s="48">
        <v>22.3</v>
      </c>
      <c r="G387" s="48">
        <v>0.20499999999999999</v>
      </c>
      <c r="H387" s="48">
        <v>24</v>
      </c>
      <c r="I387" s="45">
        <v>0</v>
      </c>
    </row>
    <row r="388" spans="1:9">
      <c r="A388" s="48">
        <v>5</v>
      </c>
      <c r="B388" s="48">
        <v>116</v>
      </c>
      <c r="C388" s="48">
        <v>74</v>
      </c>
      <c r="D388" s="48">
        <v>29</v>
      </c>
      <c r="E388" s="48">
        <v>0</v>
      </c>
      <c r="F388" s="48">
        <v>32.299999999999997</v>
      </c>
      <c r="G388" s="48">
        <v>0.66</v>
      </c>
      <c r="H388" s="48">
        <v>35</v>
      </c>
      <c r="I388" s="45">
        <v>1</v>
      </c>
    </row>
    <row r="389" spans="1:9">
      <c r="A389" s="48">
        <v>8</v>
      </c>
      <c r="B389" s="48">
        <v>105</v>
      </c>
      <c r="C389" s="48">
        <v>100</v>
      </c>
      <c r="D389" s="48">
        <v>36</v>
      </c>
      <c r="E389" s="48">
        <v>0</v>
      </c>
      <c r="F389" s="48">
        <v>43.3</v>
      </c>
      <c r="G389" s="48">
        <v>0.23899999999999999</v>
      </c>
      <c r="H389" s="48">
        <v>45</v>
      </c>
      <c r="I389" s="45">
        <v>1</v>
      </c>
    </row>
    <row r="390" spans="1:9">
      <c r="A390" s="48">
        <v>5</v>
      </c>
      <c r="B390" s="48">
        <v>144</v>
      </c>
      <c r="C390" s="48">
        <v>82</v>
      </c>
      <c r="D390" s="48">
        <v>26</v>
      </c>
      <c r="E390" s="48">
        <v>285</v>
      </c>
      <c r="F390" s="48">
        <v>32</v>
      </c>
      <c r="G390" s="48">
        <v>0.45200000000000001</v>
      </c>
      <c r="H390" s="48">
        <v>58</v>
      </c>
      <c r="I390" s="45">
        <v>1</v>
      </c>
    </row>
    <row r="391" spans="1:9">
      <c r="A391" s="48">
        <v>3</v>
      </c>
      <c r="B391" s="48">
        <v>100</v>
      </c>
      <c r="C391" s="48">
        <v>68</v>
      </c>
      <c r="D391" s="48">
        <v>23</v>
      </c>
      <c r="E391" s="48">
        <v>81</v>
      </c>
      <c r="F391" s="48">
        <v>31.6</v>
      </c>
      <c r="G391" s="48">
        <v>0.94899999999999995</v>
      </c>
      <c r="H391" s="48">
        <v>28</v>
      </c>
      <c r="I391" s="45">
        <v>0</v>
      </c>
    </row>
    <row r="392" spans="1:9">
      <c r="A392" s="48">
        <v>1</v>
      </c>
      <c r="B392" s="48">
        <v>100</v>
      </c>
      <c r="C392" s="48">
        <v>66</v>
      </c>
      <c r="D392" s="48">
        <v>29</v>
      </c>
      <c r="E392" s="48">
        <v>196</v>
      </c>
      <c r="F392" s="48">
        <v>32</v>
      </c>
      <c r="G392" s="48">
        <v>0.44400000000000001</v>
      </c>
      <c r="H392" s="48">
        <v>42</v>
      </c>
      <c r="I392" s="45">
        <v>0</v>
      </c>
    </row>
    <row r="393" spans="1:9">
      <c r="A393" s="48">
        <v>5</v>
      </c>
      <c r="B393" s="48">
        <v>166</v>
      </c>
      <c r="C393" s="48">
        <v>76</v>
      </c>
      <c r="D393" s="48">
        <v>0</v>
      </c>
      <c r="E393" s="48">
        <v>0</v>
      </c>
      <c r="F393" s="48">
        <v>45.7</v>
      </c>
      <c r="G393" s="48">
        <v>0.34</v>
      </c>
      <c r="H393" s="48">
        <v>27</v>
      </c>
      <c r="I393" s="45">
        <v>1</v>
      </c>
    </row>
    <row r="394" spans="1:9">
      <c r="A394" s="48">
        <v>1</v>
      </c>
      <c r="B394" s="48">
        <v>131</v>
      </c>
      <c r="C394" s="48">
        <v>64</v>
      </c>
      <c r="D394" s="48">
        <v>14</v>
      </c>
      <c r="E394" s="48">
        <v>415</v>
      </c>
      <c r="F394" s="48">
        <v>23.7</v>
      </c>
      <c r="G394" s="48">
        <v>0.38900000000000001</v>
      </c>
      <c r="H394" s="48">
        <v>21</v>
      </c>
      <c r="I394" s="45">
        <v>0</v>
      </c>
    </row>
    <row r="395" spans="1:9">
      <c r="A395" s="48">
        <v>4</v>
      </c>
      <c r="B395" s="48">
        <v>116</v>
      </c>
      <c r="C395" s="48">
        <v>72</v>
      </c>
      <c r="D395" s="48">
        <v>12</v>
      </c>
      <c r="E395" s="48">
        <v>87</v>
      </c>
      <c r="F395" s="48">
        <v>22.1</v>
      </c>
      <c r="G395" s="48">
        <v>0.46300000000000002</v>
      </c>
      <c r="H395" s="48">
        <v>37</v>
      </c>
      <c r="I395" s="45">
        <v>0</v>
      </c>
    </row>
    <row r="396" spans="1:9">
      <c r="A396" s="48">
        <v>4</v>
      </c>
      <c r="B396" s="48">
        <v>158</v>
      </c>
      <c r="C396" s="48">
        <v>78</v>
      </c>
      <c r="D396" s="48">
        <v>0</v>
      </c>
      <c r="E396" s="48">
        <v>0</v>
      </c>
      <c r="F396" s="48">
        <v>32.9</v>
      </c>
      <c r="G396" s="48">
        <v>0.80300000000000005</v>
      </c>
      <c r="H396" s="48">
        <v>31</v>
      </c>
      <c r="I396" s="45">
        <v>1</v>
      </c>
    </row>
    <row r="397" spans="1:9">
      <c r="A397" s="48">
        <v>2</v>
      </c>
      <c r="B397" s="48">
        <v>127</v>
      </c>
      <c r="C397" s="48">
        <v>58</v>
      </c>
      <c r="D397" s="48">
        <v>24</v>
      </c>
      <c r="E397" s="48">
        <v>275</v>
      </c>
      <c r="F397" s="48">
        <v>27.7</v>
      </c>
      <c r="G397" s="48">
        <v>1.6</v>
      </c>
      <c r="H397" s="48">
        <v>25</v>
      </c>
      <c r="I397" s="45">
        <v>0</v>
      </c>
    </row>
    <row r="398" spans="1:9">
      <c r="A398" s="48">
        <v>3</v>
      </c>
      <c r="B398" s="48">
        <v>96</v>
      </c>
      <c r="C398" s="48">
        <v>56</v>
      </c>
      <c r="D398" s="48">
        <v>34</v>
      </c>
      <c r="E398" s="48">
        <v>115</v>
      </c>
      <c r="F398" s="48">
        <v>24.7</v>
      </c>
      <c r="G398" s="48">
        <v>0.94399999999999995</v>
      </c>
      <c r="H398" s="48">
        <v>39</v>
      </c>
      <c r="I398" s="45">
        <v>0</v>
      </c>
    </row>
    <row r="399" spans="1:9">
      <c r="A399" s="48">
        <v>0</v>
      </c>
      <c r="B399" s="48">
        <v>131</v>
      </c>
      <c r="C399" s="48">
        <v>66</v>
      </c>
      <c r="D399" s="48">
        <v>40</v>
      </c>
      <c r="E399" s="48">
        <v>0</v>
      </c>
      <c r="F399" s="48">
        <v>34.299999999999997</v>
      </c>
      <c r="G399" s="48">
        <v>0.19600000000000001</v>
      </c>
      <c r="H399" s="48">
        <v>22</v>
      </c>
      <c r="I399" s="45">
        <v>1</v>
      </c>
    </row>
    <row r="400" spans="1:9">
      <c r="A400" s="48">
        <v>3</v>
      </c>
      <c r="B400" s="48">
        <v>82</v>
      </c>
      <c r="C400" s="48">
        <v>70</v>
      </c>
      <c r="D400" s="48">
        <v>0</v>
      </c>
      <c r="E400" s="48">
        <v>0</v>
      </c>
      <c r="F400" s="48">
        <v>21.1</v>
      </c>
      <c r="G400" s="48">
        <v>0.38900000000000001</v>
      </c>
      <c r="H400" s="48">
        <v>25</v>
      </c>
      <c r="I400" s="45">
        <v>0</v>
      </c>
    </row>
    <row r="401" spans="1:9">
      <c r="A401" s="48">
        <v>3</v>
      </c>
      <c r="B401" s="48">
        <v>193</v>
      </c>
      <c r="C401" s="48">
        <v>70</v>
      </c>
      <c r="D401" s="48">
        <v>31</v>
      </c>
      <c r="E401" s="48">
        <v>0</v>
      </c>
      <c r="F401" s="48">
        <v>34.9</v>
      </c>
      <c r="G401" s="48">
        <v>0.24099999999999999</v>
      </c>
      <c r="H401" s="48">
        <v>25</v>
      </c>
      <c r="I401" s="45">
        <v>1</v>
      </c>
    </row>
    <row r="402" spans="1:9">
      <c r="A402" s="48">
        <v>4</v>
      </c>
      <c r="B402" s="48">
        <v>95</v>
      </c>
      <c r="C402" s="48">
        <v>64</v>
      </c>
      <c r="D402" s="48">
        <v>0</v>
      </c>
      <c r="E402" s="48">
        <v>0</v>
      </c>
      <c r="F402" s="48">
        <v>32</v>
      </c>
      <c r="G402" s="48">
        <v>0.161</v>
      </c>
      <c r="H402" s="48">
        <v>31</v>
      </c>
      <c r="I402" s="45">
        <v>1</v>
      </c>
    </row>
    <row r="403" spans="1:9">
      <c r="A403" s="48">
        <v>6</v>
      </c>
      <c r="B403" s="48">
        <v>137</v>
      </c>
      <c r="C403" s="48">
        <v>61</v>
      </c>
      <c r="D403" s="48">
        <v>0</v>
      </c>
      <c r="E403" s="48">
        <v>0</v>
      </c>
      <c r="F403" s="48">
        <v>24.2</v>
      </c>
      <c r="G403" s="48">
        <v>0.151</v>
      </c>
      <c r="H403" s="48">
        <v>55</v>
      </c>
      <c r="I403" s="45">
        <v>0</v>
      </c>
    </row>
    <row r="404" spans="1:9">
      <c r="A404" s="48">
        <v>5</v>
      </c>
      <c r="B404" s="48">
        <v>136</v>
      </c>
      <c r="C404" s="48">
        <v>84</v>
      </c>
      <c r="D404" s="48">
        <v>41</v>
      </c>
      <c r="E404" s="48">
        <v>88</v>
      </c>
      <c r="F404" s="48">
        <v>35</v>
      </c>
      <c r="G404" s="48">
        <v>0.28599999999999998</v>
      </c>
      <c r="H404" s="48">
        <v>35</v>
      </c>
      <c r="I404" s="45">
        <v>1</v>
      </c>
    </row>
    <row r="405" spans="1:9">
      <c r="A405" s="48">
        <v>9</v>
      </c>
      <c r="B405" s="48">
        <v>72</v>
      </c>
      <c r="C405" s="48">
        <v>78</v>
      </c>
      <c r="D405" s="48">
        <v>25</v>
      </c>
      <c r="E405" s="48">
        <v>0</v>
      </c>
      <c r="F405" s="48">
        <v>31.6</v>
      </c>
      <c r="G405" s="48">
        <v>0.28000000000000003</v>
      </c>
      <c r="H405" s="48">
        <v>38</v>
      </c>
      <c r="I405" s="45">
        <v>0</v>
      </c>
    </row>
    <row r="406" spans="1:9">
      <c r="A406" s="48">
        <v>5</v>
      </c>
      <c r="B406" s="48">
        <v>168</v>
      </c>
      <c r="C406" s="48">
        <v>64</v>
      </c>
      <c r="D406" s="48">
        <v>0</v>
      </c>
      <c r="E406" s="48">
        <v>0</v>
      </c>
      <c r="F406" s="48">
        <v>32.9</v>
      </c>
      <c r="G406" s="48">
        <v>0.13500000000000001</v>
      </c>
      <c r="H406" s="48">
        <v>41</v>
      </c>
      <c r="I406" s="45">
        <v>1</v>
      </c>
    </row>
    <row r="407" spans="1:9">
      <c r="A407" s="48">
        <v>2</v>
      </c>
      <c r="B407" s="48">
        <v>123</v>
      </c>
      <c r="C407" s="48">
        <v>48</v>
      </c>
      <c r="D407" s="48">
        <v>32</v>
      </c>
      <c r="E407" s="48">
        <v>165</v>
      </c>
      <c r="F407" s="48">
        <v>42.1</v>
      </c>
      <c r="G407" s="48">
        <v>0.52</v>
      </c>
      <c r="H407" s="48">
        <v>26</v>
      </c>
      <c r="I407" s="45">
        <v>0</v>
      </c>
    </row>
    <row r="408" spans="1:9">
      <c r="A408" s="48">
        <v>4</v>
      </c>
      <c r="B408" s="48">
        <v>115</v>
      </c>
      <c r="C408" s="48">
        <v>72</v>
      </c>
      <c r="D408" s="48">
        <v>0</v>
      </c>
      <c r="E408" s="48">
        <v>0</v>
      </c>
      <c r="F408" s="48">
        <v>28.9</v>
      </c>
      <c r="G408" s="48">
        <v>0.376</v>
      </c>
      <c r="H408" s="48">
        <v>46</v>
      </c>
      <c r="I408" s="45">
        <v>1</v>
      </c>
    </row>
    <row r="409" spans="1:9">
      <c r="A409" s="48">
        <v>0</v>
      </c>
      <c r="B409" s="48">
        <v>101</v>
      </c>
      <c r="C409" s="48">
        <v>62</v>
      </c>
      <c r="D409" s="48">
        <v>0</v>
      </c>
      <c r="E409" s="48">
        <v>0</v>
      </c>
      <c r="F409" s="48">
        <v>21.9</v>
      </c>
      <c r="G409" s="48">
        <v>0.33600000000000002</v>
      </c>
      <c r="H409" s="48">
        <v>25</v>
      </c>
      <c r="I409" s="45">
        <v>0</v>
      </c>
    </row>
    <row r="410" spans="1:9">
      <c r="A410" s="48">
        <v>8</v>
      </c>
      <c r="B410" s="48">
        <v>197</v>
      </c>
      <c r="C410" s="48">
        <v>74</v>
      </c>
      <c r="D410" s="48">
        <v>0</v>
      </c>
      <c r="E410" s="48">
        <v>0</v>
      </c>
      <c r="F410" s="48">
        <v>25.9</v>
      </c>
      <c r="G410" s="48">
        <v>1.1910000000000001</v>
      </c>
      <c r="H410" s="48">
        <v>39</v>
      </c>
      <c r="I410" s="45">
        <v>1</v>
      </c>
    </row>
    <row r="411" spans="1:9">
      <c r="A411" s="48">
        <v>1</v>
      </c>
      <c r="B411" s="48">
        <v>172</v>
      </c>
      <c r="C411" s="48">
        <v>68</v>
      </c>
      <c r="D411" s="48">
        <v>49</v>
      </c>
      <c r="E411" s="48">
        <v>579</v>
      </c>
      <c r="F411" s="48">
        <v>42.4</v>
      </c>
      <c r="G411" s="48">
        <v>0.70199999999999996</v>
      </c>
      <c r="H411" s="48">
        <v>28</v>
      </c>
      <c r="I411" s="45">
        <v>1</v>
      </c>
    </row>
    <row r="412" spans="1:9">
      <c r="A412" s="48">
        <v>6</v>
      </c>
      <c r="B412" s="48">
        <v>102</v>
      </c>
      <c r="C412" s="48">
        <v>90</v>
      </c>
      <c r="D412" s="48">
        <v>39</v>
      </c>
      <c r="E412" s="48">
        <v>0</v>
      </c>
      <c r="F412" s="48">
        <v>35.700000000000003</v>
      </c>
      <c r="G412" s="48">
        <v>0.67400000000000004</v>
      </c>
      <c r="H412" s="48">
        <v>28</v>
      </c>
      <c r="I412" s="45">
        <v>0</v>
      </c>
    </row>
    <row r="413" spans="1:9">
      <c r="A413" s="48">
        <v>1</v>
      </c>
      <c r="B413" s="48">
        <v>112</v>
      </c>
      <c r="C413" s="48">
        <v>72</v>
      </c>
      <c r="D413" s="48">
        <v>30</v>
      </c>
      <c r="E413" s="48">
        <v>176</v>
      </c>
      <c r="F413" s="48">
        <v>34.4</v>
      </c>
      <c r="G413" s="48">
        <v>0.52800000000000002</v>
      </c>
      <c r="H413" s="48">
        <v>25</v>
      </c>
      <c r="I413" s="45">
        <v>0</v>
      </c>
    </row>
    <row r="414" spans="1:9">
      <c r="A414" s="48">
        <v>1</v>
      </c>
      <c r="B414" s="48">
        <v>143</v>
      </c>
      <c r="C414" s="48">
        <v>84</v>
      </c>
      <c r="D414" s="48">
        <v>23</v>
      </c>
      <c r="E414" s="48">
        <v>310</v>
      </c>
      <c r="F414" s="48">
        <v>42.4</v>
      </c>
      <c r="G414" s="48">
        <v>1.0760000000000001</v>
      </c>
      <c r="H414" s="48">
        <v>22</v>
      </c>
      <c r="I414" s="45">
        <v>0</v>
      </c>
    </row>
    <row r="415" spans="1:9">
      <c r="A415" s="48">
        <v>1</v>
      </c>
      <c r="B415" s="48">
        <v>143</v>
      </c>
      <c r="C415" s="48">
        <v>74</v>
      </c>
      <c r="D415" s="48">
        <v>22</v>
      </c>
      <c r="E415" s="48">
        <v>61</v>
      </c>
      <c r="F415" s="48">
        <v>26.2</v>
      </c>
      <c r="G415" s="48">
        <v>0.25600000000000001</v>
      </c>
      <c r="H415" s="48">
        <v>21</v>
      </c>
      <c r="I415" s="45">
        <v>0</v>
      </c>
    </row>
    <row r="416" spans="1:9">
      <c r="A416" s="48">
        <v>0</v>
      </c>
      <c r="B416" s="48">
        <v>138</v>
      </c>
      <c r="C416" s="48">
        <v>60</v>
      </c>
      <c r="D416" s="48">
        <v>35</v>
      </c>
      <c r="E416" s="48">
        <v>167</v>
      </c>
      <c r="F416" s="48">
        <v>34.6</v>
      </c>
      <c r="G416" s="48">
        <v>0.53400000000000003</v>
      </c>
      <c r="H416" s="48">
        <v>21</v>
      </c>
      <c r="I416" s="45">
        <v>1</v>
      </c>
    </row>
    <row r="417" spans="1:9">
      <c r="A417" s="48">
        <v>3</v>
      </c>
      <c r="B417" s="48">
        <v>173</v>
      </c>
      <c r="C417" s="48">
        <v>84</v>
      </c>
      <c r="D417" s="48">
        <v>33</v>
      </c>
      <c r="E417" s="48">
        <v>474</v>
      </c>
      <c r="F417" s="48">
        <v>35.700000000000003</v>
      </c>
      <c r="G417" s="48">
        <v>0.25800000000000001</v>
      </c>
      <c r="H417" s="48">
        <v>22</v>
      </c>
      <c r="I417" s="45">
        <v>1</v>
      </c>
    </row>
    <row r="418" spans="1:9">
      <c r="A418" s="48">
        <v>1</v>
      </c>
      <c r="B418" s="48">
        <v>97</v>
      </c>
      <c r="C418" s="48">
        <v>68</v>
      </c>
      <c r="D418" s="48">
        <v>21</v>
      </c>
      <c r="E418" s="48">
        <v>0</v>
      </c>
      <c r="F418" s="48">
        <v>27.2</v>
      </c>
      <c r="G418" s="48">
        <v>1.095</v>
      </c>
      <c r="H418" s="48">
        <v>22</v>
      </c>
      <c r="I418" s="45">
        <v>0</v>
      </c>
    </row>
    <row r="419" spans="1:9">
      <c r="A419" s="48">
        <v>4</v>
      </c>
      <c r="B419" s="48">
        <v>144</v>
      </c>
      <c r="C419" s="48">
        <v>82</v>
      </c>
      <c r="D419" s="48">
        <v>32</v>
      </c>
      <c r="E419" s="48">
        <v>0</v>
      </c>
      <c r="F419" s="48">
        <v>38.5</v>
      </c>
      <c r="G419" s="48">
        <v>0.55400000000000005</v>
      </c>
      <c r="H419" s="48">
        <v>37</v>
      </c>
      <c r="I419" s="45">
        <v>1</v>
      </c>
    </row>
    <row r="420" spans="1:9">
      <c r="A420" s="48">
        <v>1</v>
      </c>
      <c r="B420" s="48">
        <v>83</v>
      </c>
      <c r="C420" s="48">
        <v>68</v>
      </c>
      <c r="D420" s="48">
        <v>0</v>
      </c>
      <c r="E420" s="48">
        <v>0</v>
      </c>
      <c r="F420" s="48">
        <v>18.2</v>
      </c>
      <c r="G420" s="48">
        <v>0.624</v>
      </c>
      <c r="H420" s="48">
        <v>27</v>
      </c>
      <c r="I420" s="45">
        <v>0</v>
      </c>
    </row>
    <row r="421" spans="1:9">
      <c r="A421" s="48">
        <v>3</v>
      </c>
      <c r="B421" s="48">
        <v>129</v>
      </c>
      <c r="C421" s="48">
        <v>64</v>
      </c>
      <c r="D421" s="48">
        <v>29</v>
      </c>
      <c r="E421" s="48">
        <v>115</v>
      </c>
      <c r="F421" s="48">
        <v>26.4</v>
      </c>
      <c r="G421" s="48">
        <v>0.219</v>
      </c>
      <c r="H421" s="48">
        <v>28</v>
      </c>
      <c r="I421" s="45">
        <v>1</v>
      </c>
    </row>
    <row r="422" spans="1:9">
      <c r="A422" s="48">
        <v>1</v>
      </c>
      <c r="B422" s="48">
        <v>119</v>
      </c>
      <c r="C422" s="48">
        <v>88</v>
      </c>
      <c r="D422" s="48">
        <v>41</v>
      </c>
      <c r="E422" s="48">
        <v>170</v>
      </c>
      <c r="F422" s="48">
        <v>45.3</v>
      </c>
      <c r="G422" s="48">
        <v>0.50700000000000001</v>
      </c>
      <c r="H422" s="48">
        <v>26</v>
      </c>
      <c r="I422" s="45">
        <v>0</v>
      </c>
    </row>
    <row r="423" spans="1:9">
      <c r="A423" s="48">
        <v>2</v>
      </c>
      <c r="B423" s="48">
        <v>94</v>
      </c>
      <c r="C423" s="48">
        <v>68</v>
      </c>
      <c r="D423" s="48">
        <v>18</v>
      </c>
      <c r="E423" s="48">
        <v>76</v>
      </c>
      <c r="F423" s="48">
        <v>26</v>
      </c>
      <c r="G423" s="48">
        <v>0.56100000000000005</v>
      </c>
      <c r="H423" s="48">
        <v>21</v>
      </c>
      <c r="I423" s="45">
        <v>0</v>
      </c>
    </row>
    <row r="424" spans="1:9">
      <c r="A424" s="48">
        <v>0</v>
      </c>
      <c r="B424" s="48">
        <v>102</v>
      </c>
      <c r="C424" s="48">
        <v>64</v>
      </c>
      <c r="D424" s="48">
        <v>46</v>
      </c>
      <c r="E424" s="48">
        <v>78</v>
      </c>
      <c r="F424" s="48">
        <v>40.6</v>
      </c>
      <c r="G424" s="48">
        <v>0.496</v>
      </c>
      <c r="H424" s="48">
        <v>21</v>
      </c>
      <c r="I424" s="45">
        <v>0</v>
      </c>
    </row>
    <row r="425" spans="1:9">
      <c r="A425" s="48">
        <v>2</v>
      </c>
      <c r="B425" s="48">
        <v>115</v>
      </c>
      <c r="C425" s="48">
        <v>64</v>
      </c>
      <c r="D425" s="48">
        <v>22</v>
      </c>
      <c r="E425" s="48">
        <v>0</v>
      </c>
      <c r="F425" s="48">
        <v>30.8</v>
      </c>
      <c r="G425" s="48">
        <v>0.42099999999999999</v>
      </c>
      <c r="H425" s="48">
        <v>21</v>
      </c>
      <c r="I425" s="45">
        <v>0</v>
      </c>
    </row>
    <row r="426" spans="1:9">
      <c r="A426" s="48">
        <v>8</v>
      </c>
      <c r="B426" s="48">
        <v>151</v>
      </c>
      <c r="C426" s="48">
        <v>78</v>
      </c>
      <c r="D426" s="48">
        <v>32</v>
      </c>
      <c r="E426" s="48">
        <v>210</v>
      </c>
      <c r="F426" s="48">
        <v>42.9</v>
      </c>
      <c r="G426" s="48">
        <v>0.51600000000000001</v>
      </c>
      <c r="H426" s="48">
        <v>36</v>
      </c>
      <c r="I426" s="45">
        <v>1</v>
      </c>
    </row>
    <row r="427" spans="1:9">
      <c r="A427" s="48">
        <v>4</v>
      </c>
      <c r="B427" s="48">
        <v>184</v>
      </c>
      <c r="C427" s="48">
        <v>78</v>
      </c>
      <c r="D427" s="48">
        <v>39</v>
      </c>
      <c r="E427" s="48">
        <v>277</v>
      </c>
      <c r="F427" s="48">
        <v>37</v>
      </c>
      <c r="G427" s="48">
        <v>0.26400000000000001</v>
      </c>
      <c r="H427" s="48">
        <v>31</v>
      </c>
      <c r="I427" s="45">
        <v>1</v>
      </c>
    </row>
    <row r="428" spans="1:9">
      <c r="A428" s="48">
        <v>0</v>
      </c>
      <c r="B428" s="48">
        <v>94</v>
      </c>
      <c r="C428" s="48">
        <v>0</v>
      </c>
      <c r="D428" s="48">
        <v>0</v>
      </c>
      <c r="E428" s="48">
        <v>0</v>
      </c>
      <c r="F428" s="48">
        <v>0</v>
      </c>
      <c r="G428" s="48">
        <v>0.25600000000000001</v>
      </c>
      <c r="H428" s="48">
        <v>25</v>
      </c>
      <c r="I428" s="45">
        <v>0</v>
      </c>
    </row>
    <row r="429" spans="1:9">
      <c r="A429" s="48">
        <v>1</v>
      </c>
      <c r="B429" s="48">
        <v>181</v>
      </c>
      <c r="C429" s="48">
        <v>64</v>
      </c>
      <c r="D429" s="48">
        <v>30</v>
      </c>
      <c r="E429" s="48">
        <v>180</v>
      </c>
      <c r="F429" s="48">
        <v>34.1</v>
      </c>
      <c r="G429" s="48">
        <v>0.32800000000000001</v>
      </c>
      <c r="H429" s="48">
        <v>38</v>
      </c>
      <c r="I429" s="45">
        <v>1</v>
      </c>
    </row>
    <row r="430" spans="1:9">
      <c r="A430" s="48">
        <v>0</v>
      </c>
      <c r="B430" s="48">
        <v>135</v>
      </c>
      <c r="C430" s="48">
        <v>94</v>
      </c>
      <c r="D430" s="48">
        <v>46</v>
      </c>
      <c r="E430" s="48">
        <v>145</v>
      </c>
      <c r="F430" s="48">
        <v>40.6</v>
      </c>
      <c r="G430" s="48">
        <v>0.28399999999999997</v>
      </c>
      <c r="H430" s="48">
        <v>26</v>
      </c>
      <c r="I430" s="45">
        <v>0</v>
      </c>
    </row>
    <row r="431" spans="1:9">
      <c r="A431" s="48">
        <v>1</v>
      </c>
      <c r="B431" s="48">
        <v>95</v>
      </c>
      <c r="C431" s="48">
        <v>82</v>
      </c>
      <c r="D431" s="48">
        <v>25</v>
      </c>
      <c r="E431" s="48">
        <v>180</v>
      </c>
      <c r="F431" s="48">
        <v>35</v>
      </c>
      <c r="G431" s="48">
        <v>0.23300000000000001</v>
      </c>
      <c r="H431" s="48">
        <v>43</v>
      </c>
      <c r="I431" s="45">
        <v>1</v>
      </c>
    </row>
    <row r="432" spans="1:9">
      <c r="A432" s="48">
        <v>2</v>
      </c>
      <c r="B432" s="48">
        <v>99</v>
      </c>
      <c r="C432" s="48">
        <v>0</v>
      </c>
      <c r="D432" s="48">
        <v>0</v>
      </c>
      <c r="E432" s="48">
        <v>0</v>
      </c>
      <c r="F432" s="48">
        <v>22.2</v>
      </c>
      <c r="G432" s="48">
        <v>0.108</v>
      </c>
      <c r="H432" s="48">
        <v>23</v>
      </c>
      <c r="I432" s="45">
        <v>0</v>
      </c>
    </row>
    <row r="433" spans="1:9">
      <c r="A433" s="48">
        <v>3</v>
      </c>
      <c r="B433" s="48">
        <v>89</v>
      </c>
      <c r="C433" s="48">
        <v>74</v>
      </c>
      <c r="D433" s="48">
        <v>16</v>
      </c>
      <c r="E433" s="48">
        <v>85</v>
      </c>
      <c r="F433" s="48">
        <v>30.4</v>
      </c>
      <c r="G433" s="48">
        <v>0.55100000000000005</v>
      </c>
      <c r="H433" s="48">
        <v>38</v>
      </c>
      <c r="I433" s="45">
        <v>0</v>
      </c>
    </row>
    <row r="434" spans="1:9">
      <c r="A434" s="48">
        <v>1</v>
      </c>
      <c r="B434" s="48">
        <v>80</v>
      </c>
      <c r="C434" s="48">
        <v>74</v>
      </c>
      <c r="D434" s="48">
        <v>11</v>
      </c>
      <c r="E434" s="48">
        <v>60</v>
      </c>
      <c r="F434" s="48">
        <v>30</v>
      </c>
      <c r="G434" s="48">
        <v>0.52700000000000002</v>
      </c>
      <c r="H434" s="48">
        <v>22</v>
      </c>
      <c r="I434" s="45">
        <v>0</v>
      </c>
    </row>
    <row r="435" spans="1:9">
      <c r="A435" s="48">
        <v>2</v>
      </c>
      <c r="B435" s="48">
        <v>139</v>
      </c>
      <c r="C435" s="48">
        <v>75</v>
      </c>
      <c r="D435" s="48">
        <v>0</v>
      </c>
      <c r="E435" s="48">
        <v>0</v>
      </c>
      <c r="F435" s="48">
        <v>25.6</v>
      </c>
      <c r="G435" s="48">
        <v>0.16700000000000001</v>
      </c>
      <c r="H435" s="48">
        <v>29</v>
      </c>
      <c r="I435" s="45">
        <v>0</v>
      </c>
    </row>
    <row r="436" spans="1:9">
      <c r="A436" s="48">
        <v>1</v>
      </c>
      <c r="B436" s="48">
        <v>90</v>
      </c>
      <c r="C436" s="48">
        <v>68</v>
      </c>
      <c r="D436" s="48">
        <v>8</v>
      </c>
      <c r="E436" s="48">
        <v>0</v>
      </c>
      <c r="F436" s="48">
        <v>24.5</v>
      </c>
      <c r="G436" s="48">
        <v>1.1379999999999999</v>
      </c>
      <c r="H436" s="48">
        <v>36</v>
      </c>
      <c r="I436" s="45">
        <v>0</v>
      </c>
    </row>
    <row r="437" spans="1:9">
      <c r="A437" s="48">
        <v>0</v>
      </c>
      <c r="B437" s="48">
        <v>141</v>
      </c>
      <c r="C437" s="48">
        <v>0</v>
      </c>
      <c r="D437" s="48">
        <v>0</v>
      </c>
      <c r="E437" s="48">
        <v>0</v>
      </c>
      <c r="F437" s="48">
        <v>42.4</v>
      </c>
      <c r="G437" s="48">
        <v>0.20499999999999999</v>
      </c>
      <c r="H437" s="48">
        <v>29</v>
      </c>
      <c r="I437" s="45">
        <v>1</v>
      </c>
    </row>
    <row r="438" spans="1:9">
      <c r="A438" s="48">
        <v>12</v>
      </c>
      <c r="B438" s="48">
        <v>140</v>
      </c>
      <c r="C438" s="48">
        <v>85</v>
      </c>
      <c r="D438" s="48">
        <v>33</v>
      </c>
      <c r="E438" s="48">
        <v>0</v>
      </c>
      <c r="F438" s="48">
        <v>37.4</v>
      </c>
      <c r="G438" s="48">
        <v>0.24399999999999999</v>
      </c>
      <c r="H438" s="48">
        <v>41</v>
      </c>
      <c r="I438" s="45">
        <v>0</v>
      </c>
    </row>
    <row r="439" spans="1:9">
      <c r="A439" s="48">
        <v>5</v>
      </c>
      <c r="B439" s="48">
        <v>147</v>
      </c>
      <c r="C439" s="48">
        <v>75</v>
      </c>
      <c r="D439" s="48">
        <v>0</v>
      </c>
      <c r="E439" s="48">
        <v>0</v>
      </c>
      <c r="F439" s="48">
        <v>29.9</v>
      </c>
      <c r="G439" s="48">
        <v>0.434</v>
      </c>
      <c r="H439" s="48">
        <v>28</v>
      </c>
      <c r="I439" s="45">
        <v>0</v>
      </c>
    </row>
    <row r="440" spans="1:9">
      <c r="A440" s="48">
        <v>1</v>
      </c>
      <c r="B440" s="48">
        <v>97</v>
      </c>
      <c r="C440" s="48">
        <v>70</v>
      </c>
      <c r="D440" s="48">
        <v>15</v>
      </c>
      <c r="E440" s="48">
        <v>0</v>
      </c>
      <c r="F440" s="48">
        <v>18.2</v>
      </c>
      <c r="G440" s="48">
        <v>0.14699999999999999</v>
      </c>
      <c r="H440" s="48">
        <v>21</v>
      </c>
      <c r="I440" s="45">
        <v>0</v>
      </c>
    </row>
    <row r="441" spans="1:9">
      <c r="A441" s="48">
        <v>6</v>
      </c>
      <c r="B441" s="48">
        <v>107</v>
      </c>
      <c r="C441" s="48">
        <v>88</v>
      </c>
      <c r="D441" s="48">
        <v>0</v>
      </c>
      <c r="E441" s="48">
        <v>0</v>
      </c>
      <c r="F441" s="48">
        <v>36.799999999999997</v>
      </c>
      <c r="G441" s="48">
        <v>0.72699999999999998</v>
      </c>
      <c r="H441" s="48">
        <v>31</v>
      </c>
      <c r="I441" s="45">
        <v>0</v>
      </c>
    </row>
    <row r="442" spans="1:9">
      <c r="A442" s="48">
        <v>0</v>
      </c>
      <c r="B442" s="48">
        <v>189</v>
      </c>
      <c r="C442" s="48">
        <v>104</v>
      </c>
      <c r="D442" s="48">
        <v>25</v>
      </c>
      <c r="E442" s="48">
        <v>0</v>
      </c>
      <c r="F442" s="48">
        <v>34.299999999999997</v>
      </c>
      <c r="G442" s="48">
        <v>0.435</v>
      </c>
      <c r="H442" s="48">
        <v>41</v>
      </c>
      <c r="I442" s="45">
        <v>1</v>
      </c>
    </row>
    <row r="443" spans="1:9">
      <c r="A443" s="48">
        <v>2</v>
      </c>
      <c r="B443" s="48">
        <v>83</v>
      </c>
      <c r="C443" s="48">
        <v>66</v>
      </c>
      <c r="D443" s="48">
        <v>23</v>
      </c>
      <c r="E443" s="48">
        <v>50</v>
      </c>
      <c r="F443" s="48">
        <v>32.200000000000003</v>
      </c>
      <c r="G443" s="48">
        <v>0.497</v>
      </c>
      <c r="H443" s="48">
        <v>22</v>
      </c>
      <c r="I443" s="45">
        <v>0</v>
      </c>
    </row>
    <row r="444" spans="1:9">
      <c r="A444" s="48">
        <v>4</v>
      </c>
      <c r="B444" s="48">
        <v>117</v>
      </c>
      <c r="C444" s="48">
        <v>64</v>
      </c>
      <c r="D444" s="48">
        <v>27</v>
      </c>
      <c r="E444" s="48">
        <v>120</v>
      </c>
      <c r="F444" s="48">
        <v>33.200000000000003</v>
      </c>
      <c r="G444" s="48">
        <v>0.23</v>
      </c>
      <c r="H444" s="48">
        <v>24</v>
      </c>
      <c r="I444" s="45">
        <v>0</v>
      </c>
    </row>
    <row r="445" spans="1:9">
      <c r="A445" s="48">
        <v>8</v>
      </c>
      <c r="B445" s="48">
        <v>108</v>
      </c>
      <c r="C445" s="48">
        <v>70</v>
      </c>
      <c r="D445" s="48">
        <v>0</v>
      </c>
      <c r="E445" s="48">
        <v>0</v>
      </c>
      <c r="F445" s="48">
        <v>30.5</v>
      </c>
      <c r="G445" s="48">
        <v>0.95499999999999996</v>
      </c>
      <c r="H445" s="48">
        <v>33</v>
      </c>
      <c r="I445" s="45">
        <v>1</v>
      </c>
    </row>
    <row r="446" spans="1:9">
      <c r="A446" s="48">
        <v>4</v>
      </c>
      <c r="B446" s="48">
        <v>117</v>
      </c>
      <c r="C446" s="48">
        <v>62</v>
      </c>
      <c r="D446" s="48">
        <v>12</v>
      </c>
      <c r="E446" s="48">
        <v>0</v>
      </c>
      <c r="F446" s="48">
        <v>29.7</v>
      </c>
      <c r="G446" s="48">
        <v>0.38</v>
      </c>
      <c r="H446" s="48">
        <v>30</v>
      </c>
      <c r="I446" s="45">
        <v>1</v>
      </c>
    </row>
    <row r="447" spans="1:9">
      <c r="A447" s="48">
        <v>0</v>
      </c>
      <c r="B447" s="48">
        <v>180</v>
      </c>
      <c r="C447" s="48">
        <v>78</v>
      </c>
      <c r="D447" s="48">
        <v>63</v>
      </c>
      <c r="E447" s="48">
        <v>14</v>
      </c>
      <c r="F447" s="48">
        <v>59.4</v>
      </c>
      <c r="G447" s="48">
        <v>2.42</v>
      </c>
      <c r="H447" s="48">
        <v>25</v>
      </c>
      <c r="I447" s="45">
        <v>1</v>
      </c>
    </row>
    <row r="448" spans="1:9">
      <c r="A448" s="48">
        <v>1</v>
      </c>
      <c r="B448" s="48">
        <v>100</v>
      </c>
      <c r="C448" s="48">
        <v>72</v>
      </c>
      <c r="D448" s="48">
        <v>12</v>
      </c>
      <c r="E448" s="48">
        <v>70</v>
      </c>
      <c r="F448" s="48">
        <v>25.3</v>
      </c>
      <c r="G448" s="48">
        <v>0.65800000000000003</v>
      </c>
      <c r="H448" s="48">
        <v>28</v>
      </c>
      <c r="I448" s="45">
        <v>0</v>
      </c>
    </row>
    <row r="449" spans="1:9">
      <c r="A449" s="48">
        <v>0</v>
      </c>
      <c r="B449" s="48">
        <v>95</v>
      </c>
      <c r="C449" s="48">
        <v>80</v>
      </c>
      <c r="D449" s="48">
        <v>45</v>
      </c>
      <c r="E449" s="48">
        <v>92</v>
      </c>
      <c r="F449" s="48">
        <v>36.5</v>
      </c>
      <c r="G449" s="48">
        <v>0.33</v>
      </c>
      <c r="H449" s="48">
        <v>26</v>
      </c>
      <c r="I449" s="45">
        <v>0</v>
      </c>
    </row>
    <row r="450" spans="1:9">
      <c r="A450" s="48">
        <v>0</v>
      </c>
      <c r="B450" s="48">
        <v>104</v>
      </c>
      <c r="C450" s="48">
        <v>64</v>
      </c>
      <c r="D450" s="48">
        <v>37</v>
      </c>
      <c r="E450" s="48">
        <v>64</v>
      </c>
      <c r="F450" s="48">
        <v>33.6</v>
      </c>
      <c r="G450" s="48">
        <v>0.51</v>
      </c>
      <c r="H450" s="48">
        <v>22</v>
      </c>
      <c r="I450" s="45">
        <v>1</v>
      </c>
    </row>
    <row r="451" spans="1:9">
      <c r="A451" s="48">
        <v>0</v>
      </c>
      <c r="B451" s="48">
        <v>120</v>
      </c>
      <c r="C451" s="48">
        <v>74</v>
      </c>
      <c r="D451" s="48">
        <v>18</v>
      </c>
      <c r="E451" s="48">
        <v>63</v>
      </c>
      <c r="F451" s="48">
        <v>30.5</v>
      </c>
      <c r="G451" s="48">
        <v>0.28499999999999998</v>
      </c>
      <c r="H451" s="48">
        <v>26</v>
      </c>
      <c r="I451" s="45">
        <v>0</v>
      </c>
    </row>
    <row r="452" spans="1:9">
      <c r="A452" s="48">
        <v>1</v>
      </c>
      <c r="B452" s="48">
        <v>82</v>
      </c>
      <c r="C452" s="48">
        <v>64</v>
      </c>
      <c r="D452" s="48">
        <v>13</v>
      </c>
      <c r="E452" s="48">
        <v>95</v>
      </c>
      <c r="F452" s="48">
        <v>21.2</v>
      </c>
      <c r="G452" s="48">
        <v>0.41499999999999998</v>
      </c>
      <c r="H452" s="48">
        <v>23</v>
      </c>
      <c r="I452" s="45">
        <v>0</v>
      </c>
    </row>
    <row r="453" spans="1:9">
      <c r="A453" s="48">
        <v>2</v>
      </c>
      <c r="B453" s="48">
        <v>134</v>
      </c>
      <c r="C453" s="48">
        <v>70</v>
      </c>
      <c r="D453" s="48">
        <v>0</v>
      </c>
      <c r="E453" s="48">
        <v>0</v>
      </c>
      <c r="F453" s="48">
        <v>28.9</v>
      </c>
      <c r="G453" s="48">
        <v>0.54200000000000004</v>
      </c>
      <c r="H453" s="48">
        <v>23</v>
      </c>
      <c r="I453" s="45">
        <v>1</v>
      </c>
    </row>
    <row r="454" spans="1:9">
      <c r="A454" s="48">
        <v>0</v>
      </c>
      <c r="B454" s="48">
        <v>91</v>
      </c>
      <c r="C454" s="48">
        <v>68</v>
      </c>
      <c r="D454" s="48">
        <v>32</v>
      </c>
      <c r="E454" s="48">
        <v>210</v>
      </c>
      <c r="F454" s="48">
        <v>39.9</v>
      </c>
      <c r="G454" s="48">
        <v>0.38100000000000001</v>
      </c>
      <c r="H454" s="48">
        <v>25</v>
      </c>
      <c r="I454" s="45">
        <v>0</v>
      </c>
    </row>
    <row r="455" spans="1:9">
      <c r="A455" s="48">
        <v>2</v>
      </c>
      <c r="B455" s="48">
        <v>119</v>
      </c>
      <c r="C455" s="48">
        <v>0</v>
      </c>
      <c r="D455" s="48">
        <v>0</v>
      </c>
      <c r="E455" s="48">
        <v>0</v>
      </c>
      <c r="F455" s="48">
        <v>19.600000000000001</v>
      </c>
      <c r="G455" s="48">
        <v>0.83199999999999996</v>
      </c>
      <c r="H455" s="48">
        <v>72</v>
      </c>
      <c r="I455" s="45">
        <v>0</v>
      </c>
    </row>
    <row r="456" spans="1:9">
      <c r="A456" s="48">
        <v>2</v>
      </c>
      <c r="B456" s="48">
        <v>100</v>
      </c>
      <c r="C456" s="48">
        <v>54</v>
      </c>
      <c r="D456" s="48">
        <v>28</v>
      </c>
      <c r="E456" s="48">
        <v>105</v>
      </c>
      <c r="F456" s="48">
        <v>37.799999999999997</v>
      </c>
      <c r="G456" s="48">
        <v>0.498</v>
      </c>
      <c r="H456" s="48">
        <v>24</v>
      </c>
      <c r="I456" s="45">
        <v>0</v>
      </c>
    </row>
    <row r="457" spans="1:9">
      <c r="A457" s="48">
        <v>14</v>
      </c>
      <c r="B457" s="48">
        <v>175</v>
      </c>
      <c r="C457" s="48">
        <v>62</v>
      </c>
      <c r="D457" s="48">
        <v>30</v>
      </c>
      <c r="E457" s="48">
        <v>0</v>
      </c>
      <c r="F457" s="48">
        <v>33.6</v>
      </c>
      <c r="G457" s="48">
        <v>0.21199999999999999</v>
      </c>
      <c r="H457" s="48">
        <v>38</v>
      </c>
      <c r="I457" s="45">
        <v>1</v>
      </c>
    </row>
    <row r="458" spans="1:9">
      <c r="A458" s="48">
        <v>1</v>
      </c>
      <c r="B458" s="48">
        <v>135</v>
      </c>
      <c r="C458" s="48">
        <v>54</v>
      </c>
      <c r="D458" s="48">
        <v>0</v>
      </c>
      <c r="E458" s="48">
        <v>0</v>
      </c>
      <c r="F458" s="48">
        <v>26.7</v>
      </c>
      <c r="G458" s="48">
        <v>0.68700000000000006</v>
      </c>
      <c r="H458" s="48">
        <v>62</v>
      </c>
      <c r="I458" s="45">
        <v>0</v>
      </c>
    </row>
    <row r="459" spans="1:9">
      <c r="A459" s="48">
        <v>5</v>
      </c>
      <c r="B459" s="48">
        <v>86</v>
      </c>
      <c r="C459" s="48">
        <v>68</v>
      </c>
      <c r="D459" s="48">
        <v>28</v>
      </c>
      <c r="E459" s="48">
        <v>71</v>
      </c>
      <c r="F459" s="48">
        <v>30.2</v>
      </c>
      <c r="G459" s="48">
        <v>0.36399999999999999</v>
      </c>
      <c r="H459" s="48">
        <v>24</v>
      </c>
      <c r="I459" s="45">
        <v>0</v>
      </c>
    </row>
    <row r="460" spans="1:9">
      <c r="A460" s="48">
        <v>10</v>
      </c>
      <c r="B460" s="48">
        <v>148</v>
      </c>
      <c r="C460" s="48">
        <v>84</v>
      </c>
      <c r="D460" s="48">
        <v>48</v>
      </c>
      <c r="E460" s="48">
        <v>237</v>
      </c>
      <c r="F460" s="48">
        <v>37.6</v>
      </c>
      <c r="G460" s="48">
        <v>1.0009999999999999</v>
      </c>
      <c r="H460" s="48">
        <v>51</v>
      </c>
      <c r="I460" s="45">
        <v>1</v>
      </c>
    </row>
    <row r="461" spans="1:9">
      <c r="A461" s="48">
        <v>9</v>
      </c>
      <c r="B461" s="48">
        <v>134</v>
      </c>
      <c r="C461" s="48">
        <v>74</v>
      </c>
      <c r="D461" s="48">
        <v>33</v>
      </c>
      <c r="E461" s="48">
        <v>60</v>
      </c>
      <c r="F461" s="48">
        <v>25.9</v>
      </c>
      <c r="G461" s="48">
        <v>0.46</v>
      </c>
      <c r="H461" s="48">
        <v>81</v>
      </c>
      <c r="I461" s="45">
        <v>0</v>
      </c>
    </row>
    <row r="462" spans="1:9">
      <c r="A462" s="48">
        <v>9</v>
      </c>
      <c r="B462" s="48">
        <v>120</v>
      </c>
      <c r="C462" s="48">
        <v>72</v>
      </c>
      <c r="D462" s="48">
        <v>22</v>
      </c>
      <c r="E462" s="48">
        <v>56</v>
      </c>
      <c r="F462" s="48">
        <v>20.8</v>
      </c>
      <c r="G462" s="48">
        <v>0.73299999999999998</v>
      </c>
      <c r="H462" s="48">
        <v>48</v>
      </c>
      <c r="I462" s="45">
        <v>0</v>
      </c>
    </row>
    <row r="463" spans="1:9">
      <c r="A463" s="48">
        <v>1</v>
      </c>
      <c r="B463" s="48">
        <v>71</v>
      </c>
      <c r="C463" s="48">
        <v>62</v>
      </c>
      <c r="D463" s="48">
        <v>0</v>
      </c>
      <c r="E463" s="48">
        <v>0</v>
      </c>
      <c r="F463" s="48">
        <v>21.8</v>
      </c>
      <c r="G463" s="48">
        <v>0.41599999999999998</v>
      </c>
      <c r="H463" s="48">
        <v>26</v>
      </c>
      <c r="I463" s="45">
        <v>0</v>
      </c>
    </row>
    <row r="464" spans="1:9">
      <c r="A464" s="48">
        <v>8</v>
      </c>
      <c r="B464" s="48">
        <v>74</v>
      </c>
      <c r="C464" s="48">
        <v>70</v>
      </c>
      <c r="D464" s="48">
        <v>40</v>
      </c>
      <c r="E464" s="48">
        <v>49</v>
      </c>
      <c r="F464" s="48">
        <v>35.299999999999997</v>
      </c>
      <c r="G464" s="48">
        <v>0.70499999999999996</v>
      </c>
      <c r="H464" s="48">
        <v>39</v>
      </c>
      <c r="I464" s="45">
        <v>0</v>
      </c>
    </row>
    <row r="465" spans="1:9">
      <c r="A465" s="48">
        <v>5</v>
      </c>
      <c r="B465" s="48">
        <v>88</v>
      </c>
      <c r="C465" s="48">
        <v>78</v>
      </c>
      <c r="D465" s="48">
        <v>30</v>
      </c>
      <c r="E465" s="48">
        <v>0</v>
      </c>
      <c r="F465" s="48">
        <v>27.6</v>
      </c>
      <c r="G465" s="48">
        <v>0.25800000000000001</v>
      </c>
      <c r="H465" s="48">
        <v>37</v>
      </c>
      <c r="I465" s="45">
        <v>0</v>
      </c>
    </row>
    <row r="466" spans="1:9">
      <c r="A466" s="48">
        <v>10</v>
      </c>
      <c r="B466" s="48">
        <v>115</v>
      </c>
      <c r="C466" s="48">
        <v>98</v>
      </c>
      <c r="D466" s="48">
        <v>0</v>
      </c>
      <c r="E466" s="48">
        <v>0</v>
      </c>
      <c r="F466" s="48">
        <v>24</v>
      </c>
      <c r="G466" s="48">
        <v>1.022</v>
      </c>
      <c r="H466" s="48">
        <v>34</v>
      </c>
      <c r="I466" s="45">
        <v>0</v>
      </c>
    </row>
    <row r="467" spans="1:9">
      <c r="A467" s="48">
        <v>0</v>
      </c>
      <c r="B467" s="48">
        <v>124</v>
      </c>
      <c r="C467" s="48">
        <v>56</v>
      </c>
      <c r="D467" s="48">
        <v>13</v>
      </c>
      <c r="E467" s="48">
        <v>105</v>
      </c>
      <c r="F467" s="48">
        <v>21.8</v>
      </c>
      <c r="G467" s="48">
        <v>0.45200000000000001</v>
      </c>
      <c r="H467" s="48">
        <v>21</v>
      </c>
      <c r="I467" s="45">
        <v>0</v>
      </c>
    </row>
    <row r="468" spans="1:9">
      <c r="A468" s="48">
        <v>0</v>
      </c>
      <c r="B468" s="48">
        <v>74</v>
      </c>
      <c r="C468" s="48">
        <v>52</v>
      </c>
      <c r="D468" s="48">
        <v>10</v>
      </c>
      <c r="E468" s="48">
        <v>36</v>
      </c>
      <c r="F468" s="48">
        <v>27.8</v>
      </c>
      <c r="G468" s="48">
        <v>0.26900000000000002</v>
      </c>
      <c r="H468" s="48">
        <v>22</v>
      </c>
      <c r="I468" s="45">
        <v>0</v>
      </c>
    </row>
    <row r="469" spans="1:9">
      <c r="A469" s="48">
        <v>0</v>
      </c>
      <c r="B469" s="48">
        <v>97</v>
      </c>
      <c r="C469" s="48">
        <v>64</v>
      </c>
      <c r="D469" s="48">
        <v>36</v>
      </c>
      <c r="E469" s="48">
        <v>100</v>
      </c>
      <c r="F469" s="48">
        <v>36.799999999999997</v>
      </c>
      <c r="G469" s="48">
        <v>0.6</v>
      </c>
      <c r="H469" s="48">
        <v>25</v>
      </c>
      <c r="I469" s="45">
        <v>0</v>
      </c>
    </row>
    <row r="470" spans="1:9">
      <c r="A470" s="48">
        <v>8</v>
      </c>
      <c r="B470" s="48">
        <v>120</v>
      </c>
      <c r="C470" s="48">
        <v>0</v>
      </c>
      <c r="D470" s="48">
        <v>0</v>
      </c>
      <c r="E470" s="48">
        <v>0</v>
      </c>
      <c r="F470" s="48">
        <v>30</v>
      </c>
      <c r="G470" s="48">
        <v>0.183</v>
      </c>
      <c r="H470" s="48">
        <v>38</v>
      </c>
      <c r="I470" s="45">
        <v>1</v>
      </c>
    </row>
    <row r="471" spans="1:9">
      <c r="A471" s="48">
        <v>6</v>
      </c>
      <c r="B471" s="48">
        <v>154</v>
      </c>
      <c r="C471" s="48">
        <v>78</v>
      </c>
      <c r="D471" s="48">
        <v>41</v>
      </c>
      <c r="E471" s="48">
        <v>140</v>
      </c>
      <c r="F471" s="48">
        <v>46.1</v>
      </c>
      <c r="G471" s="48">
        <v>0.57099999999999995</v>
      </c>
      <c r="H471" s="48">
        <v>27</v>
      </c>
      <c r="I471" s="45">
        <v>0</v>
      </c>
    </row>
    <row r="472" spans="1:9">
      <c r="A472" s="48">
        <v>1</v>
      </c>
      <c r="B472" s="48">
        <v>144</v>
      </c>
      <c r="C472" s="48">
        <v>82</v>
      </c>
      <c r="D472" s="48">
        <v>40</v>
      </c>
      <c r="E472" s="48">
        <v>0</v>
      </c>
      <c r="F472" s="48">
        <v>41.3</v>
      </c>
      <c r="G472" s="48">
        <v>0.60699999999999998</v>
      </c>
      <c r="H472" s="48">
        <v>28</v>
      </c>
      <c r="I472" s="45">
        <v>0</v>
      </c>
    </row>
    <row r="473" spans="1:9">
      <c r="A473" s="48">
        <v>0</v>
      </c>
      <c r="B473" s="48">
        <v>137</v>
      </c>
      <c r="C473" s="48">
        <v>70</v>
      </c>
      <c r="D473" s="48">
        <v>38</v>
      </c>
      <c r="E473" s="48">
        <v>0</v>
      </c>
      <c r="F473" s="48">
        <v>33.200000000000003</v>
      </c>
      <c r="G473" s="48">
        <v>0.17</v>
      </c>
      <c r="H473" s="48">
        <v>22</v>
      </c>
      <c r="I473" s="45">
        <v>0</v>
      </c>
    </row>
    <row r="474" spans="1:9">
      <c r="A474" s="48">
        <v>0</v>
      </c>
      <c r="B474" s="48">
        <v>119</v>
      </c>
      <c r="C474" s="48">
        <v>66</v>
      </c>
      <c r="D474" s="48">
        <v>27</v>
      </c>
      <c r="E474" s="48">
        <v>0</v>
      </c>
      <c r="F474" s="48">
        <v>38.799999999999997</v>
      </c>
      <c r="G474" s="48">
        <v>0.25900000000000001</v>
      </c>
      <c r="H474" s="48">
        <v>22</v>
      </c>
      <c r="I474" s="45">
        <v>0</v>
      </c>
    </row>
    <row r="475" spans="1:9">
      <c r="A475" s="48">
        <v>7</v>
      </c>
      <c r="B475" s="48">
        <v>136</v>
      </c>
      <c r="C475" s="48">
        <v>90</v>
      </c>
      <c r="D475" s="48">
        <v>0</v>
      </c>
      <c r="E475" s="48">
        <v>0</v>
      </c>
      <c r="F475" s="48">
        <v>29.9</v>
      </c>
      <c r="G475" s="48">
        <v>0.21</v>
      </c>
      <c r="H475" s="48">
        <v>50</v>
      </c>
      <c r="I475" s="45">
        <v>0</v>
      </c>
    </row>
    <row r="476" spans="1:9">
      <c r="A476" s="48">
        <v>4</v>
      </c>
      <c r="B476" s="48">
        <v>114</v>
      </c>
      <c r="C476" s="48">
        <v>64</v>
      </c>
      <c r="D476" s="48">
        <v>0</v>
      </c>
      <c r="E476" s="48">
        <v>0</v>
      </c>
      <c r="F476" s="48">
        <v>28.9</v>
      </c>
      <c r="G476" s="48">
        <v>0.126</v>
      </c>
      <c r="H476" s="48">
        <v>24</v>
      </c>
      <c r="I476" s="45">
        <v>0</v>
      </c>
    </row>
    <row r="477" spans="1:9">
      <c r="A477" s="48">
        <v>0</v>
      </c>
      <c r="B477" s="48">
        <v>137</v>
      </c>
      <c r="C477" s="48">
        <v>84</v>
      </c>
      <c r="D477" s="48">
        <v>27</v>
      </c>
      <c r="E477" s="48">
        <v>0</v>
      </c>
      <c r="F477" s="48">
        <v>27.3</v>
      </c>
      <c r="G477" s="48">
        <v>0.23100000000000001</v>
      </c>
      <c r="H477" s="48">
        <v>59</v>
      </c>
      <c r="I477" s="45">
        <v>0</v>
      </c>
    </row>
    <row r="478" spans="1:9">
      <c r="A478" s="48">
        <v>2</v>
      </c>
      <c r="B478" s="48">
        <v>105</v>
      </c>
      <c r="C478" s="48">
        <v>80</v>
      </c>
      <c r="D478" s="48">
        <v>45</v>
      </c>
      <c r="E478" s="48">
        <v>191</v>
      </c>
      <c r="F478" s="48">
        <v>33.700000000000003</v>
      </c>
      <c r="G478" s="48">
        <v>0.71099999999999997</v>
      </c>
      <c r="H478" s="48">
        <v>29</v>
      </c>
      <c r="I478" s="45">
        <v>1</v>
      </c>
    </row>
    <row r="479" spans="1:9">
      <c r="A479" s="48">
        <v>7</v>
      </c>
      <c r="B479" s="48">
        <v>114</v>
      </c>
      <c r="C479" s="48">
        <v>76</v>
      </c>
      <c r="D479" s="48">
        <v>17</v>
      </c>
      <c r="E479" s="48">
        <v>110</v>
      </c>
      <c r="F479" s="48">
        <v>23.8</v>
      </c>
      <c r="G479" s="48">
        <v>0.46600000000000003</v>
      </c>
      <c r="H479" s="48">
        <v>31</v>
      </c>
      <c r="I479" s="45">
        <v>0</v>
      </c>
    </row>
    <row r="480" spans="1:9">
      <c r="A480" s="48">
        <v>8</v>
      </c>
      <c r="B480" s="48">
        <v>126</v>
      </c>
      <c r="C480" s="48">
        <v>74</v>
      </c>
      <c r="D480" s="48">
        <v>38</v>
      </c>
      <c r="E480" s="48">
        <v>75</v>
      </c>
      <c r="F480" s="48">
        <v>25.9</v>
      </c>
      <c r="G480" s="48">
        <v>0.16200000000000001</v>
      </c>
      <c r="H480" s="48">
        <v>39</v>
      </c>
      <c r="I480" s="45">
        <v>0</v>
      </c>
    </row>
    <row r="481" spans="1:9">
      <c r="A481" s="48">
        <v>4</v>
      </c>
      <c r="B481" s="48">
        <v>132</v>
      </c>
      <c r="C481" s="48">
        <v>86</v>
      </c>
      <c r="D481" s="48">
        <v>31</v>
      </c>
      <c r="E481" s="48">
        <v>0</v>
      </c>
      <c r="F481" s="48">
        <v>28</v>
      </c>
      <c r="G481" s="48">
        <v>0.41899999999999998</v>
      </c>
      <c r="H481" s="48">
        <v>63</v>
      </c>
      <c r="I481" s="45">
        <v>0</v>
      </c>
    </row>
    <row r="482" spans="1:9">
      <c r="A482" s="48">
        <v>3</v>
      </c>
      <c r="B482" s="48">
        <v>158</v>
      </c>
      <c r="C482" s="48">
        <v>70</v>
      </c>
      <c r="D482" s="48">
        <v>30</v>
      </c>
      <c r="E482" s="48">
        <v>328</v>
      </c>
      <c r="F482" s="48">
        <v>35.5</v>
      </c>
      <c r="G482" s="48">
        <v>0.34399999999999997</v>
      </c>
      <c r="H482" s="48">
        <v>35</v>
      </c>
      <c r="I482" s="45">
        <v>1</v>
      </c>
    </row>
    <row r="483" spans="1:9">
      <c r="A483" s="48">
        <v>0</v>
      </c>
      <c r="B483" s="48">
        <v>123</v>
      </c>
      <c r="C483" s="48">
        <v>88</v>
      </c>
      <c r="D483" s="48">
        <v>37</v>
      </c>
      <c r="E483" s="48">
        <v>0</v>
      </c>
      <c r="F483" s="48">
        <v>35.200000000000003</v>
      </c>
      <c r="G483" s="48">
        <v>0.19700000000000001</v>
      </c>
      <c r="H483" s="48">
        <v>29</v>
      </c>
      <c r="I483" s="45">
        <v>0</v>
      </c>
    </row>
    <row r="484" spans="1:9">
      <c r="A484" s="48">
        <v>4</v>
      </c>
      <c r="B484" s="48">
        <v>85</v>
      </c>
      <c r="C484" s="48">
        <v>58</v>
      </c>
      <c r="D484" s="48">
        <v>22</v>
      </c>
      <c r="E484" s="48">
        <v>49</v>
      </c>
      <c r="F484" s="48">
        <v>27.8</v>
      </c>
      <c r="G484" s="48">
        <v>0.30599999999999999</v>
      </c>
      <c r="H484" s="48">
        <v>28</v>
      </c>
      <c r="I484" s="45">
        <v>0</v>
      </c>
    </row>
    <row r="485" spans="1:9">
      <c r="A485" s="48">
        <v>0</v>
      </c>
      <c r="B485" s="48">
        <v>84</v>
      </c>
      <c r="C485" s="48">
        <v>82</v>
      </c>
      <c r="D485" s="48">
        <v>31</v>
      </c>
      <c r="E485" s="48">
        <v>125</v>
      </c>
      <c r="F485" s="48">
        <v>38.200000000000003</v>
      </c>
      <c r="G485" s="48">
        <v>0.23300000000000001</v>
      </c>
      <c r="H485" s="48">
        <v>23</v>
      </c>
      <c r="I485" s="45">
        <v>0</v>
      </c>
    </row>
    <row r="486" spans="1:9">
      <c r="A486" s="48">
        <v>0</v>
      </c>
      <c r="B486" s="48">
        <v>145</v>
      </c>
      <c r="C486" s="48">
        <v>0</v>
      </c>
      <c r="D486" s="48">
        <v>0</v>
      </c>
      <c r="E486" s="48">
        <v>0</v>
      </c>
      <c r="F486" s="48">
        <v>44.2</v>
      </c>
      <c r="G486" s="48">
        <v>0.63</v>
      </c>
      <c r="H486" s="48">
        <v>31</v>
      </c>
      <c r="I486" s="45">
        <v>1</v>
      </c>
    </row>
    <row r="487" spans="1:9">
      <c r="A487" s="48">
        <v>0</v>
      </c>
      <c r="B487" s="48">
        <v>135</v>
      </c>
      <c r="C487" s="48">
        <v>68</v>
      </c>
      <c r="D487" s="48">
        <v>42</v>
      </c>
      <c r="E487" s="48">
        <v>250</v>
      </c>
      <c r="F487" s="48">
        <v>42.3</v>
      </c>
      <c r="G487" s="48">
        <v>0.36499999999999999</v>
      </c>
      <c r="H487" s="48">
        <v>24</v>
      </c>
      <c r="I487" s="45">
        <v>1</v>
      </c>
    </row>
    <row r="488" spans="1:9">
      <c r="A488" s="48">
        <v>1</v>
      </c>
      <c r="B488" s="48">
        <v>139</v>
      </c>
      <c r="C488" s="48">
        <v>62</v>
      </c>
      <c r="D488" s="48">
        <v>41</v>
      </c>
      <c r="E488" s="48">
        <v>480</v>
      </c>
      <c r="F488" s="48">
        <v>40.700000000000003</v>
      </c>
      <c r="G488" s="48">
        <v>0.53600000000000003</v>
      </c>
      <c r="H488" s="48">
        <v>21</v>
      </c>
      <c r="I488" s="45">
        <v>0</v>
      </c>
    </row>
    <row r="489" spans="1:9">
      <c r="A489" s="48">
        <v>0</v>
      </c>
      <c r="B489" s="48">
        <v>173</v>
      </c>
      <c r="C489" s="48">
        <v>78</v>
      </c>
      <c r="D489" s="48">
        <v>32</v>
      </c>
      <c r="E489" s="48">
        <v>265</v>
      </c>
      <c r="F489" s="48">
        <v>46.5</v>
      </c>
      <c r="G489" s="48">
        <v>1.159</v>
      </c>
      <c r="H489" s="48">
        <v>58</v>
      </c>
      <c r="I489" s="45">
        <v>0</v>
      </c>
    </row>
    <row r="490" spans="1:9">
      <c r="A490" s="48">
        <v>4</v>
      </c>
      <c r="B490" s="48">
        <v>99</v>
      </c>
      <c r="C490" s="48">
        <v>72</v>
      </c>
      <c r="D490" s="48">
        <v>17</v>
      </c>
      <c r="E490" s="48">
        <v>0</v>
      </c>
      <c r="F490" s="48">
        <v>25.6</v>
      </c>
      <c r="G490" s="48">
        <v>0.29399999999999998</v>
      </c>
      <c r="H490" s="48">
        <v>28</v>
      </c>
      <c r="I490" s="45">
        <v>0</v>
      </c>
    </row>
    <row r="491" spans="1:9">
      <c r="A491" s="48">
        <v>8</v>
      </c>
      <c r="B491" s="48">
        <v>194</v>
      </c>
      <c r="C491" s="48">
        <v>80</v>
      </c>
      <c r="D491" s="48">
        <v>0</v>
      </c>
      <c r="E491" s="48">
        <v>0</v>
      </c>
      <c r="F491" s="48">
        <v>26.1</v>
      </c>
      <c r="G491" s="48">
        <v>0.55100000000000005</v>
      </c>
      <c r="H491" s="48">
        <v>67</v>
      </c>
      <c r="I491" s="45">
        <v>0</v>
      </c>
    </row>
    <row r="492" spans="1:9">
      <c r="A492" s="48">
        <v>2</v>
      </c>
      <c r="B492" s="48">
        <v>83</v>
      </c>
      <c r="C492" s="48">
        <v>65</v>
      </c>
      <c r="D492" s="48">
        <v>28</v>
      </c>
      <c r="E492" s="48">
        <v>66</v>
      </c>
      <c r="F492" s="48">
        <v>36.799999999999997</v>
      </c>
      <c r="G492" s="48">
        <v>0.629</v>
      </c>
      <c r="H492" s="48">
        <v>24</v>
      </c>
      <c r="I492" s="45">
        <v>0</v>
      </c>
    </row>
    <row r="493" spans="1:9">
      <c r="A493" s="48">
        <v>2</v>
      </c>
      <c r="B493" s="48">
        <v>89</v>
      </c>
      <c r="C493" s="48">
        <v>90</v>
      </c>
      <c r="D493" s="48">
        <v>30</v>
      </c>
      <c r="E493" s="48">
        <v>0</v>
      </c>
      <c r="F493" s="48">
        <v>33.5</v>
      </c>
      <c r="G493" s="48">
        <v>0.29199999999999998</v>
      </c>
      <c r="H493" s="48">
        <v>42</v>
      </c>
      <c r="I493" s="45">
        <v>0</v>
      </c>
    </row>
    <row r="494" spans="1:9">
      <c r="A494" s="48">
        <v>4</v>
      </c>
      <c r="B494" s="48">
        <v>99</v>
      </c>
      <c r="C494" s="48">
        <v>68</v>
      </c>
      <c r="D494" s="48">
        <v>38</v>
      </c>
      <c r="E494" s="48">
        <v>0</v>
      </c>
      <c r="F494" s="48">
        <v>32.799999999999997</v>
      </c>
      <c r="G494" s="48">
        <v>0.14499999999999999</v>
      </c>
      <c r="H494" s="48">
        <v>33</v>
      </c>
      <c r="I494" s="45">
        <v>0</v>
      </c>
    </row>
    <row r="495" spans="1:9">
      <c r="A495" s="48">
        <v>4</v>
      </c>
      <c r="B495" s="48">
        <v>125</v>
      </c>
      <c r="C495" s="48">
        <v>70</v>
      </c>
      <c r="D495" s="48">
        <v>18</v>
      </c>
      <c r="E495" s="48">
        <v>122</v>
      </c>
      <c r="F495" s="48">
        <v>28.9</v>
      </c>
      <c r="G495" s="48">
        <v>1.1439999999999999</v>
      </c>
      <c r="H495" s="48">
        <v>45</v>
      </c>
      <c r="I495" s="45">
        <v>1</v>
      </c>
    </row>
    <row r="496" spans="1:9">
      <c r="A496" s="48">
        <v>3</v>
      </c>
      <c r="B496" s="48">
        <v>80</v>
      </c>
      <c r="C496" s="48">
        <v>0</v>
      </c>
      <c r="D496" s="48">
        <v>0</v>
      </c>
      <c r="E496" s="48">
        <v>0</v>
      </c>
      <c r="F496" s="48">
        <v>0</v>
      </c>
      <c r="G496" s="48">
        <v>0.17399999999999999</v>
      </c>
      <c r="H496" s="48">
        <v>22</v>
      </c>
      <c r="I496" s="45">
        <v>0</v>
      </c>
    </row>
    <row r="497" spans="1:9">
      <c r="A497" s="48">
        <v>6</v>
      </c>
      <c r="B497" s="48">
        <v>166</v>
      </c>
      <c r="C497" s="48">
        <v>74</v>
      </c>
      <c r="D497" s="48">
        <v>0</v>
      </c>
      <c r="E497" s="48">
        <v>0</v>
      </c>
      <c r="F497" s="48">
        <v>26.6</v>
      </c>
      <c r="G497" s="48">
        <v>0.30399999999999999</v>
      </c>
      <c r="H497" s="48">
        <v>66</v>
      </c>
      <c r="I497" s="45">
        <v>0</v>
      </c>
    </row>
    <row r="498" spans="1:9">
      <c r="A498" s="48">
        <v>5</v>
      </c>
      <c r="B498" s="48">
        <v>110</v>
      </c>
      <c r="C498" s="48">
        <v>68</v>
      </c>
      <c r="D498" s="48">
        <v>0</v>
      </c>
      <c r="E498" s="48">
        <v>0</v>
      </c>
      <c r="F498" s="48">
        <v>26</v>
      </c>
      <c r="G498" s="48">
        <v>0.29199999999999998</v>
      </c>
      <c r="H498" s="48">
        <v>30</v>
      </c>
      <c r="I498" s="45">
        <v>0</v>
      </c>
    </row>
    <row r="499" spans="1:9">
      <c r="A499" s="48">
        <v>2</v>
      </c>
      <c r="B499" s="48">
        <v>81</v>
      </c>
      <c r="C499" s="48">
        <v>72</v>
      </c>
      <c r="D499" s="48">
        <v>15</v>
      </c>
      <c r="E499" s="48">
        <v>76</v>
      </c>
      <c r="F499" s="48">
        <v>30.1</v>
      </c>
      <c r="G499" s="48">
        <v>0.54700000000000004</v>
      </c>
      <c r="H499" s="48">
        <v>25</v>
      </c>
      <c r="I499" s="45">
        <v>0</v>
      </c>
    </row>
    <row r="500" spans="1:9">
      <c r="A500" s="48">
        <v>7</v>
      </c>
      <c r="B500" s="48">
        <v>195</v>
      </c>
      <c r="C500" s="48">
        <v>70</v>
      </c>
      <c r="D500" s="48">
        <v>33</v>
      </c>
      <c r="E500" s="48">
        <v>145</v>
      </c>
      <c r="F500" s="48">
        <v>25.1</v>
      </c>
      <c r="G500" s="48">
        <v>0.16300000000000001</v>
      </c>
      <c r="H500" s="48">
        <v>55</v>
      </c>
      <c r="I500" s="45">
        <v>1</v>
      </c>
    </row>
    <row r="501" spans="1:9">
      <c r="A501" s="48">
        <v>6</v>
      </c>
      <c r="B501" s="48">
        <v>154</v>
      </c>
      <c r="C501" s="48">
        <v>74</v>
      </c>
      <c r="D501" s="48">
        <v>32</v>
      </c>
      <c r="E501" s="48">
        <v>193</v>
      </c>
      <c r="F501" s="48">
        <v>29.3</v>
      </c>
      <c r="G501" s="48">
        <v>0.83899999999999997</v>
      </c>
      <c r="H501" s="48">
        <v>39</v>
      </c>
      <c r="I501" s="45">
        <v>0</v>
      </c>
    </row>
    <row r="502" spans="1:9">
      <c r="A502" s="48">
        <v>2</v>
      </c>
      <c r="B502" s="48">
        <v>117</v>
      </c>
      <c r="C502" s="48">
        <v>90</v>
      </c>
      <c r="D502" s="48">
        <v>19</v>
      </c>
      <c r="E502" s="48">
        <v>71</v>
      </c>
      <c r="F502" s="48">
        <v>25.2</v>
      </c>
      <c r="G502" s="48">
        <v>0.313</v>
      </c>
      <c r="H502" s="48">
        <v>21</v>
      </c>
      <c r="I502" s="45">
        <v>0</v>
      </c>
    </row>
    <row r="503" spans="1:9">
      <c r="A503" s="48">
        <v>3</v>
      </c>
      <c r="B503" s="48">
        <v>84</v>
      </c>
      <c r="C503" s="48">
        <v>72</v>
      </c>
      <c r="D503" s="48">
        <v>32</v>
      </c>
      <c r="E503" s="48">
        <v>0</v>
      </c>
      <c r="F503" s="48">
        <v>37.200000000000003</v>
      </c>
      <c r="G503" s="48">
        <v>0.26700000000000002</v>
      </c>
      <c r="H503" s="48">
        <v>28</v>
      </c>
      <c r="I503" s="45">
        <v>0</v>
      </c>
    </row>
    <row r="504" spans="1:9">
      <c r="A504" s="48">
        <v>6</v>
      </c>
      <c r="B504" s="48">
        <v>0</v>
      </c>
      <c r="C504" s="48">
        <v>68</v>
      </c>
      <c r="D504" s="48">
        <v>41</v>
      </c>
      <c r="E504" s="48">
        <v>0</v>
      </c>
      <c r="F504" s="48">
        <v>39</v>
      </c>
      <c r="G504" s="48">
        <v>0.72699999999999998</v>
      </c>
      <c r="H504" s="48">
        <v>41</v>
      </c>
      <c r="I504" s="45">
        <v>1</v>
      </c>
    </row>
    <row r="505" spans="1:9">
      <c r="A505" s="48">
        <v>7</v>
      </c>
      <c r="B505" s="48">
        <v>94</v>
      </c>
      <c r="C505" s="48">
        <v>64</v>
      </c>
      <c r="D505" s="48">
        <v>25</v>
      </c>
      <c r="E505" s="48">
        <v>79</v>
      </c>
      <c r="F505" s="48">
        <v>33.299999999999997</v>
      </c>
      <c r="G505" s="48">
        <v>0.73799999999999999</v>
      </c>
      <c r="H505" s="48">
        <v>41</v>
      </c>
      <c r="I505" s="45">
        <v>0</v>
      </c>
    </row>
    <row r="506" spans="1:9">
      <c r="A506" s="48">
        <v>3</v>
      </c>
      <c r="B506" s="48">
        <v>96</v>
      </c>
      <c r="C506" s="48">
        <v>78</v>
      </c>
      <c r="D506" s="48">
        <v>39</v>
      </c>
      <c r="E506" s="48">
        <v>0</v>
      </c>
      <c r="F506" s="48">
        <v>37.299999999999997</v>
      </c>
      <c r="G506" s="48">
        <v>0.23799999999999999</v>
      </c>
      <c r="H506" s="48">
        <v>40</v>
      </c>
      <c r="I506" s="45">
        <v>0</v>
      </c>
    </row>
    <row r="507" spans="1:9">
      <c r="A507" s="48">
        <v>10</v>
      </c>
      <c r="B507" s="48">
        <v>75</v>
      </c>
      <c r="C507" s="48">
        <v>82</v>
      </c>
      <c r="D507" s="48">
        <v>0</v>
      </c>
      <c r="E507" s="48">
        <v>0</v>
      </c>
      <c r="F507" s="48">
        <v>33.299999999999997</v>
      </c>
      <c r="G507" s="48">
        <v>0.26300000000000001</v>
      </c>
      <c r="H507" s="48">
        <v>38</v>
      </c>
      <c r="I507" s="45">
        <v>0</v>
      </c>
    </row>
    <row r="508" spans="1:9">
      <c r="A508" s="48">
        <v>0</v>
      </c>
      <c r="B508" s="48">
        <v>180</v>
      </c>
      <c r="C508" s="48">
        <v>90</v>
      </c>
      <c r="D508" s="48">
        <v>26</v>
      </c>
      <c r="E508" s="48">
        <v>90</v>
      </c>
      <c r="F508" s="48">
        <v>36.5</v>
      </c>
      <c r="G508" s="48">
        <v>0.314</v>
      </c>
      <c r="H508" s="48">
        <v>35</v>
      </c>
      <c r="I508" s="45">
        <v>1</v>
      </c>
    </row>
    <row r="509" spans="1:9">
      <c r="A509" s="48">
        <v>1</v>
      </c>
      <c r="B509" s="48">
        <v>130</v>
      </c>
      <c r="C509" s="48">
        <v>60</v>
      </c>
      <c r="D509" s="48">
        <v>23</v>
      </c>
      <c r="E509" s="48">
        <v>170</v>
      </c>
      <c r="F509" s="48">
        <v>28.6</v>
      </c>
      <c r="G509" s="48">
        <v>0.69199999999999995</v>
      </c>
      <c r="H509" s="48">
        <v>21</v>
      </c>
      <c r="I509" s="45">
        <v>0</v>
      </c>
    </row>
    <row r="510" spans="1:9">
      <c r="A510" s="48">
        <v>2</v>
      </c>
      <c r="B510" s="48">
        <v>84</v>
      </c>
      <c r="C510" s="48">
        <v>50</v>
      </c>
      <c r="D510" s="48">
        <v>23</v>
      </c>
      <c r="E510" s="48">
        <v>76</v>
      </c>
      <c r="F510" s="48">
        <v>30.4</v>
      </c>
      <c r="G510" s="48">
        <v>0.96799999999999997</v>
      </c>
      <c r="H510" s="48">
        <v>21</v>
      </c>
      <c r="I510" s="45">
        <v>0</v>
      </c>
    </row>
    <row r="511" spans="1:9">
      <c r="A511" s="48">
        <v>8</v>
      </c>
      <c r="B511" s="48">
        <v>120</v>
      </c>
      <c r="C511" s="48">
        <v>78</v>
      </c>
      <c r="D511" s="48">
        <v>0</v>
      </c>
      <c r="E511" s="48">
        <v>0</v>
      </c>
      <c r="F511" s="48">
        <v>25</v>
      </c>
      <c r="G511" s="48">
        <v>0.40899999999999997</v>
      </c>
      <c r="H511" s="48">
        <v>64</v>
      </c>
      <c r="I511" s="45">
        <v>0</v>
      </c>
    </row>
    <row r="512" spans="1:9">
      <c r="A512" s="48">
        <v>12</v>
      </c>
      <c r="B512" s="48">
        <v>84</v>
      </c>
      <c r="C512" s="48">
        <v>72</v>
      </c>
      <c r="D512" s="48">
        <v>31</v>
      </c>
      <c r="E512" s="48">
        <v>0</v>
      </c>
      <c r="F512" s="48">
        <v>29.7</v>
      </c>
      <c r="G512" s="48">
        <v>0.29699999999999999</v>
      </c>
      <c r="H512" s="48">
        <v>46</v>
      </c>
      <c r="I512" s="45">
        <v>1</v>
      </c>
    </row>
    <row r="513" spans="1:9">
      <c r="A513" s="48">
        <v>0</v>
      </c>
      <c r="B513" s="48">
        <v>139</v>
      </c>
      <c r="C513" s="48">
        <v>62</v>
      </c>
      <c r="D513" s="48">
        <v>17</v>
      </c>
      <c r="E513" s="48">
        <v>210</v>
      </c>
      <c r="F513" s="48">
        <v>22.1</v>
      </c>
      <c r="G513" s="48">
        <v>0.20699999999999999</v>
      </c>
      <c r="H513" s="48">
        <v>21</v>
      </c>
      <c r="I513" s="45">
        <v>0</v>
      </c>
    </row>
    <row r="514" spans="1:9">
      <c r="A514" s="48">
        <v>9</v>
      </c>
      <c r="B514" s="48">
        <v>91</v>
      </c>
      <c r="C514" s="48">
        <v>68</v>
      </c>
      <c r="D514" s="48">
        <v>0</v>
      </c>
      <c r="E514" s="48">
        <v>0</v>
      </c>
      <c r="F514" s="48">
        <v>24.2</v>
      </c>
      <c r="G514" s="48">
        <v>0.2</v>
      </c>
      <c r="H514" s="48">
        <v>58</v>
      </c>
      <c r="I514" s="45">
        <v>0</v>
      </c>
    </row>
    <row r="515" spans="1:9">
      <c r="A515" s="48">
        <v>2</v>
      </c>
      <c r="B515" s="48">
        <v>91</v>
      </c>
      <c r="C515" s="48">
        <v>62</v>
      </c>
      <c r="D515" s="48">
        <v>0</v>
      </c>
      <c r="E515" s="48">
        <v>0</v>
      </c>
      <c r="F515" s="48">
        <v>27.3</v>
      </c>
      <c r="G515" s="48">
        <v>0.52500000000000002</v>
      </c>
      <c r="H515" s="48">
        <v>22</v>
      </c>
      <c r="I515" s="45">
        <v>0</v>
      </c>
    </row>
    <row r="516" spans="1:9">
      <c r="A516" s="48">
        <v>3</v>
      </c>
      <c r="B516" s="48">
        <v>99</v>
      </c>
      <c r="C516" s="48">
        <v>54</v>
      </c>
      <c r="D516" s="48">
        <v>19</v>
      </c>
      <c r="E516" s="48">
        <v>86</v>
      </c>
      <c r="F516" s="48">
        <v>25.6</v>
      </c>
      <c r="G516" s="48">
        <v>0.154</v>
      </c>
      <c r="H516" s="48">
        <v>24</v>
      </c>
      <c r="I516" s="45">
        <v>0</v>
      </c>
    </row>
    <row r="517" spans="1:9">
      <c r="A517" s="48">
        <v>3</v>
      </c>
      <c r="B517" s="48">
        <v>163</v>
      </c>
      <c r="C517" s="48">
        <v>70</v>
      </c>
      <c r="D517" s="48">
        <v>18</v>
      </c>
      <c r="E517" s="48">
        <v>105</v>
      </c>
      <c r="F517" s="48">
        <v>31.6</v>
      </c>
      <c r="G517" s="48">
        <v>0.26800000000000002</v>
      </c>
      <c r="H517" s="48">
        <v>28</v>
      </c>
      <c r="I517" s="45">
        <v>1</v>
      </c>
    </row>
    <row r="518" spans="1:9">
      <c r="A518" s="48">
        <v>9</v>
      </c>
      <c r="B518" s="48">
        <v>145</v>
      </c>
      <c r="C518" s="48">
        <v>88</v>
      </c>
      <c r="D518" s="48">
        <v>34</v>
      </c>
      <c r="E518" s="48">
        <v>165</v>
      </c>
      <c r="F518" s="48">
        <v>30.3</v>
      </c>
      <c r="G518" s="48">
        <v>0.77100000000000002</v>
      </c>
      <c r="H518" s="48">
        <v>53</v>
      </c>
      <c r="I518" s="45">
        <v>1</v>
      </c>
    </row>
    <row r="519" spans="1:9">
      <c r="A519" s="48">
        <v>7</v>
      </c>
      <c r="B519" s="48">
        <v>125</v>
      </c>
      <c r="C519" s="48">
        <v>86</v>
      </c>
      <c r="D519" s="48">
        <v>0</v>
      </c>
      <c r="E519" s="48">
        <v>0</v>
      </c>
      <c r="F519" s="48">
        <v>37.6</v>
      </c>
      <c r="G519" s="48">
        <v>0.30399999999999999</v>
      </c>
      <c r="H519" s="48">
        <v>51</v>
      </c>
      <c r="I519" s="45">
        <v>0</v>
      </c>
    </row>
    <row r="520" spans="1:9">
      <c r="A520" s="48">
        <v>13</v>
      </c>
      <c r="B520" s="48">
        <v>76</v>
      </c>
      <c r="C520" s="48">
        <v>60</v>
      </c>
      <c r="D520" s="48">
        <v>0</v>
      </c>
      <c r="E520" s="48">
        <v>0</v>
      </c>
      <c r="F520" s="48">
        <v>32.799999999999997</v>
      </c>
      <c r="G520" s="48">
        <v>0.18</v>
      </c>
      <c r="H520" s="48">
        <v>41</v>
      </c>
      <c r="I520" s="45">
        <v>0</v>
      </c>
    </row>
    <row r="521" spans="1:9">
      <c r="A521" s="48">
        <v>6</v>
      </c>
      <c r="B521" s="48">
        <v>129</v>
      </c>
      <c r="C521" s="48">
        <v>90</v>
      </c>
      <c r="D521" s="48">
        <v>7</v>
      </c>
      <c r="E521" s="48">
        <v>326</v>
      </c>
      <c r="F521" s="48">
        <v>19.600000000000001</v>
      </c>
      <c r="G521" s="48">
        <v>0.58199999999999996</v>
      </c>
      <c r="H521" s="48">
        <v>60</v>
      </c>
      <c r="I521" s="45">
        <v>0</v>
      </c>
    </row>
    <row r="522" spans="1:9">
      <c r="A522" s="48">
        <v>2</v>
      </c>
      <c r="B522" s="48">
        <v>68</v>
      </c>
      <c r="C522" s="48">
        <v>70</v>
      </c>
      <c r="D522" s="48">
        <v>32</v>
      </c>
      <c r="E522" s="48">
        <v>66</v>
      </c>
      <c r="F522" s="48">
        <v>25</v>
      </c>
      <c r="G522" s="48">
        <v>0.187</v>
      </c>
      <c r="H522" s="48">
        <v>25</v>
      </c>
      <c r="I522" s="45">
        <v>0</v>
      </c>
    </row>
    <row r="523" spans="1:9">
      <c r="A523" s="48">
        <v>3</v>
      </c>
      <c r="B523" s="48">
        <v>124</v>
      </c>
      <c r="C523" s="48">
        <v>80</v>
      </c>
      <c r="D523" s="48">
        <v>33</v>
      </c>
      <c r="E523" s="48">
        <v>130</v>
      </c>
      <c r="F523" s="48">
        <v>33.200000000000003</v>
      </c>
      <c r="G523" s="48">
        <v>0.30499999999999999</v>
      </c>
      <c r="H523" s="48">
        <v>26</v>
      </c>
      <c r="I523" s="45">
        <v>0</v>
      </c>
    </row>
    <row r="524" spans="1:9">
      <c r="A524" s="48">
        <v>6</v>
      </c>
      <c r="B524" s="48">
        <v>114</v>
      </c>
      <c r="C524" s="48">
        <v>0</v>
      </c>
      <c r="D524" s="48">
        <v>0</v>
      </c>
      <c r="E524" s="48">
        <v>0</v>
      </c>
      <c r="F524" s="48">
        <v>0</v>
      </c>
      <c r="G524" s="48">
        <v>0.189</v>
      </c>
      <c r="H524" s="48">
        <v>26</v>
      </c>
      <c r="I524" s="45">
        <v>0</v>
      </c>
    </row>
    <row r="525" spans="1:9">
      <c r="A525" s="48">
        <v>9</v>
      </c>
      <c r="B525" s="48">
        <v>130</v>
      </c>
      <c r="C525" s="48">
        <v>70</v>
      </c>
      <c r="D525" s="48">
        <v>0</v>
      </c>
      <c r="E525" s="48">
        <v>0</v>
      </c>
      <c r="F525" s="48">
        <v>34.200000000000003</v>
      </c>
      <c r="G525" s="48">
        <v>0.65200000000000002</v>
      </c>
      <c r="H525" s="48">
        <v>45</v>
      </c>
      <c r="I525" s="45">
        <v>1</v>
      </c>
    </row>
    <row r="526" spans="1:9">
      <c r="A526" s="48">
        <v>3</v>
      </c>
      <c r="B526" s="48">
        <v>125</v>
      </c>
      <c r="C526" s="48">
        <v>58</v>
      </c>
      <c r="D526" s="48">
        <v>0</v>
      </c>
      <c r="E526" s="48">
        <v>0</v>
      </c>
      <c r="F526" s="48">
        <v>31.6</v>
      </c>
      <c r="G526" s="48">
        <v>0.151</v>
      </c>
      <c r="H526" s="48">
        <v>24</v>
      </c>
      <c r="I526" s="45">
        <v>0</v>
      </c>
    </row>
    <row r="527" spans="1:9">
      <c r="A527" s="48">
        <v>3</v>
      </c>
      <c r="B527" s="48">
        <v>87</v>
      </c>
      <c r="C527" s="48">
        <v>60</v>
      </c>
      <c r="D527" s="48">
        <v>18</v>
      </c>
      <c r="E527" s="48">
        <v>0</v>
      </c>
      <c r="F527" s="48">
        <v>21.8</v>
      </c>
      <c r="G527" s="48">
        <v>0.44400000000000001</v>
      </c>
      <c r="H527" s="48">
        <v>21</v>
      </c>
      <c r="I527" s="45">
        <v>0</v>
      </c>
    </row>
    <row r="528" spans="1:9">
      <c r="A528" s="48">
        <v>1</v>
      </c>
      <c r="B528" s="48">
        <v>97</v>
      </c>
      <c r="C528" s="48">
        <v>64</v>
      </c>
      <c r="D528" s="48">
        <v>19</v>
      </c>
      <c r="E528" s="48">
        <v>82</v>
      </c>
      <c r="F528" s="48">
        <v>18.2</v>
      </c>
      <c r="G528" s="48">
        <v>0.29899999999999999</v>
      </c>
      <c r="H528" s="48">
        <v>21</v>
      </c>
      <c r="I528" s="45">
        <v>0</v>
      </c>
    </row>
    <row r="529" spans="1:9">
      <c r="A529" s="48">
        <v>3</v>
      </c>
      <c r="B529" s="48">
        <v>116</v>
      </c>
      <c r="C529" s="48">
        <v>74</v>
      </c>
      <c r="D529" s="48">
        <v>15</v>
      </c>
      <c r="E529" s="48">
        <v>105</v>
      </c>
      <c r="F529" s="48">
        <v>26.3</v>
      </c>
      <c r="G529" s="48">
        <v>0.107</v>
      </c>
      <c r="H529" s="48">
        <v>24</v>
      </c>
      <c r="I529" s="45">
        <v>0</v>
      </c>
    </row>
    <row r="530" spans="1:9">
      <c r="A530" s="48">
        <v>0</v>
      </c>
      <c r="B530" s="48">
        <v>117</v>
      </c>
      <c r="C530" s="48">
        <v>66</v>
      </c>
      <c r="D530" s="48">
        <v>31</v>
      </c>
      <c r="E530" s="48">
        <v>188</v>
      </c>
      <c r="F530" s="48">
        <v>30.8</v>
      </c>
      <c r="G530" s="48">
        <v>0.49299999999999999</v>
      </c>
      <c r="H530" s="48">
        <v>22</v>
      </c>
      <c r="I530" s="45">
        <v>0</v>
      </c>
    </row>
    <row r="531" spans="1:9">
      <c r="A531" s="48">
        <v>0</v>
      </c>
      <c r="B531" s="48">
        <v>111</v>
      </c>
      <c r="C531" s="48">
        <v>65</v>
      </c>
      <c r="D531" s="48">
        <v>0</v>
      </c>
      <c r="E531" s="48">
        <v>0</v>
      </c>
      <c r="F531" s="48">
        <v>24.6</v>
      </c>
      <c r="G531" s="48">
        <v>0.66</v>
      </c>
      <c r="H531" s="48">
        <v>31</v>
      </c>
      <c r="I531" s="45">
        <v>0</v>
      </c>
    </row>
    <row r="532" spans="1:9">
      <c r="A532" s="48">
        <v>2</v>
      </c>
      <c r="B532" s="48">
        <v>122</v>
      </c>
      <c r="C532" s="48">
        <v>60</v>
      </c>
      <c r="D532" s="48">
        <v>18</v>
      </c>
      <c r="E532" s="48">
        <v>106</v>
      </c>
      <c r="F532" s="48">
        <v>29.8</v>
      </c>
      <c r="G532" s="48">
        <v>0.71699999999999997</v>
      </c>
      <c r="H532" s="48">
        <v>22</v>
      </c>
      <c r="I532" s="45">
        <v>0</v>
      </c>
    </row>
    <row r="533" spans="1:9">
      <c r="A533" s="48">
        <v>0</v>
      </c>
      <c r="B533" s="48">
        <v>107</v>
      </c>
      <c r="C533" s="48">
        <v>76</v>
      </c>
      <c r="D533" s="48">
        <v>0</v>
      </c>
      <c r="E533" s="48">
        <v>0</v>
      </c>
      <c r="F533" s="48">
        <v>45.3</v>
      </c>
      <c r="G533" s="48">
        <v>0.68600000000000005</v>
      </c>
      <c r="H533" s="48">
        <v>24</v>
      </c>
      <c r="I533" s="45">
        <v>0</v>
      </c>
    </row>
    <row r="534" spans="1:9">
      <c r="A534" s="48">
        <v>1</v>
      </c>
      <c r="B534" s="48">
        <v>86</v>
      </c>
      <c r="C534" s="48">
        <v>66</v>
      </c>
      <c r="D534" s="48">
        <v>52</v>
      </c>
      <c r="E534" s="48">
        <v>65</v>
      </c>
      <c r="F534" s="48">
        <v>41.3</v>
      </c>
      <c r="G534" s="48">
        <v>0.91700000000000004</v>
      </c>
      <c r="H534" s="48">
        <v>29</v>
      </c>
      <c r="I534" s="45">
        <v>0</v>
      </c>
    </row>
    <row r="535" spans="1:9">
      <c r="A535" s="48">
        <v>6</v>
      </c>
      <c r="B535" s="48">
        <v>91</v>
      </c>
      <c r="C535" s="48">
        <v>0</v>
      </c>
      <c r="D535" s="48">
        <v>0</v>
      </c>
      <c r="E535" s="48">
        <v>0</v>
      </c>
      <c r="F535" s="48">
        <v>29.8</v>
      </c>
      <c r="G535" s="48">
        <v>0.501</v>
      </c>
      <c r="H535" s="48">
        <v>31</v>
      </c>
      <c r="I535" s="45">
        <v>0</v>
      </c>
    </row>
    <row r="536" spans="1:9">
      <c r="A536" s="48">
        <v>1</v>
      </c>
      <c r="B536" s="48">
        <v>77</v>
      </c>
      <c r="C536" s="48">
        <v>56</v>
      </c>
      <c r="D536" s="48">
        <v>30</v>
      </c>
      <c r="E536" s="48">
        <v>56</v>
      </c>
      <c r="F536" s="48">
        <v>33.299999999999997</v>
      </c>
      <c r="G536" s="48">
        <v>1.2509999999999999</v>
      </c>
      <c r="H536" s="48">
        <v>24</v>
      </c>
      <c r="I536" s="45">
        <v>0</v>
      </c>
    </row>
    <row r="537" spans="1:9">
      <c r="A537" s="48">
        <v>4</v>
      </c>
      <c r="B537" s="48">
        <v>132</v>
      </c>
      <c r="C537" s="48">
        <v>0</v>
      </c>
      <c r="D537" s="48">
        <v>0</v>
      </c>
      <c r="E537" s="48">
        <v>0</v>
      </c>
      <c r="F537" s="48">
        <v>32.9</v>
      </c>
      <c r="G537" s="48">
        <v>0.30199999999999999</v>
      </c>
      <c r="H537" s="48">
        <v>23</v>
      </c>
      <c r="I537" s="45">
        <v>1</v>
      </c>
    </row>
    <row r="538" spans="1:9">
      <c r="A538" s="48">
        <v>0</v>
      </c>
      <c r="B538" s="48">
        <v>105</v>
      </c>
      <c r="C538" s="48">
        <v>90</v>
      </c>
      <c r="D538" s="48">
        <v>0</v>
      </c>
      <c r="E538" s="48">
        <v>0</v>
      </c>
      <c r="F538" s="48">
        <v>29.6</v>
      </c>
      <c r="G538" s="48">
        <v>0.19700000000000001</v>
      </c>
      <c r="H538" s="48">
        <v>46</v>
      </c>
      <c r="I538" s="45">
        <v>0</v>
      </c>
    </row>
    <row r="539" spans="1:9">
      <c r="A539" s="48">
        <v>0</v>
      </c>
      <c r="B539" s="48">
        <v>57</v>
      </c>
      <c r="C539" s="48">
        <v>60</v>
      </c>
      <c r="D539" s="48">
        <v>0</v>
      </c>
      <c r="E539" s="48">
        <v>0</v>
      </c>
      <c r="F539" s="48">
        <v>21.7</v>
      </c>
      <c r="G539" s="48">
        <v>0.73499999999999999</v>
      </c>
      <c r="H539" s="48">
        <v>67</v>
      </c>
      <c r="I539" s="45">
        <v>0</v>
      </c>
    </row>
    <row r="540" spans="1:9">
      <c r="A540" s="48">
        <v>0</v>
      </c>
      <c r="B540" s="48">
        <v>127</v>
      </c>
      <c r="C540" s="48">
        <v>80</v>
      </c>
      <c r="D540" s="48">
        <v>37</v>
      </c>
      <c r="E540" s="48">
        <v>210</v>
      </c>
      <c r="F540" s="48">
        <v>36.299999999999997</v>
      </c>
      <c r="G540" s="48">
        <v>0.80400000000000005</v>
      </c>
      <c r="H540" s="48">
        <v>23</v>
      </c>
      <c r="I540" s="45">
        <v>0</v>
      </c>
    </row>
    <row r="541" spans="1:9">
      <c r="A541" s="48">
        <v>3</v>
      </c>
      <c r="B541" s="48">
        <v>129</v>
      </c>
      <c r="C541" s="48">
        <v>92</v>
      </c>
      <c r="D541" s="48">
        <v>49</v>
      </c>
      <c r="E541" s="48">
        <v>155</v>
      </c>
      <c r="F541" s="48">
        <v>36.4</v>
      </c>
      <c r="G541" s="48">
        <v>0.96799999999999997</v>
      </c>
      <c r="H541" s="48">
        <v>32</v>
      </c>
      <c r="I541" s="45">
        <v>1</v>
      </c>
    </row>
    <row r="542" spans="1:9">
      <c r="A542" s="48">
        <v>8</v>
      </c>
      <c r="B542" s="48">
        <v>100</v>
      </c>
      <c r="C542" s="48">
        <v>74</v>
      </c>
      <c r="D542" s="48">
        <v>40</v>
      </c>
      <c r="E542" s="48">
        <v>215</v>
      </c>
      <c r="F542" s="48">
        <v>39.4</v>
      </c>
      <c r="G542" s="48">
        <v>0.66100000000000003</v>
      </c>
      <c r="H542" s="48">
        <v>43</v>
      </c>
      <c r="I542" s="45">
        <v>1</v>
      </c>
    </row>
    <row r="543" spans="1:9">
      <c r="A543" s="48">
        <v>3</v>
      </c>
      <c r="B543" s="48">
        <v>128</v>
      </c>
      <c r="C543" s="48">
        <v>72</v>
      </c>
      <c r="D543" s="48">
        <v>25</v>
      </c>
      <c r="E543" s="48">
        <v>190</v>
      </c>
      <c r="F543" s="48">
        <v>32.4</v>
      </c>
      <c r="G543" s="48">
        <v>0.54900000000000004</v>
      </c>
      <c r="H543" s="48">
        <v>27</v>
      </c>
      <c r="I543" s="45">
        <v>1</v>
      </c>
    </row>
    <row r="544" spans="1:9">
      <c r="A544" s="48">
        <v>10</v>
      </c>
      <c r="B544" s="48">
        <v>90</v>
      </c>
      <c r="C544" s="48">
        <v>85</v>
      </c>
      <c r="D544" s="48">
        <v>32</v>
      </c>
      <c r="E544" s="48">
        <v>0</v>
      </c>
      <c r="F544" s="48">
        <v>34.9</v>
      </c>
      <c r="G544" s="48">
        <v>0.82499999999999996</v>
      </c>
      <c r="H544" s="48">
        <v>56</v>
      </c>
      <c r="I544" s="45">
        <v>1</v>
      </c>
    </row>
    <row r="545" spans="1:9">
      <c r="A545" s="48">
        <v>4</v>
      </c>
      <c r="B545" s="48">
        <v>84</v>
      </c>
      <c r="C545" s="48">
        <v>90</v>
      </c>
      <c r="D545" s="48">
        <v>23</v>
      </c>
      <c r="E545" s="48">
        <v>56</v>
      </c>
      <c r="F545" s="48">
        <v>39.5</v>
      </c>
      <c r="G545" s="48">
        <v>0.159</v>
      </c>
      <c r="H545" s="48">
        <v>25</v>
      </c>
      <c r="I545" s="45">
        <v>0</v>
      </c>
    </row>
    <row r="546" spans="1:9">
      <c r="A546" s="48">
        <v>1</v>
      </c>
      <c r="B546" s="48">
        <v>88</v>
      </c>
      <c r="C546" s="48">
        <v>78</v>
      </c>
      <c r="D546" s="48">
        <v>29</v>
      </c>
      <c r="E546" s="48">
        <v>76</v>
      </c>
      <c r="F546" s="48">
        <v>32</v>
      </c>
      <c r="G546" s="48">
        <v>0.36499999999999999</v>
      </c>
      <c r="H546" s="48">
        <v>29</v>
      </c>
      <c r="I546" s="45">
        <v>0</v>
      </c>
    </row>
    <row r="547" spans="1:9">
      <c r="A547" s="48">
        <v>8</v>
      </c>
      <c r="B547" s="48">
        <v>186</v>
      </c>
      <c r="C547" s="48">
        <v>90</v>
      </c>
      <c r="D547" s="48">
        <v>35</v>
      </c>
      <c r="E547" s="48">
        <v>225</v>
      </c>
      <c r="F547" s="48">
        <v>34.5</v>
      </c>
      <c r="G547" s="48">
        <v>0.42299999999999999</v>
      </c>
      <c r="H547" s="48">
        <v>37</v>
      </c>
      <c r="I547" s="45">
        <v>1</v>
      </c>
    </row>
    <row r="548" spans="1:9">
      <c r="A548" s="48">
        <v>5</v>
      </c>
      <c r="B548" s="48">
        <v>187</v>
      </c>
      <c r="C548" s="48">
        <v>76</v>
      </c>
      <c r="D548" s="48">
        <v>27</v>
      </c>
      <c r="E548" s="48">
        <v>207</v>
      </c>
      <c r="F548" s="48">
        <v>43.6</v>
      </c>
      <c r="G548" s="48">
        <v>1.034</v>
      </c>
      <c r="H548" s="48">
        <v>53</v>
      </c>
      <c r="I548" s="45">
        <v>1</v>
      </c>
    </row>
    <row r="549" spans="1:9">
      <c r="A549" s="48">
        <v>4</v>
      </c>
      <c r="B549" s="48">
        <v>131</v>
      </c>
      <c r="C549" s="48">
        <v>68</v>
      </c>
      <c r="D549" s="48">
        <v>21</v>
      </c>
      <c r="E549" s="48">
        <v>166</v>
      </c>
      <c r="F549" s="48">
        <v>33.1</v>
      </c>
      <c r="G549" s="48">
        <v>0.16</v>
      </c>
      <c r="H549" s="48">
        <v>28</v>
      </c>
      <c r="I549" s="45">
        <v>0</v>
      </c>
    </row>
    <row r="550" spans="1:9">
      <c r="A550" s="48">
        <v>1</v>
      </c>
      <c r="B550" s="48">
        <v>164</v>
      </c>
      <c r="C550" s="48">
        <v>82</v>
      </c>
      <c r="D550" s="48">
        <v>43</v>
      </c>
      <c r="E550" s="48">
        <v>67</v>
      </c>
      <c r="F550" s="48">
        <v>32.799999999999997</v>
      </c>
      <c r="G550" s="48">
        <v>0.34100000000000003</v>
      </c>
      <c r="H550" s="48">
        <v>50</v>
      </c>
      <c r="I550" s="45">
        <v>0</v>
      </c>
    </row>
    <row r="551" spans="1:9">
      <c r="A551" s="48">
        <v>4</v>
      </c>
      <c r="B551" s="48">
        <v>189</v>
      </c>
      <c r="C551" s="48">
        <v>110</v>
      </c>
      <c r="D551" s="48">
        <v>31</v>
      </c>
      <c r="E551" s="48">
        <v>0</v>
      </c>
      <c r="F551" s="48">
        <v>28.5</v>
      </c>
      <c r="G551" s="48">
        <v>0.68</v>
      </c>
      <c r="H551" s="48">
        <v>37</v>
      </c>
      <c r="I551" s="45">
        <v>0</v>
      </c>
    </row>
    <row r="552" spans="1:9">
      <c r="A552" s="48">
        <v>1</v>
      </c>
      <c r="B552" s="48">
        <v>116</v>
      </c>
      <c r="C552" s="48">
        <v>70</v>
      </c>
      <c r="D552" s="48">
        <v>28</v>
      </c>
      <c r="E552" s="48">
        <v>0</v>
      </c>
      <c r="F552" s="48">
        <v>27.4</v>
      </c>
      <c r="G552" s="48">
        <v>0.20399999999999999</v>
      </c>
      <c r="H552" s="48">
        <v>21</v>
      </c>
      <c r="I552" s="45">
        <v>0</v>
      </c>
    </row>
    <row r="553" spans="1:9">
      <c r="A553" s="48">
        <v>3</v>
      </c>
      <c r="B553" s="48">
        <v>84</v>
      </c>
      <c r="C553" s="48">
        <v>68</v>
      </c>
      <c r="D553" s="48">
        <v>30</v>
      </c>
      <c r="E553" s="48">
        <v>106</v>
      </c>
      <c r="F553" s="48">
        <v>31.9</v>
      </c>
      <c r="G553" s="48">
        <v>0.59099999999999997</v>
      </c>
      <c r="H553" s="48">
        <v>25</v>
      </c>
      <c r="I553" s="45">
        <v>0</v>
      </c>
    </row>
    <row r="554" spans="1:9">
      <c r="A554" s="48">
        <v>6</v>
      </c>
      <c r="B554" s="48">
        <v>114</v>
      </c>
      <c r="C554" s="48">
        <v>88</v>
      </c>
      <c r="D554" s="48">
        <v>0</v>
      </c>
      <c r="E554" s="48">
        <v>0</v>
      </c>
      <c r="F554" s="48">
        <v>27.8</v>
      </c>
      <c r="G554" s="48">
        <v>0.247</v>
      </c>
      <c r="H554" s="48">
        <v>66</v>
      </c>
      <c r="I554" s="45">
        <v>0</v>
      </c>
    </row>
    <row r="555" spans="1:9">
      <c r="A555" s="48">
        <v>1</v>
      </c>
      <c r="B555" s="48">
        <v>88</v>
      </c>
      <c r="C555" s="48">
        <v>62</v>
      </c>
      <c r="D555" s="48">
        <v>24</v>
      </c>
      <c r="E555" s="48">
        <v>44</v>
      </c>
      <c r="F555" s="48">
        <v>29.9</v>
      </c>
      <c r="G555" s="48">
        <v>0.42199999999999999</v>
      </c>
      <c r="H555" s="48">
        <v>23</v>
      </c>
      <c r="I555" s="45">
        <v>0</v>
      </c>
    </row>
    <row r="556" spans="1:9">
      <c r="A556" s="48">
        <v>1</v>
      </c>
      <c r="B556" s="48">
        <v>84</v>
      </c>
      <c r="C556" s="48">
        <v>64</v>
      </c>
      <c r="D556" s="48">
        <v>23</v>
      </c>
      <c r="E556" s="48">
        <v>115</v>
      </c>
      <c r="F556" s="48">
        <v>36.9</v>
      </c>
      <c r="G556" s="48">
        <v>0.47099999999999997</v>
      </c>
      <c r="H556" s="48">
        <v>28</v>
      </c>
      <c r="I556" s="45">
        <v>0</v>
      </c>
    </row>
    <row r="557" spans="1:9">
      <c r="A557" s="48">
        <v>7</v>
      </c>
      <c r="B557" s="48">
        <v>124</v>
      </c>
      <c r="C557" s="48">
        <v>70</v>
      </c>
      <c r="D557" s="48">
        <v>33</v>
      </c>
      <c r="E557" s="48">
        <v>215</v>
      </c>
      <c r="F557" s="48">
        <v>25.5</v>
      </c>
      <c r="G557" s="48">
        <v>0.161</v>
      </c>
      <c r="H557" s="48">
        <v>37</v>
      </c>
      <c r="I557" s="45">
        <v>0</v>
      </c>
    </row>
    <row r="558" spans="1:9">
      <c r="A558" s="48">
        <v>1</v>
      </c>
      <c r="B558" s="48">
        <v>97</v>
      </c>
      <c r="C558" s="48">
        <v>70</v>
      </c>
      <c r="D558" s="48">
        <v>40</v>
      </c>
      <c r="E558" s="48">
        <v>0</v>
      </c>
      <c r="F558" s="48">
        <v>38.1</v>
      </c>
      <c r="G558" s="48">
        <v>0.218</v>
      </c>
      <c r="H558" s="48">
        <v>30</v>
      </c>
      <c r="I558" s="45">
        <v>0</v>
      </c>
    </row>
    <row r="559" spans="1:9">
      <c r="A559" s="48">
        <v>8</v>
      </c>
      <c r="B559" s="48">
        <v>110</v>
      </c>
      <c r="C559" s="48">
        <v>76</v>
      </c>
      <c r="D559" s="48">
        <v>0</v>
      </c>
      <c r="E559" s="48">
        <v>0</v>
      </c>
      <c r="F559" s="48">
        <v>27.8</v>
      </c>
      <c r="G559" s="48">
        <v>0.23699999999999999</v>
      </c>
      <c r="H559" s="48">
        <v>58</v>
      </c>
      <c r="I559" s="45">
        <v>0</v>
      </c>
    </row>
    <row r="560" spans="1:9">
      <c r="A560" s="48">
        <v>11</v>
      </c>
      <c r="B560" s="48">
        <v>103</v>
      </c>
      <c r="C560" s="48">
        <v>68</v>
      </c>
      <c r="D560" s="48">
        <v>40</v>
      </c>
      <c r="E560" s="48">
        <v>0</v>
      </c>
      <c r="F560" s="48">
        <v>46.2</v>
      </c>
      <c r="G560" s="48">
        <v>0.126</v>
      </c>
      <c r="H560" s="48">
        <v>42</v>
      </c>
      <c r="I560" s="45">
        <v>0</v>
      </c>
    </row>
    <row r="561" spans="1:9">
      <c r="A561" s="48">
        <v>11</v>
      </c>
      <c r="B561" s="48">
        <v>85</v>
      </c>
      <c r="C561" s="48">
        <v>74</v>
      </c>
      <c r="D561" s="48">
        <v>0</v>
      </c>
      <c r="E561" s="48">
        <v>0</v>
      </c>
      <c r="F561" s="48">
        <v>30.1</v>
      </c>
      <c r="G561" s="48">
        <v>0.3</v>
      </c>
      <c r="H561" s="48">
        <v>35</v>
      </c>
      <c r="I561" s="45">
        <v>0</v>
      </c>
    </row>
    <row r="562" spans="1:9">
      <c r="A562" s="48">
        <v>6</v>
      </c>
      <c r="B562" s="48">
        <v>125</v>
      </c>
      <c r="C562" s="48">
        <v>76</v>
      </c>
      <c r="D562" s="48">
        <v>0</v>
      </c>
      <c r="E562" s="48">
        <v>0</v>
      </c>
      <c r="F562" s="48">
        <v>33.799999999999997</v>
      </c>
      <c r="G562" s="48">
        <v>0.121</v>
      </c>
      <c r="H562" s="48">
        <v>54</v>
      </c>
      <c r="I562" s="45">
        <v>1</v>
      </c>
    </row>
    <row r="563" spans="1:9">
      <c r="A563" s="48">
        <v>0</v>
      </c>
      <c r="B563" s="48">
        <v>198</v>
      </c>
      <c r="C563" s="48">
        <v>66</v>
      </c>
      <c r="D563" s="48">
        <v>32</v>
      </c>
      <c r="E563" s="48">
        <v>274</v>
      </c>
      <c r="F563" s="48">
        <v>41.3</v>
      </c>
      <c r="G563" s="48">
        <v>0.502</v>
      </c>
      <c r="H563" s="48">
        <v>28</v>
      </c>
      <c r="I563" s="45">
        <v>1</v>
      </c>
    </row>
    <row r="564" spans="1:9">
      <c r="A564" s="48">
        <v>1</v>
      </c>
      <c r="B564" s="48">
        <v>87</v>
      </c>
      <c r="C564" s="48">
        <v>68</v>
      </c>
      <c r="D564" s="48">
        <v>34</v>
      </c>
      <c r="E564" s="48">
        <v>77</v>
      </c>
      <c r="F564" s="48">
        <v>37.6</v>
      </c>
      <c r="G564" s="48">
        <v>0.40100000000000002</v>
      </c>
      <c r="H564" s="48">
        <v>24</v>
      </c>
      <c r="I564" s="45">
        <v>0</v>
      </c>
    </row>
    <row r="565" spans="1:9">
      <c r="A565" s="48">
        <v>6</v>
      </c>
      <c r="B565" s="48">
        <v>99</v>
      </c>
      <c r="C565" s="48">
        <v>60</v>
      </c>
      <c r="D565" s="48">
        <v>19</v>
      </c>
      <c r="E565" s="48">
        <v>54</v>
      </c>
      <c r="F565" s="48">
        <v>26.9</v>
      </c>
      <c r="G565" s="48">
        <v>0.497</v>
      </c>
      <c r="H565" s="48">
        <v>32</v>
      </c>
      <c r="I565" s="45">
        <v>0</v>
      </c>
    </row>
    <row r="566" spans="1:9">
      <c r="A566" s="48">
        <v>0</v>
      </c>
      <c r="B566" s="48">
        <v>91</v>
      </c>
      <c r="C566" s="48">
        <v>80</v>
      </c>
      <c r="D566" s="48">
        <v>0</v>
      </c>
      <c r="E566" s="48">
        <v>0</v>
      </c>
      <c r="F566" s="48">
        <v>32.4</v>
      </c>
      <c r="G566" s="48">
        <v>0.60099999999999998</v>
      </c>
      <c r="H566" s="48">
        <v>27</v>
      </c>
      <c r="I566" s="45">
        <v>0</v>
      </c>
    </row>
    <row r="567" spans="1:9">
      <c r="A567" s="48">
        <v>2</v>
      </c>
      <c r="B567" s="48">
        <v>95</v>
      </c>
      <c r="C567" s="48">
        <v>54</v>
      </c>
      <c r="D567" s="48">
        <v>14</v>
      </c>
      <c r="E567" s="48">
        <v>88</v>
      </c>
      <c r="F567" s="48">
        <v>26.1</v>
      </c>
      <c r="G567" s="48">
        <v>0.748</v>
      </c>
      <c r="H567" s="48">
        <v>22</v>
      </c>
      <c r="I567" s="45">
        <v>0</v>
      </c>
    </row>
    <row r="568" spans="1:9">
      <c r="A568" s="48">
        <v>1</v>
      </c>
      <c r="B568" s="48">
        <v>99</v>
      </c>
      <c r="C568" s="48">
        <v>72</v>
      </c>
      <c r="D568" s="48">
        <v>30</v>
      </c>
      <c r="E568" s="48">
        <v>18</v>
      </c>
      <c r="F568" s="48">
        <v>38.6</v>
      </c>
      <c r="G568" s="48">
        <v>0.41199999999999998</v>
      </c>
      <c r="H568" s="48">
        <v>21</v>
      </c>
      <c r="I568" s="45">
        <v>0</v>
      </c>
    </row>
    <row r="569" spans="1:9">
      <c r="A569" s="48">
        <v>6</v>
      </c>
      <c r="B569" s="48">
        <v>92</v>
      </c>
      <c r="C569" s="48">
        <v>62</v>
      </c>
      <c r="D569" s="48">
        <v>32</v>
      </c>
      <c r="E569" s="48">
        <v>126</v>
      </c>
      <c r="F569" s="48">
        <v>32</v>
      </c>
      <c r="G569" s="48">
        <v>8.5000000000000006E-2</v>
      </c>
      <c r="H569" s="48">
        <v>46</v>
      </c>
      <c r="I569" s="45">
        <v>0</v>
      </c>
    </row>
    <row r="570" spans="1:9">
      <c r="A570" s="48">
        <v>4</v>
      </c>
      <c r="B570" s="48">
        <v>154</v>
      </c>
      <c r="C570" s="48">
        <v>72</v>
      </c>
      <c r="D570" s="48">
        <v>29</v>
      </c>
      <c r="E570" s="48">
        <v>126</v>
      </c>
      <c r="F570" s="48">
        <v>31.3</v>
      </c>
      <c r="G570" s="48">
        <v>0.33800000000000002</v>
      </c>
      <c r="H570" s="48">
        <v>37</v>
      </c>
      <c r="I570" s="45">
        <v>0</v>
      </c>
    </row>
    <row r="571" spans="1:9">
      <c r="A571" s="48">
        <v>0</v>
      </c>
      <c r="B571" s="48">
        <v>121</v>
      </c>
      <c r="C571" s="48">
        <v>66</v>
      </c>
      <c r="D571" s="48">
        <v>30</v>
      </c>
      <c r="E571" s="48">
        <v>165</v>
      </c>
      <c r="F571" s="48">
        <v>34.299999999999997</v>
      </c>
      <c r="G571" s="48">
        <v>0.20300000000000001</v>
      </c>
      <c r="H571" s="48">
        <v>33</v>
      </c>
      <c r="I571" s="45">
        <v>1</v>
      </c>
    </row>
    <row r="572" spans="1:9">
      <c r="A572" s="48">
        <v>3</v>
      </c>
      <c r="B572" s="48">
        <v>78</v>
      </c>
      <c r="C572" s="48">
        <v>70</v>
      </c>
      <c r="D572" s="48">
        <v>0</v>
      </c>
      <c r="E572" s="48">
        <v>0</v>
      </c>
      <c r="F572" s="48">
        <v>32.5</v>
      </c>
      <c r="G572" s="48">
        <v>0.27</v>
      </c>
      <c r="H572" s="48">
        <v>39</v>
      </c>
      <c r="I572" s="45">
        <v>0</v>
      </c>
    </row>
    <row r="573" spans="1:9">
      <c r="A573" s="48">
        <v>2</v>
      </c>
      <c r="B573" s="48">
        <v>130</v>
      </c>
      <c r="C573" s="48">
        <v>96</v>
      </c>
      <c r="D573" s="48">
        <v>0</v>
      </c>
      <c r="E573" s="48">
        <v>0</v>
      </c>
      <c r="F573" s="48">
        <v>22.6</v>
      </c>
      <c r="G573" s="48">
        <v>0.26800000000000002</v>
      </c>
      <c r="H573" s="48">
        <v>21</v>
      </c>
      <c r="I573" s="45">
        <v>0</v>
      </c>
    </row>
    <row r="574" spans="1:9">
      <c r="A574" s="48">
        <v>3</v>
      </c>
      <c r="B574" s="48">
        <v>111</v>
      </c>
      <c r="C574" s="48">
        <v>58</v>
      </c>
      <c r="D574" s="48">
        <v>31</v>
      </c>
      <c r="E574" s="48">
        <v>44</v>
      </c>
      <c r="F574" s="48">
        <v>29.5</v>
      </c>
      <c r="G574" s="48">
        <v>0.43</v>
      </c>
      <c r="H574" s="48">
        <v>22</v>
      </c>
      <c r="I574" s="45">
        <v>0</v>
      </c>
    </row>
    <row r="575" spans="1:9">
      <c r="A575" s="48">
        <v>2</v>
      </c>
      <c r="B575" s="48">
        <v>98</v>
      </c>
      <c r="C575" s="48">
        <v>60</v>
      </c>
      <c r="D575" s="48">
        <v>17</v>
      </c>
      <c r="E575" s="48">
        <v>120</v>
      </c>
      <c r="F575" s="48">
        <v>34.700000000000003</v>
      </c>
      <c r="G575" s="48">
        <v>0.19800000000000001</v>
      </c>
      <c r="H575" s="48">
        <v>22</v>
      </c>
      <c r="I575" s="45">
        <v>0</v>
      </c>
    </row>
    <row r="576" spans="1:9">
      <c r="A576" s="48">
        <v>1</v>
      </c>
      <c r="B576" s="48">
        <v>143</v>
      </c>
      <c r="C576" s="48">
        <v>86</v>
      </c>
      <c r="D576" s="48">
        <v>30</v>
      </c>
      <c r="E576" s="48">
        <v>330</v>
      </c>
      <c r="F576" s="48">
        <v>30.1</v>
      </c>
      <c r="G576" s="48">
        <v>0.89200000000000002</v>
      </c>
      <c r="H576" s="48">
        <v>23</v>
      </c>
      <c r="I576" s="45">
        <v>0</v>
      </c>
    </row>
    <row r="577" spans="1:9">
      <c r="A577" s="48">
        <v>1</v>
      </c>
      <c r="B577" s="48">
        <v>119</v>
      </c>
      <c r="C577" s="48">
        <v>44</v>
      </c>
      <c r="D577" s="48">
        <v>47</v>
      </c>
      <c r="E577" s="48">
        <v>63</v>
      </c>
      <c r="F577" s="48">
        <v>35.5</v>
      </c>
      <c r="G577" s="48">
        <v>0.28000000000000003</v>
      </c>
      <c r="H577" s="48">
        <v>25</v>
      </c>
      <c r="I577" s="45">
        <v>0</v>
      </c>
    </row>
    <row r="578" spans="1:9">
      <c r="A578" s="48">
        <v>6</v>
      </c>
      <c r="B578" s="48">
        <v>108</v>
      </c>
      <c r="C578" s="48">
        <v>44</v>
      </c>
      <c r="D578" s="48">
        <v>20</v>
      </c>
      <c r="E578" s="48">
        <v>130</v>
      </c>
      <c r="F578" s="48">
        <v>24</v>
      </c>
      <c r="G578" s="48">
        <v>0.81299999999999994</v>
      </c>
      <c r="H578" s="48">
        <v>35</v>
      </c>
      <c r="I578" s="45">
        <v>0</v>
      </c>
    </row>
    <row r="579" spans="1:9">
      <c r="A579" s="48">
        <v>2</v>
      </c>
      <c r="B579" s="48">
        <v>118</v>
      </c>
      <c r="C579" s="48">
        <v>80</v>
      </c>
      <c r="D579" s="48">
        <v>0</v>
      </c>
      <c r="E579" s="48">
        <v>0</v>
      </c>
      <c r="F579" s="48">
        <v>42.9</v>
      </c>
      <c r="G579" s="48">
        <v>0.69299999999999995</v>
      </c>
      <c r="H579" s="48">
        <v>21</v>
      </c>
      <c r="I579" s="45">
        <v>1</v>
      </c>
    </row>
    <row r="580" spans="1:9">
      <c r="A580" s="48">
        <v>10</v>
      </c>
      <c r="B580" s="48">
        <v>133</v>
      </c>
      <c r="C580" s="48">
        <v>68</v>
      </c>
      <c r="D580" s="48">
        <v>0</v>
      </c>
      <c r="E580" s="48">
        <v>0</v>
      </c>
      <c r="F580" s="48">
        <v>27</v>
      </c>
      <c r="G580" s="48">
        <v>0.245</v>
      </c>
      <c r="H580" s="48">
        <v>36</v>
      </c>
      <c r="I580" s="45">
        <v>0</v>
      </c>
    </row>
    <row r="581" spans="1:9">
      <c r="A581" s="48">
        <v>2</v>
      </c>
      <c r="B581" s="48">
        <v>197</v>
      </c>
      <c r="C581" s="48">
        <v>70</v>
      </c>
      <c r="D581" s="48">
        <v>99</v>
      </c>
      <c r="E581" s="48">
        <v>0</v>
      </c>
      <c r="F581" s="48">
        <v>34.700000000000003</v>
      </c>
      <c r="G581" s="48">
        <v>0.57499999999999996</v>
      </c>
      <c r="H581" s="48">
        <v>62</v>
      </c>
      <c r="I581" s="45">
        <v>1</v>
      </c>
    </row>
    <row r="582" spans="1:9">
      <c r="A582" s="48">
        <v>0</v>
      </c>
      <c r="B582" s="48">
        <v>151</v>
      </c>
      <c r="C582" s="48">
        <v>90</v>
      </c>
      <c r="D582" s="48">
        <v>46</v>
      </c>
      <c r="E582" s="48">
        <v>0</v>
      </c>
      <c r="F582" s="48">
        <v>42.1</v>
      </c>
      <c r="G582" s="48">
        <v>0.371</v>
      </c>
      <c r="H582" s="48">
        <v>21</v>
      </c>
      <c r="I582" s="45">
        <v>1</v>
      </c>
    </row>
    <row r="583" spans="1:9">
      <c r="A583" s="48">
        <v>6</v>
      </c>
      <c r="B583" s="48">
        <v>109</v>
      </c>
      <c r="C583" s="48">
        <v>60</v>
      </c>
      <c r="D583" s="48">
        <v>27</v>
      </c>
      <c r="E583" s="48">
        <v>0</v>
      </c>
      <c r="F583" s="48">
        <v>25</v>
      </c>
      <c r="G583" s="48">
        <v>0.20599999999999999</v>
      </c>
      <c r="H583" s="48">
        <v>27</v>
      </c>
      <c r="I583" s="45">
        <v>0</v>
      </c>
    </row>
    <row r="584" spans="1:9">
      <c r="A584" s="48">
        <v>12</v>
      </c>
      <c r="B584" s="48">
        <v>121</v>
      </c>
      <c r="C584" s="48">
        <v>78</v>
      </c>
      <c r="D584" s="48">
        <v>17</v>
      </c>
      <c r="E584" s="48">
        <v>0</v>
      </c>
      <c r="F584" s="48">
        <v>26.5</v>
      </c>
      <c r="G584" s="48">
        <v>0.25900000000000001</v>
      </c>
      <c r="H584" s="48">
        <v>62</v>
      </c>
      <c r="I584" s="45">
        <v>0</v>
      </c>
    </row>
    <row r="585" spans="1:9">
      <c r="A585" s="48">
        <v>8</v>
      </c>
      <c r="B585" s="48">
        <v>100</v>
      </c>
      <c r="C585" s="48">
        <v>76</v>
      </c>
      <c r="D585" s="48">
        <v>0</v>
      </c>
      <c r="E585" s="48">
        <v>0</v>
      </c>
      <c r="F585" s="48">
        <v>38.700000000000003</v>
      </c>
      <c r="G585" s="48">
        <v>0.19</v>
      </c>
      <c r="H585" s="48">
        <v>42</v>
      </c>
      <c r="I585" s="45">
        <v>0</v>
      </c>
    </row>
    <row r="586" spans="1:9">
      <c r="A586" s="48">
        <v>8</v>
      </c>
      <c r="B586" s="48">
        <v>124</v>
      </c>
      <c r="C586" s="48">
        <v>76</v>
      </c>
      <c r="D586" s="48">
        <v>24</v>
      </c>
      <c r="E586" s="48">
        <v>600</v>
      </c>
      <c r="F586" s="48">
        <v>28.7</v>
      </c>
      <c r="G586" s="48">
        <v>0.68700000000000006</v>
      </c>
      <c r="H586" s="48">
        <v>52</v>
      </c>
      <c r="I586" s="45">
        <v>1</v>
      </c>
    </row>
    <row r="587" spans="1:9">
      <c r="A587" s="48">
        <v>1</v>
      </c>
      <c r="B587" s="48">
        <v>93</v>
      </c>
      <c r="C587" s="48">
        <v>56</v>
      </c>
      <c r="D587" s="48">
        <v>11</v>
      </c>
      <c r="E587" s="48">
        <v>0</v>
      </c>
      <c r="F587" s="48">
        <v>22.5</v>
      </c>
      <c r="G587" s="48">
        <v>0.41699999999999998</v>
      </c>
      <c r="H587" s="48">
        <v>22</v>
      </c>
      <c r="I587" s="45">
        <v>0</v>
      </c>
    </row>
    <row r="588" spans="1:9">
      <c r="A588" s="48">
        <v>8</v>
      </c>
      <c r="B588" s="48">
        <v>143</v>
      </c>
      <c r="C588" s="48">
        <v>66</v>
      </c>
      <c r="D588" s="48">
        <v>0</v>
      </c>
      <c r="E588" s="48">
        <v>0</v>
      </c>
      <c r="F588" s="48">
        <v>34.9</v>
      </c>
      <c r="G588" s="48">
        <v>0.129</v>
      </c>
      <c r="H588" s="48">
        <v>41</v>
      </c>
      <c r="I588" s="45">
        <v>1</v>
      </c>
    </row>
    <row r="589" spans="1:9">
      <c r="A589" s="48">
        <v>6</v>
      </c>
      <c r="B589" s="48">
        <v>103</v>
      </c>
      <c r="C589" s="48">
        <v>66</v>
      </c>
      <c r="D589" s="48">
        <v>0</v>
      </c>
      <c r="E589" s="48">
        <v>0</v>
      </c>
      <c r="F589" s="48">
        <v>24.3</v>
      </c>
      <c r="G589" s="48">
        <v>0.249</v>
      </c>
      <c r="H589" s="48">
        <v>29</v>
      </c>
      <c r="I589" s="45">
        <v>0</v>
      </c>
    </row>
    <row r="590" spans="1:9">
      <c r="A590" s="48">
        <v>3</v>
      </c>
      <c r="B590" s="48">
        <v>176</v>
      </c>
      <c r="C590" s="48">
        <v>86</v>
      </c>
      <c r="D590" s="48">
        <v>27</v>
      </c>
      <c r="E590" s="48">
        <v>156</v>
      </c>
      <c r="F590" s="48">
        <v>33.299999999999997</v>
      </c>
      <c r="G590" s="48">
        <v>1.1539999999999999</v>
      </c>
      <c r="H590" s="48">
        <v>52</v>
      </c>
      <c r="I590" s="45">
        <v>1</v>
      </c>
    </row>
    <row r="591" spans="1:9">
      <c r="A591" s="48">
        <v>0</v>
      </c>
      <c r="B591" s="48">
        <v>73</v>
      </c>
      <c r="C591" s="48">
        <v>0</v>
      </c>
      <c r="D591" s="48">
        <v>0</v>
      </c>
      <c r="E591" s="48">
        <v>0</v>
      </c>
      <c r="F591" s="48">
        <v>21.1</v>
      </c>
      <c r="G591" s="48">
        <v>0.34200000000000003</v>
      </c>
      <c r="H591" s="48">
        <v>25</v>
      </c>
      <c r="I591" s="45">
        <v>0</v>
      </c>
    </row>
    <row r="592" spans="1:9">
      <c r="A592" s="48">
        <v>11</v>
      </c>
      <c r="B592" s="48">
        <v>111</v>
      </c>
      <c r="C592" s="48">
        <v>84</v>
      </c>
      <c r="D592" s="48">
        <v>40</v>
      </c>
      <c r="E592" s="48">
        <v>0</v>
      </c>
      <c r="F592" s="48">
        <v>46.8</v>
      </c>
      <c r="G592" s="48">
        <v>0.92500000000000004</v>
      </c>
      <c r="H592" s="48">
        <v>45</v>
      </c>
      <c r="I592" s="45">
        <v>1</v>
      </c>
    </row>
    <row r="593" spans="1:9">
      <c r="A593" s="48">
        <v>2</v>
      </c>
      <c r="B593" s="48">
        <v>112</v>
      </c>
      <c r="C593" s="48">
        <v>78</v>
      </c>
      <c r="D593" s="48">
        <v>50</v>
      </c>
      <c r="E593" s="48">
        <v>140</v>
      </c>
      <c r="F593" s="48">
        <v>39.4</v>
      </c>
      <c r="G593" s="48">
        <v>0.17499999999999999</v>
      </c>
      <c r="H593" s="48">
        <v>24</v>
      </c>
      <c r="I593" s="45">
        <v>0</v>
      </c>
    </row>
    <row r="594" spans="1:9">
      <c r="A594" s="48">
        <v>3</v>
      </c>
      <c r="B594" s="48">
        <v>132</v>
      </c>
      <c r="C594" s="48">
        <v>80</v>
      </c>
      <c r="D594" s="48">
        <v>0</v>
      </c>
      <c r="E594" s="48">
        <v>0</v>
      </c>
      <c r="F594" s="48">
        <v>34.4</v>
      </c>
      <c r="G594" s="48">
        <v>0.40200000000000002</v>
      </c>
      <c r="H594" s="48">
        <v>44</v>
      </c>
      <c r="I594" s="45">
        <v>1</v>
      </c>
    </row>
    <row r="595" spans="1:9">
      <c r="A595" s="48">
        <v>2</v>
      </c>
      <c r="B595" s="48">
        <v>82</v>
      </c>
      <c r="C595" s="48">
        <v>52</v>
      </c>
      <c r="D595" s="48">
        <v>22</v>
      </c>
      <c r="E595" s="48">
        <v>115</v>
      </c>
      <c r="F595" s="48">
        <v>28.5</v>
      </c>
      <c r="G595" s="48">
        <v>1.6990000000000001</v>
      </c>
      <c r="H595" s="48">
        <v>25</v>
      </c>
      <c r="I595" s="45">
        <v>0</v>
      </c>
    </row>
    <row r="596" spans="1:9">
      <c r="A596" s="48">
        <v>6</v>
      </c>
      <c r="B596" s="48">
        <v>123</v>
      </c>
      <c r="C596" s="48">
        <v>72</v>
      </c>
      <c r="D596" s="48">
        <v>45</v>
      </c>
      <c r="E596" s="48">
        <v>230</v>
      </c>
      <c r="F596" s="48">
        <v>33.6</v>
      </c>
      <c r="G596" s="48">
        <v>0.73299999999999998</v>
      </c>
      <c r="H596" s="48">
        <v>34</v>
      </c>
      <c r="I596" s="45">
        <v>0</v>
      </c>
    </row>
    <row r="597" spans="1:9">
      <c r="A597" s="48">
        <v>0</v>
      </c>
      <c r="B597" s="48">
        <v>188</v>
      </c>
      <c r="C597" s="48">
        <v>82</v>
      </c>
      <c r="D597" s="48">
        <v>14</v>
      </c>
      <c r="E597" s="48">
        <v>185</v>
      </c>
      <c r="F597" s="48">
        <v>32</v>
      </c>
      <c r="G597" s="48">
        <v>0.68200000000000005</v>
      </c>
      <c r="H597" s="48">
        <v>22</v>
      </c>
      <c r="I597" s="45">
        <v>1</v>
      </c>
    </row>
    <row r="598" spans="1:9">
      <c r="A598" s="48">
        <v>0</v>
      </c>
      <c r="B598" s="48">
        <v>67</v>
      </c>
      <c r="C598" s="48">
        <v>76</v>
      </c>
      <c r="D598" s="48">
        <v>0</v>
      </c>
      <c r="E598" s="48">
        <v>0</v>
      </c>
      <c r="F598" s="48">
        <v>45.3</v>
      </c>
      <c r="G598" s="48">
        <v>0.19400000000000001</v>
      </c>
      <c r="H598" s="48">
        <v>46</v>
      </c>
      <c r="I598" s="45">
        <v>0</v>
      </c>
    </row>
    <row r="599" spans="1:9">
      <c r="A599" s="48">
        <v>1</v>
      </c>
      <c r="B599" s="48">
        <v>89</v>
      </c>
      <c r="C599" s="48">
        <v>24</v>
      </c>
      <c r="D599" s="48">
        <v>19</v>
      </c>
      <c r="E599" s="48">
        <v>25</v>
      </c>
      <c r="F599" s="48">
        <v>27.8</v>
      </c>
      <c r="G599" s="48">
        <v>0.55900000000000005</v>
      </c>
      <c r="H599" s="48">
        <v>21</v>
      </c>
      <c r="I599" s="45">
        <v>0</v>
      </c>
    </row>
    <row r="600" spans="1:9">
      <c r="A600" s="48">
        <v>1</v>
      </c>
      <c r="B600" s="48">
        <v>173</v>
      </c>
      <c r="C600" s="48">
        <v>74</v>
      </c>
      <c r="D600" s="48">
        <v>0</v>
      </c>
      <c r="E600" s="48">
        <v>0</v>
      </c>
      <c r="F600" s="48">
        <v>36.799999999999997</v>
      </c>
      <c r="G600" s="48">
        <v>8.7999999999999995E-2</v>
      </c>
      <c r="H600" s="48">
        <v>38</v>
      </c>
      <c r="I600" s="45">
        <v>1</v>
      </c>
    </row>
    <row r="601" spans="1:9">
      <c r="A601" s="48">
        <v>1</v>
      </c>
      <c r="B601" s="48">
        <v>109</v>
      </c>
      <c r="C601" s="48">
        <v>38</v>
      </c>
      <c r="D601" s="48">
        <v>18</v>
      </c>
      <c r="E601" s="48">
        <v>120</v>
      </c>
      <c r="F601" s="48">
        <v>23.1</v>
      </c>
      <c r="G601" s="48">
        <v>0.40699999999999997</v>
      </c>
      <c r="H601" s="48">
        <v>26</v>
      </c>
      <c r="I601" s="45">
        <v>0</v>
      </c>
    </row>
    <row r="602" spans="1:9">
      <c r="A602" s="48">
        <v>1</v>
      </c>
      <c r="B602" s="48">
        <v>108</v>
      </c>
      <c r="C602" s="48">
        <v>88</v>
      </c>
      <c r="D602" s="48">
        <v>19</v>
      </c>
      <c r="E602" s="48">
        <v>0</v>
      </c>
      <c r="F602" s="48">
        <v>27.1</v>
      </c>
      <c r="G602" s="48">
        <v>0.4</v>
      </c>
      <c r="H602" s="48">
        <v>24</v>
      </c>
      <c r="I602" s="45">
        <v>0</v>
      </c>
    </row>
    <row r="603" spans="1:9">
      <c r="A603" s="48">
        <v>6</v>
      </c>
      <c r="B603" s="48">
        <v>96</v>
      </c>
      <c r="C603" s="48">
        <v>0</v>
      </c>
      <c r="D603" s="48">
        <v>0</v>
      </c>
      <c r="E603" s="48">
        <v>0</v>
      </c>
      <c r="F603" s="48">
        <v>23.7</v>
      </c>
      <c r="G603" s="48">
        <v>0.19</v>
      </c>
      <c r="H603" s="48">
        <v>28</v>
      </c>
      <c r="I603" s="45">
        <v>0</v>
      </c>
    </row>
    <row r="604" spans="1:9">
      <c r="A604" s="48">
        <v>1</v>
      </c>
      <c r="B604" s="48">
        <v>124</v>
      </c>
      <c r="C604" s="48">
        <v>74</v>
      </c>
      <c r="D604" s="48">
        <v>36</v>
      </c>
      <c r="E604" s="48">
        <v>0</v>
      </c>
      <c r="F604" s="48">
        <v>27.8</v>
      </c>
      <c r="G604" s="48">
        <v>0.1</v>
      </c>
      <c r="H604" s="48">
        <v>30</v>
      </c>
      <c r="I604" s="45">
        <v>0</v>
      </c>
    </row>
    <row r="605" spans="1:9">
      <c r="A605" s="48">
        <v>7</v>
      </c>
      <c r="B605" s="48">
        <v>150</v>
      </c>
      <c r="C605" s="48">
        <v>78</v>
      </c>
      <c r="D605" s="48">
        <v>29</v>
      </c>
      <c r="E605" s="48">
        <v>126</v>
      </c>
      <c r="F605" s="48">
        <v>35.200000000000003</v>
      </c>
      <c r="G605" s="48">
        <v>0.69199999999999995</v>
      </c>
      <c r="H605" s="48">
        <v>54</v>
      </c>
      <c r="I605" s="45">
        <v>1</v>
      </c>
    </row>
    <row r="606" spans="1:9">
      <c r="A606" s="48">
        <v>4</v>
      </c>
      <c r="B606" s="48">
        <v>183</v>
      </c>
      <c r="C606" s="48">
        <v>0</v>
      </c>
      <c r="D606" s="48">
        <v>0</v>
      </c>
      <c r="E606" s="48">
        <v>0</v>
      </c>
      <c r="F606" s="48">
        <v>28.4</v>
      </c>
      <c r="G606" s="48">
        <v>0.21199999999999999</v>
      </c>
      <c r="H606" s="48">
        <v>36</v>
      </c>
      <c r="I606" s="45">
        <v>1</v>
      </c>
    </row>
    <row r="607" spans="1:9">
      <c r="A607" s="48">
        <v>1</v>
      </c>
      <c r="B607" s="48">
        <v>124</v>
      </c>
      <c r="C607" s="48">
        <v>60</v>
      </c>
      <c r="D607" s="48">
        <v>32</v>
      </c>
      <c r="E607" s="48">
        <v>0</v>
      </c>
      <c r="F607" s="48">
        <v>35.799999999999997</v>
      </c>
      <c r="G607" s="48">
        <v>0.51400000000000001</v>
      </c>
      <c r="H607" s="48">
        <v>21</v>
      </c>
      <c r="I607" s="45">
        <v>0</v>
      </c>
    </row>
    <row r="608" spans="1:9">
      <c r="A608" s="48">
        <v>1</v>
      </c>
      <c r="B608" s="48">
        <v>181</v>
      </c>
      <c r="C608" s="48">
        <v>78</v>
      </c>
      <c r="D608" s="48">
        <v>42</v>
      </c>
      <c r="E608" s="48">
        <v>293</v>
      </c>
      <c r="F608" s="48">
        <v>40</v>
      </c>
      <c r="G608" s="48">
        <v>1.258</v>
      </c>
      <c r="H608" s="48">
        <v>22</v>
      </c>
      <c r="I608" s="45">
        <v>1</v>
      </c>
    </row>
    <row r="609" spans="1:9">
      <c r="A609" s="48">
        <v>1</v>
      </c>
      <c r="B609" s="48">
        <v>92</v>
      </c>
      <c r="C609" s="48">
        <v>62</v>
      </c>
      <c r="D609" s="48">
        <v>25</v>
      </c>
      <c r="E609" s="48">
        <v>41</v>
      </c>
      <c r="F609" s="48">
        <v>19.5</v>
      </c>
      <c r="G609" s="48">
        <v>0.48199999999999998</v>
      </c>
      <c r="H609" s="48">
        <v>25</v>
      </c>
      <c r="I609" s="45">
        <v>0</v>
      </c>
    </row>
    <row r="610" spans="1:9">
      <c r="A610" s="48">
        <v>0</v>
      </c>
      <c r="B610" s="48">
        <v>152</v>
      </c>
      <c r="C610" s="48">
        <v>82</v>
      </c>
      <c r="D610" s="48">
        <v>39</v>
      </c>
      <c r="E610" s="48">
        <v>272</v>
      </c>
      <c r="F610" s="48">
        <v>41.5</v>
      </c>
      <c r="G610" s="48">
        <v>0.27</v>
      </c>
      <c r="H610" s="48">
        <v>27</v>
      </c>
      <c r="I610" s="45">
        <v>0</v>
      </c>
    </row>
    <row r="611" spans="1:9">
      <c r="A611" s="48">
        <v>1</v>
      </c>
      <c r="B611" s="48">
        <v>111</v>
      </c>
      <c r="C611" s="48">
        <v>62</v>
      </c>
      <c r="D611" s="48">
        <v>13</v>
      </c>
      <c r="E611" s="48">
        <v>182</v>
      </c>
      <c r="F611" s="48">
        <v>24</v>
      </c>
      <c r="G611" s="48">
        <v>0.13800000000000001</v>
      </c>
      <c r="H611" s="48">
        <v>23</v>
      </c>
      <c r="I611" s="45">
        <v>0</v>
      </c>
    </row>
    <row r="612" spans="1:9">
      <c r="A612" s="48">
        <v>3</v>
      </c>
      <c r="B612" s="48">
        <v>106</v>
      </c>
      <c r="C612" s="48">
        <v>54</v>
      </c>
      <c r="D612" s="48">
        <v>21</v>
      </c>
      <c r="E612" s="48">
        <v>158</v>
      </c>
      <c r="F612" s="48">
        <v>30.9</v>
      </c>
      <c r="G612" s="48">
        <v>0.29199999999999998</v>
      </c>
      <c r="H612" s="48">
        <v>24</v>
      </c>
      <c r="I612" s="45">
        <v>0</v>
      </c>
    </row>
    <row r="613" spans="1:9">
      <c r="A613" s="48">
        <v>3</v>
      </c>
      <c r="B613" s="48">
        <v>174</v>
      </c>
      <c r="C613" s="48">
        <v>58</v>
      </c>
      <c r="D613" s="48">
        <v>22</v>
      </c>
      <c r="E613" s="48">
        <v>194</v>
      </c>
      <c r="F613" s="48">
        <v>32.9</v>
      </c>
      <c r="G613" s="48">
        <v>0.59299999999999997</v>
      </c>
      <c r="H613" s="48">
        <v>36</v>
      </c>
      <c r="I613" s="45">
        <v>1</v>
      </c>
    </row>
    <row r="614" spans="1:9">
      <c r="A614" s="48">
        <v>7</v>
      </c>
      <c r="B614" s="48">
        <v>168</v>
      </c>
      <c r="C614" s="48">
        <v>88</v>
      </c>
      <c r="D614" s="48">
        <v>42</v>
      </c>
      <c r="E614" s="48">
        <v>321</v>
      </c>
      <c r="F614" s="48">
        <v>38.200000000000003</v>
      </c>
      <c r="G614" s="48">
        <v>0.78700000000000003</v>
      </c>
      <c r="H614" s="48">
        <v>40</v>
      </c>
      <c r="I614" s="45">
        <v>1</v>
      </c>
    </row>
    <row r="615" spans="1:9">
      <c r="A615" s="48">
        <v>6</v>
      </c>
      <c r="B615" s="48">
        <v>105</v>
      </c>
      <c r="C615" s="48">
        <v>80</v>
      </c>
      <c r="D615" s="48">
        <v>28</v>
      </c>
      <c r="E615" s="48">
        <v>0</v>
      </c>
      <c r="F615" s="48">
        <v>32.5</v>
      </c>
      <c r="G615" s="48">
        <v>0.878</v>
      </c>
      <c r="H615" s="48">
        <v>26</v>
      </c>
      <c r="I615" s="45">
        <v>0</v>
      </c>
    </row>
    <row r="616" spans="1:9">
      <c r="A616" s="48">
        <v>11</v>
      </c>
      <c r="B616" s="48">
        <v>138</v>
      </c>
      <c r="C616" s="48">
        <v>74</v>
      </c>
      <c r="D616" s="48">
        <v>26</v>
      </c>
      <c r="E616" s="48">
        <v>144</v>
      </c>
      <c r="F616" s="48">
        <v>36.1</v>
      </c>
      <c r="G616" s="48">
        <v>0.55700000000000005</v>
      </c>
      <c r="H616" s="48">
        <v>50</v>
      </c>
      <c r="I616" s="45">
        <v>1</v>
      </c>
    </row>
    <row r="617" spans="1:9">
      <c r="A617" s="48">
        <v>3</v>
      </c>
      <c r="B617" s="48">
        <v>106</v>
      </c>
      <c r="C617" s="48">
        <v>72</v>
      </c>
      <c r="D617" s="48">
        <v>0</v>
      </c>
      <c r="E617" s="48">
        <v>0</v>
      </c>
      <c r="F617" s="48">
        <v>25.8</v>
      </c>
      <c r="G617" s="48">
        <v>0.20699999999999999</v>
      </c>
      <c r="H617" s="48">
        <v>27</v>
      </c>
      <c r="I617" s="45">
        <v>0</v>
      </c>
    </row>
    <row r="618" spans="1:9">
      <c r="A618" s="48">
        <v>6</v>
      </c>
      <c r="B618" s="48">
        <v>117</v>
      </c>
      <c r="C618" s="48">
        <v>96</v>
      </c>
      <c r="D618" s="48">
        <v>0</v>
      </c>
      <c r="E618" s="48">
        <v>0</v>
      </c>
      <c r="F618" s="48">
        <v>28.7</v>
      </c>
      <c r="G618" s="48">
        <v>0.157</v>
      </c>
      <c r="H618" s="48">
        <v>30</v>
      </c>
      <c r="I618" s="45">
        <v>0</v>
      </c>
    </row>
    <row r="619" spans="1:9">
      <c r="A619" s="48">
        <v>2</v>
      </c>
      <c r="B619" s="48">
        <v>68</v>
      </c>
      <c r="C619" s="48">
        <v>62</v>
      </c>
      <c r="D619" s="48">
        <v>13</v>
      </c>
      <c r="E619" s="48">
        <v>15</v>
      </c>
      <c r="F619" s="48">
        <v>20.100000000000001</v>
      </c>
      <c r="G619" s="48">
        <v>0.25700000000000001</v>
      </c>
      <c r="H619" s="48">
        <v>23</v>
      </c>
      <c r="I619" s="45">
        <v>0</v>
      </c>
    </row>
    <row r="620" spans="1:9">
      <c r="A620" s="48">
        <v>9</v>
      </c>
      <c r="B620" s="48">
        <v>112</v>
      </c>
      <c r="C620" s="48">
        <v>82</v>
      </c>
      <c r="D620" s="48">
        <v>24</v>
      </c>
      <c r="E620" s="48">
        <v>0</v>
      </c>
      <c r="F620" s="48">
        <v>28.2</v>
      </c>
      <c r="G620" s="48">
        <v>1.282</v>
      </c>
      <c r="H620" s="48">
        <v>50</v>
      </c>
      <c r="I620" s="45">
        <v>1</v>
      </c>
    </row>
    <row r="621" spans="1:9">
      <c r="A621" s="48">
        <v>0</v>
      </c>
      <c r="B621" s="48">
        <v>119</v>
      </c>
      <c r="C621" s="48">
        <v>0</v>
      </c>
      <c r="D621" s="48">
        <v>0</v>
      </c>
      <c r="E621" s="48">
        <v>0</v>
      </c>
      <c r="F621" s="48">
        <v>32.4</v>
      </c>
      <c r="G621" s="48">
        <v>0.14099999999999999</v>
      </c>
      <c r="H621" s="48">
        <v>24</v>
      </c>
      <c r="I621" s="45">
        <v>1</v>
      </c>
    </row>
    <row r="622" spans="1:9">
      <c r="A622" s="48">
        <v>2</v>
      </c>
      <c r="B622" s="48">
        <v>112</v>
      </c>
      <c r="C622" s="48">
        <v>86</v>
      </c>
      <c r="D622" s="48">
        <v>42</v>
      </c>
      <c r="E622" s="48">
        <v>160</v>
      </c>
      <c r="F622" s="48">
        <v>38.4</v>
      </c>
      <c r="G622" s="48">
        <v>0.246</v>
      </c>
      <c r="H622" s="48">
        <v>28</v>
      </c>
      <c r="I622" s="45">
        <v>0</v>
      </c>
    </row>
    <row r="623" spans="1:9">
      <c r="A623" s="48">
        <v>2</v>
      </c>
      <c r="B623" s="48">
        <v>92</v>
      </c>
      <c r="C623" s="48">
        <v>76</v>
      </c>
      <c r="D623" s="48">
        <v>20</v>
      </c>
      <c r="E623" s="48">
        <v>0</v>
      </c>
      <c r="F623" s="48">
        <v>24.2</v>
      </c>
      <c r="G623" s="48">
        <v>1.698</v>
      </c>
      <c r="H623" s="48">
        <v>28</v>
      </c>
      <c r="I623" s="45">
        <v>0</v>
      </c>
    </row>
    <row r="624" spans="1:9">
      <c r="A624" s="48">
        <v>6</v>
      </c>
      <c r="B624" s="48">
        <v>183</v>
      </c>
      <c r="C624" s="48">
        <v>94</v>
      </c>
      <c r="D624" s="48">
        <v>0</v>
      </c>
      <c r="E624" s="48">
        <v>0</v>
      </c>
      <c r="F624" s="48">
        <v>40.799999999999997</v>
      </c>
      <c r="G624" s="48">
        <v>1.4610000000000001</v>
      </c>
      <c r="H624" s="48">
        <v>45</v>
      </c>
      <c r="I624" s="45">
        <v>0</v>
      </c>
    </row>
    <row r="625" spans="1:9">
      <c r="A625" s="48">
        <v>0</v>
      </c>
      <c r="B625" s="48">
        <v>94</v>
      </c>
      <c r="C625" s="48">
        <v>70</v>
      </c>
      <c r="D625" s="48">
        <v>27</v>
      </c>
      <c r="E625" s="48">
        <v>115</v>
      </c>
      <c r="F625" s="48">
        <v>43.5</v>
      </c>
      <c r="G625" s="48">
        <v>0.34699999999999998</v>
      </c>
      <c r="H625" s="48">
        <v>21</v>
      </c>
      <c r="I625" s="45">
        <v>0</v>
      </c>
    </row>
    <row r="626" spans="1:9">
      <c r="A626" s="48">
        <v>2</v>
      </c>
      <c r="B626" s="48">
        <v>108</v>
      </c>
      <c r="C626" s="48">
        <v>64</v>
      </c>
      <c r="D626" s="48">
        <v>0</v>
      </c>
      <c r="E626" s="48">
        <v>0</v>
      </c>
      <c r="F626" s="48">
        <v>30.8</v>
      </c>
      <c r="G626" s="48">
        <v>0.158</v>
      </c>
      <c r="H626" s="48">
        <v>21</v>
      </c>
      <c r="I626" s="45">
        <v>0</v>
      </c>
    </row>
    <row r="627" spans="1:9">
      <c r="A627" s="48">
        <v>4</v>
      </c>
      <c r="B627" s="48">
        <v>90</v>
      </c>
      <c r="C627" s="48">
        <v>88</v>
      </c>
      <c r="D627" s="48">
        <v>47</v>
      </c>
      <c r="E627" s="48">
        <v>54</v>
      </c>
      <c r="F627" s="48">
        <v>37.700000000000003</v>
      </c>
      <c r="G627" s="48">
        <v>0.36199999999999999</v>
      </c>
      <c r="H627" s="48">
        <v>29</v>
      </c>
      <c r="I627" s="45">
        <v>0</v>
      </c>
    </row>
    <row r="628" spans="1:9">
      <c r="A628" s="48">
        <v>0</v>
      </c>
      <c r="B628" s="48">
        <v>125</v>
      </c>
      <c r="C628" s="48">
        <v>68</v>
      </c>
      <c r="D628" s="48">
        <v>0</v>
      </c>
      <c r="E628" s="48">
        <v>0</v>
      </c>
      <c r="F628" s="48">
        <v>24.7</v>
      </c>
      <c r="G628" s="48">
        <v>0.20599999999999999</v>
      </c>
      <c r="H628" s="48">
        <v>21</v>
      </c>
      <c r="I628" s="45">
        <v>0</v>
      </c>
    </row>
    <row r="629" spans="1:9">
      <c r="A629" s="48">
        <v>0</v>
      </c>
      <c r="B629" s="48">
        <v>132</v>
      </c>
      <c r="C629" s="48">
        <v>78</v>
      </c>
      <c r="D629" s="48">
        <v>0</v>
      </c>
      <c r="E629" s="48">
        <v>0</v>
      </c>
      <c r="F629" s="48">
        <v>32.4</v>
      </c>
      <c r="G629" s="48">
        <v>0.39300000000000002</v>
      </c>
      <c r="H629" s="48">
        <v>21</v>
      </c>
      <c r="I629" s="45">
        <v>0</v>
      </c>
    </row>
    <row r="630" spans="1:9">
      <c r="A630" s="48">
        <v>5</v>
      </c>
      <c r="B630" s="48">
        <v>128</v>
      </c>
      <c r="C630" s="48">
        <v>80</v>
      </c>
      <c r="D630" s="48">
        <v>0</v>
      </c>
      <c r="E630" s="48">
        <v>0</v>
      </c>
      <c r="F630" s="48">
        <v>34.6</v>
      </c>
      <c r="G630" s="48">
        <v>0.14399999999999999</v>
      </c>
      <c r="H630" s="48">
        <v>45</v>
      </c>
      <c r="I630" s="45">
        <v>0</v>
      </c>
    </row>
    <row r="631" spans="1:9">
      <c r="A631" s="48">
        <v>4</v>
      </c>
      <c r="B631" s="48">
        <v>94</v>
      </c>
      <c r="C631" s="48">
        <v>65</v>
      </c>
      <c r="D631" s="48">
        <v>22</v>
      </c>
      <c r="E631" s="48">
        <v>0</v>
      </c>
      <c r="F631" s="48">
        <v>24.7</v>
      </c>
      <c r="G631" s="48">
        <v>0.14799999999999999</v>
      </c>
      <c r="H631" s="48">
        <v>21</v>
      </c>
      <c r="I631" s="45">
        <v>0</v>
      </c>
    </row>
    <row r="632" spans="1:9">
      <c r="A632" s="48">
        <v>7</v>
      </c>
      <c r="B632" s="48">
        <v>114</v>
      </c>
      <c r="C632" s="48">
        <v>64</v>
      </c>
      <c r="D632" s="48">
        <v>0</v>
      </c>
      <c r="E632" s="48">
        <v>0</v>
      </c>
      <c r="F632" s="48">
        <v>27.4</v>
      </c>
      <c r="G632" s="48">
        <v>0.73199999999999998</v>
      </c>
      <c r="H632" s="48">
        <v>34</v>
      </c>
      <c r="I632" s="45">
        <v>1</v>
      </c>
    </row>
    <row r="633" spans="1:9">
      <c r="A633" s="48">
        <v>0</v>
      </c>
      <c r="B633" s="48">
        <v>102</v>
      </c>
      <c r="C633" s="48">
        <v>78</v>
      </c>
      <c r="D633" s="48">
        <v>40</v>
      </c>
      <c r="E633" s="48">
        <v>90</v>
      </c>
      <c r="F633" s="48">
        <v>34.5</v>
      </c>
      <c r="G633" s="48">
        <v>0.23799999999999999</v>
      </c>
      <c r="H633" s="48">
        <v>24</v>
      </c>
      <c r="I633" s="45">
        <v>0</v>
      </c>
    </row>
    <row r="634" spans="1:9">
      <c r="A634" s="48">
        <v>2</v>
      </c>
      <c r="B634" s="48">
        <v>111</v>
      </c>
      <c r="C634" s="48">
        <v>60</v>
      </c>
      <c r="D634" s="48">
        <v>0</v>
      </c>
      <c r="E634" s="48">
        <v>0</v>
      </c>
      <c r="F634" s="48">
        <v>26.2</v>
      </c>
      <c r="G634" s="48">
        <v>0.34300000000000003</v>
      </c>
      <c r="H634" s="48">
        <v>23</v>
      </c>
      <c r="I634" s="45">
        <v>0</v>
      </c>
    </row>
    <row r="635" spans="1:9">
      <c r="A635" s="48">
        <v>1</v>
      </c>
      <c r="B635" s="48">
        <v>128</v>
      </c>
      <c r="C635" s="48">
        <v>82</v>
      </c>
      <c r="D635" s="48">
        <v>17</v>
      </c>
      <c r="E635" s="48">
        <v>183</v>
      </c>
      <c r="F635" s="48">
        <v>27.5</v>
      </c>
      <c r="G635" s="48">
        <v>0.115</v>
      </c>
      <c r="H635" s="48">
        <v>22</v>
      </c>
      <c r="I635" s="45">
        <v>0</v>
      </c>
    </row>
    <row r="636" spans="1:9">
      <c r="A636" s="48">
        <v>10</v>
      </c>
      <c r="B636" s="48">
        <v>92</v>
      </c>
      <c r="C636" s="48">
        <v>62</v>
      </c>
      <c r="D636" s="48">
        <v>0</v>
      </c>
      <c r="E636" s="48">
        <v>0</v>
      </c>
      <c r="F636" s="48">
        <v>25.9</v>
      </c>
      <c r="G636" s="48">
        <v>0.16700000000000001</v>
      </c>
      <c r="H636" s="48">
        <v>31</v>
      </c>
      <c r="I636" s="45">
        <v>0</v>
      </c>
    </row>
    <row r="637" spans="1:9">
      <c r="A637" s="48">
        <v>13</v>
      </c>
      <c r="B637" s="48">
        <v>104</v>
      </c>
      <c r="C637" s="48">
        <v>72</v>
      </c>
      <c r="D637" s="48">
        <v>0</v>
      </c>
      <c r="E637" s="48">
        <v>0</v>
      </c>
      <c r="F637" s="48">
        <v>31.2</v>
      </c>
      <c r="G637" s="48">
        <v>0.46500000000000002</v>
      </c>
      <c r="H637" s="48">
        <v>38</v>
      </c>
      <c r="I637" s="45">
        <v>1</v>
      </c>
    </row>
    <row r="638" spans="1:9">
      <c r="A638" s="48">
        <v>5</v>
      </c>
      <c r="B638" s="48">
        <v>104</v>
      </c>
      <c r="C638" s="48">
        <v>74</v>
      </c>
      <c r="D638" s="48">
        <v>0</v>
      </c>
      <c r="E638" s="48">
        <v>0</v>
      </c>
      <c r="F638" s="48">
        <v>28.8</v>
      </c>
      <c r="G638" s="48">
        <v>0.153</v>
      </c>
      <c r="H638" s="48">
        <v>48</v>
      </c>
      <c r="I638" s="45">
        <v>0</v>
      </c>
    </row>
    <row r="639" spans="1:9">
      <c r="A639" s="48">
        <v>2</v>
      </c>
      <c r="B639" s="48">
        <v>94</v>
      </c>
      <c r="C639" s="48">
        <v>76</v>
      </c>
      <c r="D639" s="48">
        <v>18</v>
      </c>
      <c r="E639" s="48">
        <v>66</v>
      </c>
      <c r="F639" s="48">
        <v>31.6</v>
      </c>
      <c r="G639" s="48">
        <v>0.64900000000000002</v>
      </c>
      <c r="H639" s="48">
        <v>23</v>
      </c>
      <c r="I639" s="45">
        <v>0</v>
      </c>
    </row>
    <row r="640" spans="1:9">
      <c r="A640" s="48">
        <v>7</v>
      </c>
      <c r="B640" s="48">
        <v>97</v>
      </c>
      <c r="C640" s="48">
        <v>76</v>
      </c>
      <c r="D640" s="48">
        <v>32</v>
      </c>
      <c r="E640" s="48">
        <v>91</v>
      </c>
      <c r="F640" s="48">
        <v>40.9</v>
      </c>
      <c r="G640" s="48">
        <v>0.871</v>
      </c>
      <c r="H640" s="48">
        <v>32</v>
      </c>
      <c r="I640" s="45">
        <v>1</v>
      </c>
    </row>
    <row r="641" spans="1:9">
      <c r="A641" s="48">
        <v>1</v>
      </c>
      <c r="B641" s="48">
        <v>100</v>
      </c>
      <c r="C641" s="48">
        <v>74</v>
      </c>
      <c r="D641" s="48">
        <v>12</v>
      </c>
      <c r="E641" s="48">
        <v>46</v>
      </c>
      <c r="F641" s="48">
        <v>19.5</v>
      </c>
      <c r="G641" s="48">
        <v>0.14899999999999999</v>
      </c>
      <c r="H641" s="48">
        <v>28</v>
      </c>
      <c r="I641" s="45">
        <v>0</v>
      </c>
    </row>
    <row r="642" spans="1:9">
      <c r="A642" s="48">
        <v>0</v>
      </c>
      <c r="B642" s="48">
        <v>102</v>
      </c>
      <c r="C642" s="48">
        <v>86</v>
      </c>
      <c r="D642" s="48">
        <v>17</v>
      </c>
      <c r="E642" s="48">
        <v>105</v>
      </c>
      <c r="F642" s="48">
        <v>29.3</v>
      </c>
      <c r="G642" s="48">
        <v>0.69499999999999995</v>
      </c>
      <c r="H642" s="48">
        <v>27</v>
      </c>
      <c r="I642" s="45">
        <v>0</v>
      </c>
    </row>
    <row r="643" spans="1:9">
      <c r="A643" s="48">
        <v>4</v>
      </c>
      <c r="B643" s="48">
        <v>128</v>
      </c>
      <c r="C643" s="48">
        <v>70</v>
      </c>
      <c r="D643" s="48">
        <v>0</v>
      </c>
      <c r="E643" s="48">
        <v>0</v>
      </c>
      <c r="F643" s="48">
        <v>34.299999999999997</v>
      </c>
      <c r="G643" s="48">
        <v>0.30299999999999999</v>
      </c>
      <c r="H643" s="48">
        <v>24</v>
      </c>
      <c r="I643" s="45">
        <v>0</v>
      </c>
    </row>
    <row r="644" spans="1:9">
      <c r="A644" s="48">
        <v>6</v>
      </c>
      <c r="B644" s="48">
        <v>147</v>
      </c>
      <c r="C644" s="48">
        <v>80</v>
      </c>
      <c r="D644" s="48">
        <v>0</v>
      </c>
      <c r="E644" s="48">
        <v>0</v>
      </c>
      <c r="F644" s="48">
        <v>29.5</v>
      </c>
      <c r="G644" s="48">
        <v>0.17799999999999999</v>
      </c>
      <c r="H644" s="48">
        <v>50</v>
      </c>
      <c r="I644" s="45">
        <v>1</v>
      </c>
    </row>
    <row r="645" spans="1:9">
      <c r="A645" s="48">
        <v>4</v>
      </c>
      <c r="B645" s="48">
        <v>90</v>
      </c>
      <c r="C645" s="48">
        <v>0</v>
      </c>
      <c r="D645" s="48">
        <v>0</v>
      </c>
      <c r="E645" s="48">
        <v>0</v>
      </c>
      <c r="F645" s="48">
        <v>28</v>
      </c>
      <c r="G645" s="48">
        <v>0.61</v>
      </c>
      <c r="H645" s="48">
        <v>31</v>
      </c>
      <c r="I645" s="45">
        <v>0</v>
      </c>
    </row>
    <row r="646" spans="1:9">
      <c r="A646" s="48">
        <v>3</v>
      </c>
      <c r="B646" s="48">
        <v>103</v>
      </c>
      <c r="C646" s="48">
        <v>72</v>
      </c>
      <c r="D646" s="48">
        <v>30</v>
      </c>
      <c r="E646" s="48">
        <v>152</v>
      </c>
      <c r="F646" s="48">
        <v>27.6</v>
      </c>
      <c r="G646" s="48">
        <v>0.73</v>
      </c>
      <c r="H646" s="48">
        <v>27</v>
      </c>
      <c r="I646" s="45">
        <v>0</v>
      </c>
    </row>
    <row r="647" spans="1:9">
      <c r="A647" s="48">
        <v>2</v>
      </c>
      <c r="B647" s="48">
        <v>157</v>
      </c>
      <c r="C647" s="48">
        <v>74</v>
      </c>
      <c r="D647" s="48">
        <v>35</v>
      </c>
      <c r="E647" s="48">
        <v>440</v>
      </c>
      <c r="F647" s="48">
        <v>39.4</v>
      </c>
      <c r="G647" s="48">
        <v>0.13400000000000001</v>
      </c>
      <c r="H647" s="48">
        <v>30</v>
      </c>
      <c r="I647" s="45">
        <v>0</v>
      </c>
    </row>
    <row r="648" spans="1:9">
      <c r="A648" s="48">
        <v>1</v>
      </c>
      <c r="B648" s="48">
        <v>167</v>
      </c>
      <c r="C648" s="48">
        <v>74</v>
      </c>
      <c r="D648" s="48">
        <v>17</v>
      </c>
      <c r="E648" s="48">
        <v>144</v>
      </c>
      <c r="F648" s="48">
        <v>23.4</v>
      </c>
      <c r="G648" s="48">
        <v>0.44700000000000001</v>
      </c>
      <c r="H648" s="48">
        <v>33</v>
      </c>
      <c r="I648" s="45">
        <v>1</v>
      </c>
    </row>
    <row r="649" spans="1:9">
      <c r="A649" s="48">
        <v>0</v>
      </c>
      <c r="B649" s="48">
        <v>179</v>
      </c>
      <c r="C649" s="48">
        <v>50</v>
      </c>
      <c r="D649" s="48">
        <v>36</v>
      </c>
      <c r="E649" s="48">
        <v>159</v>
      </c>
      <c r="F649" s="48">
        <v>37.799999999999997</v>
      </c>
      <c r="G649" s="48">
        <v>0.45500000000000002</v>
      </c>
      <c r="H649" s="48">
        <v>22</v>
      </c>
      <c r="I649" s="45">
        <v>1</v>
      </c>
    </row>
    <row r="650" spans="1:9">
      <c r="A650" s="48">
        <v>11</v>
      </c>
      <c r="B650" s="48">
        <v>136</v>
      </c>
      <c r="C650" s="48">
        <v>84</v>
      </c>
      <c r="D650" s="48">
        <v>35</v>
      </c>
      <c r="E650" s="48">
        <v>130</v>
      </c>
      <c r="F650" s="48">
        <v>28.3</v>
      </c>
      <c r="G650" s="48">
        <v>0.26</v>
      </c>
      <c r="H650" s="48">
        <v>42</v>
      </c>
      <c r="I650" s="45">
        <v>1</v>
      </c>
    </row>
    <row r="651" spans="1:9">
      <c r="A651" s="48">
        <v>0</v>
      </c>
      <c r="B651" s="48">
        <v>107</v>
      </c>
      <c r="C651" s="48">
        <v>60</v>
      </c>
      <c r="D651" s="48">
        <v>25</v>
      </c>
      <c r="E651" s="48">
        <v>0</v>
      </c>
      <c r="F651" s="48">
        <v>26.4</v>
      </c>
      <c r="G651" s="48">
        <v>0.13300000000000001</v>
      </c>
      <c r="H651" s="48">
        <v>23</v>
      </c>
      <c r="I651" s="45">
        <v>0</v>
      </c>
    </row>
    <row r="652" spans="1:9">
      <c r="A652" s="48">
        <v>1</v>
      </c>
      <c r="B652" s="48">
        <v>91</v>
      </c>
      <c r="C652" s="48">
        <v>54</v>
      </c>
      <c r="D652" s="48">
        <v>25</v>
      </c>
      <c r="E652" s="48">
        <v>100</v>
      </c>
      <c r="F652" s="48">
        <v>25.2</v>
      </c>
      <c r="G652" s="48">
        <v>0.23400000000000001</v>
      </c>
      <c r="H652" s="48">
        <v>23</v>
      </c>
      <c r="I652" s="45">
        <v>0</v>
      </c>
    </row>
    <row r="653" spans="1:9">
      <c r="A653" s="48">
        <v>1</v>
      </c>
      <c r="B653" s="48">
        <v>117</v>
      </c>
      <c r="C653" s="48">
        <v>60</v>
      </c>
      <c r="D653" s="48">
        <v>23</v>
      </c>
      <c r="E653" s="48">
        <v>106</v>
      </c>
      <c r="F653" s="48">
        <v>33.799999999999997</v>
      </c>
      <c r="G653" s="48">
        <v>0.46600000000000003</v>
      </c>
      <c r="H653" s="48">
        <v>27</v>
      </c>
      <c r="I653" s="45">
        <v>0</v>
      </c>
    </row>
    <row r="654" spans="1:9">
      <c r="A654" s="48">
        <v>5</v>
      </c>
      <c r="B654" s="48">
        <v>123</v>
      </c>
      <c r="C654" s="48">
        <v>74</v>
      </c>
      <c r="D654" s="48">
        <v>40</v>
      </c>
      <c r="E654" s="48">
        <v>77</v>
      </c>
      <c r="F654" s="48">
        <v>34.1</v>
      </c>
      <c r="G654" s="48">
        <v>0.26900000000000002</v>
      </c>
      <c r="H654" s="48">
        <v>28</v>
      </c>
      <c r="I654" s="45">
        <v>0</v>
      </c>
    </row>
    <row r="655" spans="1:9">
      <c r="A655" s="48">
        <v>2</v>
      </c>
      <c r="B655" s="48">
        <v>120</v>
      </c>
      <c r="C655" s="48">
        <v>54</v>
      </c>
      <c r="D655" s="48">
        <v>0</v>
      </c>
      <c r="E655" s="48">
        <v>0</v>
      </c>
      <c r="F655" s="48">
        <v>26.8</v>
      </c>
      <c r="G655" s="48">
        <v>0.45500000000000002</v>
      </c>
      <c r="H655" s="48">
        <v>27</v>
      </c>
      <c r="I655" s="45">
        <v>0</v>
      </c>
    </row>
    <row r="656" spans="1:9">
      <c r="A656" s="48">
        <v>1</v>
      </c>
      <c r="B656" s="48">
        <v>106</v>
      </c>
      <c r="C656" s="48">
        <v>70</v>
      </c>
      <c r="D656" s="48">
        <v>28</v>
      </c>
      <c r="E656" s="48">
        <v>135</v>
      </c>
      <c r="F656" s="48">
        <v>34.200000000000003</v>
      </c>
      <c r="G656" s="48">
        <v>0.14199999999999999</v>
      </c>
      <c r="H656" s="48">
        <v>22</v>
      </c>
      <c r="I656" s="45">
        <v>0</v>
      </c>
    </row>
    <row r="657" spans="1:9">
      <c r="A657" s="48">
        <v>2</v>
      </c>
      <c r="B657" s="48">
        <v>155</v>
      </c>
      <c r="C657" s="48">
        <v>52</v>
      </c>
      <c r="D657" s="48">
        <v>27</v>
      </c>
      <c r="E657" s="48">
        <v>540</v>
      </c>
      <c r="F657" s="48">
        <v>38.700000000000003</v>
      </c>
      <c r="G657" s="48">
        <v>0.24</v>
      </c>
      <c r="H657" s="48">
        <v>25</v>
      </c>
      <c r="I657" s="45">
        <v>1</v>
      </c>
    </row>
    <row r="658" spans="1:9">
      <c r="A658" s="48">
        <v>2</v>
      </c>
      <c r="B658" s="48">
        <v>101</v>
      </c>
      <c r="C658" s="48">
        <v>58</v>
      </c>
      <c r="D658" s="48">
        <v>35</v>
      </c>
      <c r="E658" s="48">
        <v>90</v>
      </c>
      <c r="F658" s="48">
        <v>21.8</v>
      </c>
      <c r="G658" s="48">
        <v>0.155</v>
      </c>
      <c r="H658" s="48">
        <v>22</v>
      </c>
      <c r="I658" s="45">
        <v>0</v>
      </c>
    </row>
    <row r="659" spans="1:9">
      <c r="A659" s="48">
        <v>1</v>
      </c>
      <c r="B659" s="48">
        <v>120</v>
      </c>
      <c r="C659" s="48">
        <v>80</v>
      </c>
      <c r="D659" s="48">
        <v>48</v>
      </c>
      <c r="E659" s="48">
        <v>200</v>
      </c>
      <c r="F659" s="48">
        <v>38.9</v>
      </c>
      <c r="G659" s="48">
        <v>1.1619999999999999</v>
      </c>
      <c r="H659" s="48">
        <v>41</v>
      </c>
      <c r="I659" s="45">
        <v>0</v>
      </c>
    </row>
    <row r="660" spans="1:9">
      <c r="A660" s="48">
        <v>11</v>
      </c>
      <c r="B660" s="48">
        <v>127</v>
      </c>
      <c r="C660" s="48">
        <v>106</v>
      </c>
      <c r="D660" s="48">
        <v>0</v>
      </c>
      <c r="E660" s="48">
        <v>0</v>
      </c>
      <c r="F660" s="48">
        <v>39</v>
      </c>
      <c r="G660" s="48">
        <v>0.19</v>
      </c>
      <c r="H660" s="48">
        <v>51</v>
      </c>
      <c r="I660" s="45">
        <v>0</v>
      </c>
    </row>
    <row r="661" spans="1:9">
      <c r="A661" s="48">
        <v>3</v>
      </c>
      <c r="B661" s="48">
        <v>80</v>
      </c>
      <c r="C661" s="48">
        <v>82</v>
      </c>
      <c r="D661" s="48">
        <v>31</v>
      </c>
      <c r="E661" s="48">
        <v>70</v>
      </c>
      <c r="F661" s="48">
        <v>34.200000000000003</v>
      </c>
      <c r="G661" s="48">
        <v>1.292</v>
      </c>
      <c r="H661" s="48">
        <v>27</v>
      </c>
      <c r="I661" s="45">
        <v>1</v>
      </c>
    </row>
    <row r="662" spans="1:9">
      <c r="A662" s="48">
        <v>10</v>
      </c>
      <c r="B662" s="48">
        <v>162</v>
      </c>
      <c r="C662" s="48">
        <v>84</v>
      </c>
      <c r="D662" s="48">
        <v>0</v>
      </c>
      <c r="E662" s="48">
        <v>0</v>
      </c>
      <c r="F662" s="48">
        <v>27.7</v>
      </c>
      <c r="G662" s="48">
        <v>0.182</v>
      </c>
      <c r="H662" s="48">
        <v>54</v>
      </c>
      <c r="I662" s="45">
        <v>0</v>
      </c>
    </row>
    <row r="663" spans="1:9">
      <c r="A663" s="48">
        <v>1</v>
      </c>
      <c r="B663" s="48">
        <v>199</v>
      </c>
      <c r="C663" s="48">
        <v>76</v>
      </c>
      <c r="D663" s="48">
        <v>43</v>
      </c>
      <c r="E663" s="48">
        <v>0</v>
      </c>
      <c r="F663" s="48">
        <v>42.9</v>
      </c>
      <c r="G663" s="48">
        <v>1.3939999999999999</v>
      </c>
      <c r="H663" s="48">
        <v>22</v>
      </c>
      <c r="I663" s="45">
        <v>1</v>
      </c>
    </row>
    <row r="664" spans="1:9">
      <c r="A664" s="48">
        <v>8</v>
      </c>
      <c r="B664" s="48">
        <v>167</v>
      </c>
      <c r="C664" s="48">
        <v>106</v>
      </c>
      <c r="D664" s="48">
        <v>46</v>
      </c>
      <c r="E664" s="48">
        <v>231</v>
      </c>
      <c r="F664" s="48">
        <v>37.6</v>
      </c>
      <c r="G664" s="48">
        <v>0.16500000000000001</v>
      </c>
      <c r="H664" s="48">
        <v>43</v>
      </c>
      <c r="I664" s="45">
        <v>1</v>
      </c>
    </row>
    <row r="665" spans="1:9">
      <c r="A665" s="48">
        <v>9</v>
      </c>
      <c r="B665" s="48">
        <v>145</v>
      </c>
      <c r="C665" s="48">
        <v>80</v>
      </c>
      <c r="D665" s="48">
        <v>46</v>
      </c>
      <c r="E665" s="48">
        <v>130</v>
      </c>
      <c r="F665" s="48">
        <v>37.9</v>
      </c>
      <c r="G665" s="48">
        <v>0.63700000000000001</v>
      </c>
      <c r="H665" s="48">
        <v>40</v>
      </c>
      <c r="I665" s="45">
        <v>1</v>
      </c>
    </row>
    <row r="666" spans="1:9">
      <c r="A666" s="48">
        <v>6</v>
      </c>
      <c r="B666" s="48">
        <v>115</v>
      </c>
      <c r="C666" s="48">
        <v>60</v>
      </c>
      <c r="D666" s="48">
        <v>39</v>
      </c>
      <c r="E666" s="48">
        <v>0</v>
      </c>
      <c r="F666" s="48">
        <v>33.700000000000003</v>
      </c>
      <c r="G666" s="48">
        <v>0.245</v>
      </c>
      <c r="H666" s="48">
        <v>40</v>
      </c>
      <c r="I666" s="45">
        <v>1</v>
      </c>
    </row>
    <row r="667" spans="1:9">
      <c r="A667" s="48">
        <v>1</v>
      </c>
      <c r="B667" s="48">
        <v>112</v>
      </c>
      <c r="C667" s="48">
        <v>80</v>
      </c>
      <c r="D667" s="48">
        <v>45</v>
      </c>
      <c r="E667" s="48">
        <v>132</v>
      </c>
      <c r="F667" s="48">
        <v>34.799999999999997</v>
      </c>
      <c r="G667" s="48">
        <v>0.217</v>
      </c>
      <c r="H667" s="48">
        <v>24</v>
      </c>
      <c r="I667" s="45">
        <v>0</v>
      </c>
    </row>
    <row r="668" spans="1:9">
      <c r="A668" s="48">
        <v>4</v>
      </c>
      <c r="B668" s="48">
        <v>145</v>
      </c>
      <c r="C668" s="48">
        <v>82</v>
      </c>
      <c r="D668" s="48">
        <v>18</v>
      </c>
      <c r="E668" s="48">
        <v>0</v>
      </c>
      <c r="F668" s="48">
        <v>32.5</v>
      </c>
      <c r="G668" s="48">
        <v>0.23499999999999999</v>
      </c>
      <c r="H668" s="48">
        <v>70</v>
      </c>
      <c r="I668" s="45">
        <v>1</v>
      </c>
    </row>
    <row r="669" spans="1:9">
      <c r="A669" s="48">
        <v>10</v>
      </c>
      <c r="B669" s="48">
        <v>111</v>
      </c>
      <c r="C669" s="48">
        <v>70</v>
      </c>
      <c r="D669" s="48">
        <v>27</v>
      </c>
      <c r="E669" s="48">
        <v>0</v>
      </c>
      <c r="F669" s="48">
        <v>27.5</v>
      </c>
      <c r="G669" s="48">
        <v>0.14099999999999999</v>
      </c>
      <c r="H669" s="48">
        <v>40</v>
      </c>
      <c r="I669" s="45">
        <v>1</v>
      </c>
    </row>
    <row r="670" spans="1:9">
      <c r="A670" s="48">
        <v>6</v>
      </c>
      <c r="B670" s="48">
        <v>98</v>
      </c>
      <c r="C670" s="48">
        <v>58</v>
      </c>
      <c r="D670" s="48">
        <v>33</v>
      </c>
      <c r="E670" s="48">
        <v>190</v>
      </c>
      <c r="F670" s="48">
        <v>34</v>
      </c>
      <c r="G670" s="48">
        <v>0.43</v>
      </c>
      <c r="H670" s="48">
        <v>43</v>
      </c>
      <c r="I670" s="45">
        <v>0</v>
      </c>
    </row>
    <row r="671" spans="1:9">
      <c r="A671" s="48">
        <v>9</v>
      </c>
      <c r="B671" s="48">
        <v>154</v>
      </c>
      <c r="C671" s="48">
        <v>78</v>
      </c>
      <c r="D671" s="48">
        <v>30</v>
      </c>
      <c r="E671" s="48">
        <v>100</v>
      </c>
      <c r="F671" s="48">
        <v>30.9</v>
      </c>
      <c r="G671" s="48">
        <v>0.16400000000000001</v>
      </c>
      <c r="H671" s="48">
        <v>45</v>
      </c>
      <c r="I671" s="45">
        <v>0</v>
      </c>
    </row>
    <row r="672" spans="1:9">
      <c r="A672" s="48">
        <v>6</v>
      </c>
      <c r="B672" s="48">
        <v>165</v>
      </c>
      <c r="C672" s="48">
        <v>68</v>
      </c>
      <c r="D672" s="48">
        <v>26</v>
      </c>
      <c r="E672" s="48">
        <v>168</v>
      </c>
      <c r="F672" s="48">
        <v>33.6</v>
      </c>
      <c r="G672" s="48">
        <v>0.63100000000000001</v>
      </c>
      <c r="H672" s="48">
        <v>49</v>
      </c>
      <c r="I672" s="45">
        <v>0</v>
      </c>
    </row>
    <row r="673" spans="1:9">
      <c r="A673" s="48">
        <v>1</v>
      </c>
      <c r="B673" s="48">
        <v>99</v>
      </c>
      <c r="C673" s="48">
        <v>58</v>
      </c>
      <c r="D673" s="48">
        <v>10</v>
      </c>
      <c r="E673" s="48">
        <v>0</v>
      </c>
      <c r="F673" s="48">
        <v>25.4</v>
      </c>
      <c r="G673" s="48">
        <v>0.55100000000000005</v>
      </c>
      <c r="H673" s="48">
        <v>21</v>
      </c>
      <c r="I673" s="45">
        <v>0</v>
      </c>
    </row>
    <row r="674" spans="1:9">
      <c r="A674" s="48">
        <v>10</v>
      </c>
      <c r="B674" s="48">
        <v>68</v>
      </c>
      <c r="C674" s="48">
        <v>106</v>
      </c>
      <c r="D674" s="48">
        <v>23</v>
      </c>
      <c r="E674" s="48">
        <v>49</v>
      </c>
      <c r="F674" s="48">
        <v>35.5</v>
      </c>
      <c r="G674" s="48">
        <v>0.28499999999999998</v>
      </c>
      <c r="H674" s="48">
        <v>47</v>
      </c>
      <c r="I674" s="45">
        <v>0</v>
      </c>
    </row>
    <row r="675" spans="1:9">
      <c r="A675" s="48">
        <v>3</v>
      </c>
      <c r="B675" s="48">
        <v>123</v>
      </c>
      <c r="C675" s="48">
        <v>100</v>
      </c>
      <c r="D675" s="48">
        <v>35</v>
      </c>
      <c r="E675" s="48">
        <v>240</v>
      </c>
      <c r="F675" s="48">
        <v>57.3</v>
      </c>
      <c r="G675" s="48">
        <v>0.88</v>
      </c>
      <c r="H675" s="48">
        <v>22</v>
      </c>
      <c r="I675" s="45">
        <v>0</v>
      </c>
    </row>
    <row r="676" spans="1:9">
      <c r="A676" s="48">
        <v>8</v>
      </c>
      <c r="B676" s="48">
        <v>91</v>
      </c>
      <c r="C676" s="48">
        <v>82</v>
      </c>
      <c r="D676" s="48">
        <v>0</v>
      </c>
      <c r="E676" s="48">
        <v>0</v>
      </c>
      <c r="F676" s="48">
        <v>35.6</v>
      </c>
      <c r="G676" s="48">
        <v>0.58699999999999997</v>
      </c>
      <c r="H676" s="48">
        <v>68</v>
      </c>
      <c r="I676" s="45">
        <v>0</v>
      </c>
    </row>
    <row r="677" spans="1:9">
      <c r="A677" s="48">
        <v>6</v>
      </c>
      <c r="B677" s="48">
        <v>195</v>
      </c>
      <c r="C677" s="48">
        <v>70</v>
      </c>
      <c r="D677" s="48">
        <v>0</v>
      </c>
      <c r="E677" s="48">
        <v>0</v>
      </c>
      <c r="F677" s="48">
        <v>30.9</v>
      </c>
      <c r="G677" s="48">
        <v>0.32800000000000001</v>
      </c>
      <c r="H677" s="48">
        <v>31</v>
      </c>
      <c r="I677" s="45">
        <v>1</v>
      </c>
    </row>
    <row r="678" spans="1:9">
      <c r="A678" s="48">
        <v>9</v>
      </c>
      <c r="B678" s="48">
        <v>156</v>
      </c>
      <c r="C678" s="48">
        <v>86</v>
      </c>
      <c r="D678" s="48">
        <v>0</v>
      </c>
      <c r="E678" s="48">
        <v>0</v>
      </c>
      <c r="F678" s="48">
        <v>24.8</v>
      </c>
      <c r="G678" s="48">
        <v>0.23</v>
      </c>
      <c r="H678" s="48">
        <v>53</v>
      </c>
      <c r="I678" s="45">
        <v>1</v>
      </c>
    </row>
    <row r="679" spans="1:9">
      <c r="A679" s="48">
        <v>0</v>
      </c>
      <c r="B679" s="48">
        <v>93</v>
      </c>
      <c r="C679" s="48">
        <v>60</v>
      </c>
      <c r="D679" s="48">
        <v>0</v>
      </c>
      <c r="E679" s="48">
        <v>0</v>
      </c>
      <c r="F679" s="48">
        <v>35.299999999999997</v>
      </c>
      <c r="G679" s="48">
        <v>0.26300000000000001</v>
      </c>
      <c r="H679" s="48">
        <v>25</v>
      </c>
      <c r="I679" s="45">
        <v>0</v>
      </c>
    </row>
    <row r="680" spans="1:9">
      <c r="A680" s="48">
        <v>3</v>
      </c>
      <c r="B680" s="48">
        <v>121</v>
      </c>
      <c r="C680" s="48">
        <v>52</v>
      </c>
      <c r="D680" s="48">
        <v>0</v>
      </c>
      <c r="E680" s="48">
        <v>0</v>
      </c>
      <c r="F680" s="48">
        <v>36</v>
      </c>
      <c r="G680" s="48">
        <v>0.127</v>
      </c>
      <c r="H680" s="48">
        <v>25</v>
      </c>
      <c r="I680" s="45">
        <v>1</v>
      </c>
    </row>
    <row r="681" spans="1:9">
      <c r="A681" s="48">
        <v>2</v>
      </c>
      <c r="B681" s="48">
        <v>101</v>
      </c>
      <c r="C681" s="48">
        <v>58</v>
      </c>
      <c r="D681" s="48">
        <v>17</v>
      </c>
      <c r="E681" s="48">
        <v>265</v>
      </c>
      <c r="F681" s="48">
        <v>24.2</v>
      </c>
      <c r="G681" s="48">
        <v>0.61399999999999999</v>
      </c>
      <c r="H681" s="48">
        <v>23</v>
      </c>
      <c r="I681" s="45">
        <v>0</v>
      </c>
    </row>
    <row r="682" spans="1:9">
      <c r="A682" s="48">
        <v>2</v>
      </c>
      <c r="B682" s="48">
        <v>56</v>
      </c>
      <c r="C682" s="48">
        <v>56</v>
      </c>
      <c r="D682" s="48">
        <v>28</v>
      </c>
      <c r="E682" s="48">
        <v>45</v>
      </c>
      <c r="F682" s="48">
        <v>24.2</v>
      </c>
      <c r="G682" s="48">
        <v>0.33200000000000002</v>
      </c>
      <c r="H682" s="48">
        <v>22</v>
      </c>
      <c r="I682" s="45">
        <v>0</v>
      </c>
    </row>
    <row r="683" spans="1:9">
      <c r="A683" s="48">
        <v>0</v>
      </c>
      <c r="B683" s="48">
        <v>162</v>
      </c>
      <c r="C683" s="48">
        <v>76</v>
      </c>
      <c r="D683" s="48">
        <v>36</v>
      </c>
      <c r="E683" s="48">
        <v>0</v>
      </c>
      <c r="F683" s="48">
        <v>49.6</v>
      </c>
      <c r="G683" s="48">
        <v>0.36399999999999999</v>
      </c>
      <c r="H683" s="48">
        <v>26</v>
      </c>
      <c r="I683" s="45">
        <v>1</v>
      </c>
    </row>
    <row r="684" spans="1:9">
      <c r="A684" s="48">
        <v>0</v>
      </c>
      <c r="B684" s="48">
        <v>95</v>
      </c>
      <c r="C684" s="48">
        <v>64</v>
      </c>
      <c r="D684" s="48">
        <v>39</v>
      </c>
      <c r="E684" s="48">
        <v>105</v>
      </c>
      <c r="F684" s="48">
        <v>44.6</v>
      </c>
      <c r="G684" s="48">
        <v>0.36599999999999999</v>
      </c>
      <c r="H684" s="48">
        <v>22</v>
      </c>
      <c r="I684" s="45">
        <v>0</v>
      </c>
    </row>
    <row r="685" spans="1:9">
      <c r="A685" s="48">
        <v>4</v>
      </c>
      <c r="B685" s="48">
        <v>125</v>
      </c>
      <c r="C685" s="48">
        <v>80</v>
      </c>
      <c r="D685" s="48">
        <v>0</v>
      </c>
      <c r="E685" s="48">
        <v>0</v>
      </c>
      <c r="F685" s="48">
        <v>32.299999999999997</v>
      </c>
      <c r="G685" s="48">
        <v>0.53600000000000003</v>
      </c>
      <c r="H685" s="48">
        <v>27</v>
      </c>
      <c r="I685" s="45">
        <v>1</v>
      </c>
    </row>
    <row r="686" spans="1:9">
      <c r="A686" s="48">
        <v>5</v>
      </c>
      <c r="B686" s="48">
        <v>136</v>
      </c>
      <c r="C686" s="48">
        <v>82</v>
      </c>
      <c r="D686" s="48">
        <v>0</v>
      </c>
      <c r="E686" s="48">
        <v>0</v>
      </c>
      <c r="F686" s="48">
        <v>0</v>
      </c>
      <c r="G686" s="48">
        <v>0.64</v>
      </c>
      <c r="H686" s="48">
        <v>69</v>
      </c>
      <c r="I686" s="45">
        <v>0</v>
      </c>
    </row>
    <row r="687" spans="1:9">
      <c r="A687" s="48">
        <v>2</v>
      </c>
      <c r="B687" s="48">
        <v>129</v>
      </c>
      <c r="C687" s="48">
        <v>74</v>
      </c>
      <c r="D687" s="48">
        <v>26</v>
      </c>
      <c r="E687" s="48">
        <v>205</v>
      </c>
      <c r="F687" s="48">
        <v>33.200000000000003</v>
      </c>
      <c r="G687" s="48">
        <v>0.59099999999999997</v>
      </c>
      <c r="H687" s="48">
        <v>25</v>
      </c>
      <c r="I687" s="45">
        <v>0</v>
      </c>
    </row>
    <row r="688" spans="1:9">
      <c r="A688" s="48">
        <v>3</v>
      </c>
      <c r="B688" s="48">
        <v>130</v>
      </c>
      <c r="C688" s="48">
        <v>64</v>
      </c>
      <c r="D688" s="48">
        <v>0</v>
      </c>
      <c r="E688" s="48">
        <v>0</v>
      </c>
      <c r="F688" s="48">
        <v>23.1</v>
      </c>
      <c r="G688" s="48">
        <v>0.314</v>
      </c>
      <c r="H688" s="48">
        <v>22</v>
      </c>
      <c r="I688" s="45">
        <v>0</v>
      </c>
    </row>
    <row r="689" spans="1:9">
      <c r="A689" s="48">
        <v>1</v>
      </c>
      <c r="B689" s="48">
        <v>107</v>
      </c>
      <c r="C689" s="48">
        <v>50</v>
      </c>
      <c r="D689" s="48">
        <v>19</v>
      </c>
      <c r="E689" s="48">
        <v>0</v>
      </c>
      <c r="F689" s="48">
        <v>28.3</v>
      </c>
      <c r="G689" s="48">
        <v>0.18099999999999999</v>
      </c>
      <c r="H689" s="48">
        <v>29</v>
      </c>
      <c r="I689" s="45">
        <v>0</v>
      </c>
    </row>
    <row r="690" spans="1:9">
      <c r="A690" s="48">
        <v>1</v>
      </c>
      <c r="B690" s="48">
        <v>140</v>
      </c>
      <c r="C690" s="48">
        <v>74</v>
      </c>
      <c r="D690" s="48">
        <v>26</v>
      </c>
      <c r="E690" s="48">
        <v>180</v>
      </c>
      <c r="F690" s="48">
        <v>24.1</v>
      </c>
      <c r="G690" s="48">
        <v>0.82799999999999996</v>
      </c>
      <c r="H690" s="48">
        <v>23</v>
      </c>
      <c r="I690" s="45">
        <v>0</v>
      </c>
    </row>
    <row r="691" spans="1:9">
      <c r="A691" s="48">
        <v>1</v>
      </c>
      <c r="B691" s="48">
        <v>144</v>
      </c>
      <c r="C691" s="48">
        <v>82</v>
      </c>
      <c r="D691" s="48">
        <v>46</v>
      </c>
      <c r="E691" s="48">
        <v>180</v>
      </c>
      <c r="F691" s="48">
        <v>46.1</v>
      </c>
      <c r="G691" s="48">
        <v>0.33500000000000002</v>
      </c>
      <c r="H691" s="48">
        <v>46</v>
      </c>
      <c r="I691" s="45">
        <v>1</v>
      </c>
    </row>
    <row r="692" spans="1:9">
      <c r="A692" s="48">
        <v>8</v>
      </c>
      <c r="B692" s="48">
        <v>107</v>
      </c>
      <c r="C692" s="48">
        <v>80</v>
      </c>
      <c r="D692" s="48">
        <v>0</v>
      </c>
      <c r="E692" s="48">
        <v>0</v>
      </c>
      <c r="F692" s="48">
        <v>24.6</v>
      </c>
      <c r="G692" s="48">
        <v>0.85599999999999998</v>
      </c>
      <c r="H692" s="48">
        <v>34</v>
      </c>
      <c r="I692" s="45">
        <v>0</v>
      </c>
    </row>
    <row r="693" spans="1:9">
      <c r="A693" s="48">
        <v>13</v>
      </c>
      <c r="B693" s="48">
        <v>158</v>
      </c>
      <c r="C693" s="48">
        <v>114</v>
      </c>
      <c r="D693" s="48">
        <v>0</v>
      </c>
      <c r="E693" s="48">
        <v>0</v>
      </c>
      <c r="F693" s="48">
        <v>42.3</v>
      </c>
      <c r="G693" s="48">
        <v>0.25700000000000001</v>
      </c>
      <c r="H693" s="48">
        <v>44</v>
      </c>
      <c r="I693" s="45">
        <v>1</v>
      </c>
    </row>
    <row r="694" spans="1:9">
      <c r="A694" s="48">
        <v>2</v>
      </c>
      <c r="B694" s="48">
        <v>121</v>
      </c>
      <c r="C694" s="48">
        <v>70</v>
      </c>
      <c r="D694" s="48">
        <v>32</v>
      </c>
      <c r="E694" s="48">
        <v>95</v>
      </c>
      <c r="F694" s="48">
        <v>39.1</v>
      </c>
      <c r="G694" s="48">
        <v>0.88600000000000001</v>
      </c>
      <c r="H694" s="48">
        <v>23</v>
      </c>
      <c r="I694" s="45">
        <v>0</v>
      </c>
    </row>
    <row r="695" spans="1:9">
      <c r="A695" s="48">
        <v>7</v>
      </c>
      <c r="B695" s="48">
        <v>129</v>
      </c>
      <c r="C695" s="48">
        <v>68</v>
      </c>
      <c r="D695" s="48">
        <v>49</v>
      </c>
      <c r="E695" s="48">
        <v>125</v>
      </c>
      <c r="F695" s="48">
        <v>38.5</v>
      </c>
      <c r="G695" s="48">
        <v>0.439</v>
      </c>
      <c r="H695" s="48">
        <v>43</v>
      </c>
      <c r="I695" s="45">
        <v>1</v>
      </c>
    </row>
    <row r="696" spans="1:9">
      <c r="A696" s="48">
        <v>2</v>
      </c>
      <c r="B696" s="48">
        <v>90</v>
      </c>
      <c r="C696" s="48">
        <v>60</v>
      </c>
      <c r="D696" s="48">
        <v>0</v>
      </c>
      <c r="E696" s="48">
        <v>0</v>
      </c>
      <c r="F696" s="48">
        <v>23.5</v>
      </c>
      <c r="G696" s="48">
        <v>0.191</v>
      </c>
      <c r="H696" s="48">
        <v>25</v>
      </c>
      <c r="I696" s="45">
        <v>0</v>
      </c>
    </row>
    <row r="697" spans="1:9">
      <c r="A697" s="48">
        <v>7</v>
      </c>
      <c r="B697" s="48">
        <v>142</v>
      </c>
      <c r="C697" s="48">
        <v>90</v>
      </c>
      <c r="D697" s="48">
        <v>24</v>
      </c>
      <c r="E697" s="48">
        <v>480</v>
      </c>
      <c r="F697" s="48">
        <v>30.4</v>
      </c>
      <c r="G697" s="48">
        <v>0.128</v>
      </c>
      <c r="H697" s="48">
        <v>43</v>
      </c>
      <c r="I697" s="45">
        <v>1</v>
      </c>
    </row>
    <row r="698" spans="1:9">
      <c r="A698" s="48">
        <v>3</v>
      </c>
      <c r="B698" s="48">
        <v>169</v>
      </c>
      <c r="C698" s="48">
        <v>74</v>
      </c>
      <c r="D698" s="48">
        <v>19</v>
      </c>
      <c r="E698" s="48">
        <v>125</v>
      </c>
      <c r="F698" s="48">
        <v>29.9</v>
      </c>
      <c r="G698" s="48">
        <v>0.26800000000000002</v>
      </c>
      <c r="H698" s="48">
        <v>31</v>
      </c>
      <c r="I698" s="45">
        <v>1</v>
      </c>
    </row>
    <row r="699" spans="1:9">
      <c r="A699" s="48">
        <v>0</v>
      </c>
      <c r="B699" s="48">
        <v>99</v>
      </c>
      <c r="C699" s="48">
        <v>0</v>
      </c>
      <c r="D699" s="48">
        <v>0</v>
      </c>
      <c r="E699" s="48">
        <v>0</v>
      </c>
      <c r="F699" s="48">
        <v>25</v>
      </c>
      <c r="G699" s="48">
        <v>0.253</v>
      </c>
      <c r="H699" s="48">
        <v>22</v>
      </c>
      <c r="I699" s="45">
        <v>0</v>
      </c>
    </row>
    <row r="700" spans="1:9">
      <c r="A700" s="48">
        <v>4</v>
      </c>
      <c r="B700" s="48">
        <v>127</v>
      </c>
      <c r="C700" s="48">
        <v>88</v>
      </c>
      <c r="D700" s="48">
        <v>11</v>
      </c>
      <c r="E700" s="48">
        <v>155</v>
      </c>
      <c r="F700" s="48">
        <v>34.5</v>
      </c>
      <c r="G700" s="48">
        <v>0.59799999999999998</v>
      </c>
      <c r="H700" s="48">
        <v>28</v>
      </c>
      <c r="I700" s="45">
        <v>0</v>
      </c>
    </row>
    <row r="701" spans="1:9">
      <c r="A701" s="48">
        <v>4</v>
      </c>
      <c r="B701" s="48">
        <v>118</v>
      </c>
      <c r="C701" s="48">
        <v>70</v>
      </c>
      <c r="D701" s="48">
        <v>0</v>
      </c>
      <c r="E701" s="48">
        <v>0</v>
      </c>
      <c r="F701" s="48">
        <v>44.5</v>
      </c>
      <c r="G701" s="48">
        <v>0.90400000000000003</v>
      </c>
      <c r="H701" s="48">
        <v>26</v>
      </c>
      <c r="I701" s="45">
        <v>0</v>
      </c>
    </row>
    <row r="702" spans="1:9">
      <c r="A702" s="48">
        <v>2</v>
      </c>
      <c r="B702" s="48">
        <v>122</v>
      </c>
      <c r="C702" s="48">
        <v>76</v>
      </c>
      <c r="D702" s="48">
        <v>27</v>
      </c>
      <c r="E702" s="48">
        <v>200</v>
      </c>
      <c r="F702" s="48">
        <v>35.9</v>
      </c>
      <c r="G702" s="48">
        <v>0.48299999999999998</v>
      </c>
      <c r="H702" s="48">
        <v>26</v>
      </c>
      <c r="I702" s="45">
        <v>0</v>
      </c>
    </row>
    <row r="703" spans="1:9">
      <c r="A703" s="48">
        <v>6</v>
      </c>
      <c r="B703" s="48">
        <v>125</v>
      </c>
      <c r="C703" s="48">
        <v>78</v>
      </c>
      <c r="D703" s="48">
        <v>31</v>
      </c>
      <c r="E703" s="48">
        <v>0</v>
      </c>
      <c r="F703" s="48">
        <v>27.6</v>
      </c>
      <c r="G703" s="48">
        <v>0.56499999999999995</v>
      </c>
      <c r="H703" s="48">
        <v>49</v>
      </c>
      <c r="I703" s="45">
        <v>1</v>
      </c>
    </row>
    <row r="704" spans="1:9">
      <c r="A704" s="48">
        <v>1</v>
      </c>
      <c r="B704" s="48">
        <v>168</v>
      </c>
      <c r="C704" s="48">
        <v>88</v>
      </c>
      <c r="D704" s="48">
        <v>29</v>
      </c>
      <c r="E704" s="48">
        <v>0</v>
      </c>
      <c r="F704" s="48">
        <v>35</v>
      </c>
      <c r="G704" s="48">
        <v>0.90500000000000003</v>
      </c>
      <c r="H704" s="48">
        <v>52</v>
      </c>
      <c r="I704" s="45">
        <v>1</v>
      </c>
    </row>
    <row r="705" spans="1:9">
      <c r="A705" s="48">
        <v>2</v>
      </c>
      <c r="B705" s="48">
        <v>129</v>
      </c>
      <c r="C705" s="48">
        <v>0</v>
      </c>
      <c r="D705" s="48">
        <v>0</v>
      </c>
      <c r="E705" s="48">
        <v>0</v>
      </c>
      <c r="F705" s="48">
        <v>38.5</v>
      </c>
      <c r="G705" s="48">
        <v>0.30399999999999999</v>
      </c>
      <c r="H705" s="48">
        <v>41</v>
      </c>
      <c r="I705" s="45">
        <v>0</v>
      </c>
    </row>
    <row r="706" spans="1:9">
      <c r="A706" s="48">
        <v>4</v>
      </c>
      <c r="B706" s="48">
        <v>110</v>
      </c>
      <c r="C706" s="48">
        <v>76</v>
      </c>
      <c r="D706" s="48">
        <v>20</v>
      </c>
      <c r="E706" s="48">
        <v>100</v>
      </c>
      <c r="F706" s="48">
        <v>28.4</v>
      </c>
      <c r="G706" s="48">
        <v>0.11799999999999999</v>
      </c>
      <c r="H706" s="48">
        <v>27</v>
      </c>
      <c r="I706" s="45">
        <v>0</v>
      </c>
    </row>
    <row r="707" spans="1:9">
      <c r="A707" s="48">
        <v>6</v>
      </c>
      <c r="B707" s="48">
        <v>80</v>
      </c>
      <c r="C707" s="48">
        <v>80</v>
      </c>
      <c r="D707" s="48">
        <v>36</v>
      </c>
      <c r="E707" s="48">
        <v>0</v>
      </c>
      <c r="F707" s="48">
        <v>39.799999999999997</v>
      </c>
      <c r="G707" s="48">
        <v>0.17699999999999999</v>
      </c>
      <c r="H707" s="48">
        <v>28</v>
      </c>
      <c r="I707" s="45">
        <v>0</v>
      </c>
    </row>
    <row r="708" spans="1:9">
      <c r="A708" s="48">
        <v>10</v>
      </c>
      <c r="B708" s="48">
        <v>115</v>
      </c>
      <c r="C708" s="48">
        <v>0</v>
      </c>
      <c r="D708" s="48">
        <v>0</v>
      </c>
      <c r="E708" s="48">
        <v>0</v>
      </c>
      <c r="F708" s="48">
        <v>0</v>
      </c>
      <c r="G708" s="48">
        <v>0.26100000000000001</v>
      </c>
      <c r="H708" s="48">
        <v>30</v>
      </c>
      <c r="I708" s="45">
        <v>1</v>
      </c>
    </row>
    <row r="709" spans="1:9">
      <c r="A709" s="48">
        <v>2</v>
      </c>
      <c r="B709" s="48">
        <v>127</v>
      </c>
      <c r="C709" s="48">
        <v>46</v>
      </c>
      <c r="D709" s="48">
        <v>21</v>
      </c>
      <c r="E709" s="48">
        <v>335</v>
      </c>
      <c r="F709" s="48">
        <v>34.4</v>
      </c>
      <c r="G709" s="48">
        <v>0.17599999999999999</v>
      </c>
      <c r="H709" s="48">
        <v>22</v>
      </c>
      <c r="I709" s="45">
        <v>0</v>
      </c>
    </row>
    <row r="710" spans="1:9">
      <c r="A710" s="48">
        <v>9</v>
      </c>
      <c r="B710" s="48">
        <v>164</v>
      </c>
      <c r="C710" s="48">
        <v>78</v>
      </c>
      <c r="D710" s="48">
        <v>0</v>
      </c>
      <c r="E710" s="48">
        <v>0</v>
      </c>
      <c r="F710" s="48">
        <v>32.799999999999997</v>
      </c>
      <c r="G710" s="48">
        <v>0.14799999999999999</v>
      </c>
      <c r="H710" s="48">
        <v>45</v>
      </c>
      <c r="I710" s="45">
        <v>1</v>
      </c>
    </row>
    <row r="711" spans="1:9">
      <c r="A711" s="48">
        <v>2</v>
      </c>
      <c r="B711" s="48">
        <v>93</v>
      </c>
      <c r="C711" s="48">
        <v>64</v>
      </c>
      <c r="D711" s="48">
        <v>32</v>
      </c>
      <c r="E711" s="48">
        <v>160</v>
      </c>
      <c r="F711" s="48">
        <v>38</v>
      </c>
      <c r="G711" s="48">
        <v>0.67400000000000004</v>
      </c>
      <c r="H711" s="48">
        <v>23</v>
      </c>
      <c r="I711" s="45">
        <v>1</v>
      </c>
    </row>
    <row r="712" spans="1:9">
      <c r="A712" s="48">
        <v>3</v>
      </c>
      <c r="B712" s="48">
        <v>158</v>
      </c>
      <c r="C712" s="48">
        <v>64</v>
      </c>
      <c r="D712" s="48">
        <v>13</v>
      </c>
      <c r="E712" s="48">
        <v>387</v>
      </c>
      <c r="F712" s="48">
        <v>31.2</v>
      </c>
      <c r="G712" s="48">
        <v>0.29499999999999998</v>
      </c>
      <c r="H712" s="48">
        <v>24</v>
      </c>
      <c r="I712" s="45">
        <v>0</v>
      </c>
    </row>
    <row r="713" spans="1:9">
      <c r="A713" s="48">
        <v>5</v>
      </c>
      <c r="B713" s="48">
        <v>126</v>
      </c>
      <c r="C713" s="48">
        <v>78</v>
      </c>
      <c r="D713" s="48">
        <v>27</v>
      </c>
      <c r="E713" s="48">
        <v>22</v>
      </c>
      <c r="F713" s="48">
        <v>29.6</v>
      </c>
      <c r="G713" s="48">
        <v>0.439</v>
      </c>
      <c r="H713" s="48">
        <v>40</v>
      </c>
      <c r="I713" s="45">
        <v>0</v>
      </c>
    </row>
    <row r="714" spans="1:9">
      <c r="A714" s="48">
        <v>10</v>
      </c>
      <c r="B714" s="48">
        <v>129</v>
      </c>
      <c r="C714" s="48">
        <v>62</v>
      </c>
      <c r="D714" s="48">
        <v>36</v>
      </c>
      <c r="E714" s="48">
        <v>0</v>
      </c>
      <c r="F714" s="48">
        <v>41.2</v>
      </c>
      <c r="G714" s="48">
        <v>0.441</v>
      </c>
      <c r="H714" s="48">
        <v>38</v>
      </c>
      <c r="I714" s="45">
        <v>1</v>
      </c>
    </row>
    <row r="715" spans="1:9">
      <c r="A715" s="48">
        <v>0</v>
      </c>
      <c r="B715" s="48">
        <v>134</v>
      </c>
      <c r="C715" s="48">
        <v>58</v>
      </c>
      <c r="D715" s="48">
        <v>20</v>
      </c>
      <c r="E715" s="48">
        <v>291</v>
      </c>
      <c r="F715" s="48">
        <v>26.4</v>
      </c>
      <c r="G715" s="48">
        <v>0.35199999999999998</v>
      </c>
      <c r="H715" s="48">
        <v>21</v>
      </c>
      <c r="I715" s="45">
        <v>0</v>
      </c>
    </row>
    <row r="716" spans="1:9">
      <c r="A716" s="48">
        <v>3</v>
      </c>
      <c r="B716" s="48">
        <v>102</v>
      </c>
      <c r="C716" s="48">
        <v>74</v>
      </c>
      <c r="D716" s="48">
        <v>0</v>
      </c>
      <c r="E716" s="48">
        <v>0</v>
      </c>
      <c r="F716" s="48">
        <v>29.5</v>
      </c>
      <c r="G716" s="48">
        <v>0.121</v>
      </c>
      <c r="H716" s="48">
        <v>32</v>
      </c>
      <c r="I716" s="45">
        <v>0</v>
      </c>
    </row>
    <row r="717" spans="1:9">
      <c r="A717" s="48">
        <v>7</v>
      </c>
      <c r="B717" s="48">
        <v>187</v>
      </c>
      <c r="C717" s="48">
        <v>50</v>
      </c>
      <c r="D717" s="48">
        <v>33</v>
      </c>
      <c r="E717" s="48">
        <v>392</v>
      </c>
      <c r="F717" s="48">
        <v>33.9</v>
      </c>
      <c r="G717" s="48">
        <v>0.82599999999999996</v>
      </c>
      <c r="H717" s="48">
        <v>34</v>
      </c>
      <c r="I717" s="45">
        <v>1</v>
      </c>
    </row>
    <row r="718" spans="1:9">
      <c r="A718" s="48">
        <v>3</v>
      </c>
      <c r="B718" s="48">
        <v>173</v>
      </c>
      <c r="C718" s="48">
        <v>78</v>
      </c>
      <c r="D718" s="48">
        <v>39</v>
      </c>
      <c r="E718" s="48">
        <v>185</v>
      </c>
      <c r="F718" s="48">
        <v>33.799999999999997</v>
      </c>
      <c r="G718" s="48">
        <v>0.97</v>
      </c>
      <c r="H718" s="48">
        <v>31</v>
      </c>
      <c r="I718" s="45">
        <v>1</v>
      </c>
    </row>
    <row r="719" spans="1:9">
      <c r="A719" s="48">
        <v>10</v>
      </c>
      <c r="B719" s="48">
        <v>94</v>
      </c>
      <c r="C719" s="48">
        <v>72</v>
      </c>
      <c r="D719" s="48">
        <v>18</v>
      </c>
      <c r="E719" s="48">
        <v>0</v>
      </c>
      <c r="F719" s="48">
        <v>23.1</v>
      </c>
      <c r="G719" s="48">
        <v>0.59499999999999997</v>
      </c>
      <c r="H719" s="48">
        <v>56</v>
      </c>
      <c r="I719" s="45">
        <v>0</v>
      </c>
    </row>
    <row r="720" spans="1:9">
      <c r="A720" s="48">
        <v>1</v>
      </c>
      <c r="B720" s="48">
        <v>108</v>
      </c>
      <c r="C720" s="48">
        <v>60</v>
      </c>
      <c r="D720" s="48">
        <v>46</v>
      </c>
      <c r="E720" s="48">
        <v>178</v>
      </c>
      <c r="F720" s="48">
        <v>35.5</v>
      </c>
      <c r="G720" s="48">
        <v>0.41499999999999998</v>
      </c>
      <c r="H720" s="48">
        <v>24</v>
      </c>
      <c r="I720" s="45">
        <v>0</v>
      </c>
    </row>
    <row r="721" spans="1:9">
      <c r="A721" s="48">
        <v>5</v>
      </c>
      <c r="B721" s="48">
        <v>97</v>
      </c>
      <c r="C721" s="48">
        <v>76</v>
      </c>
      <c r="D721" s="48">
        <v>27</v>
      </c>
      <c r="E721" s="48">
        <v>0</v>
      </c>
      <c r="F721" s="48">
        <v>35.6</v>
      </c>
      <c r="G721" s="48">
        <v>0.378</v>
      </c>
      <c r="H721" s="48">
        <v>52</v>
      </c>
      <c r="I721" s="45">
        <v>1</v>
      </c>
    </row>
    <row r="722" spans="1:9">
      <c r="A722" s="48">
        <v>4</v>
      </c>
      <c r="B722" s="48">
        <v>83</v>
      </c>
      <c r="C722" s="48">
        <v>86</v>
      </c>
      <c r="D722" s="48">
        <v>19</v>
      </c>
      <c r="E722" s="48">
        <v>0</v>
      </c>
      <c r="F722" s="48">
        <v>29.3</v>
      </c>
      <c r="G722" s="48">
        <v>0.317</v>
      </c>
      <c r="H722" s="48">
        <v>34</v>
      </c>
      <c r="I722" s="45">
        <v>0</v>
      </c>
    </row>
    <row r="723" spans="1:9">
      <c r="A723" s="48">
        <v>1</v>
      </c>
      <c r="B723" s="48">
        <v>114</v>
      </c>
      <c r="C723" s="48">
        <v>66</v>
      </c>
      <c r="D723" s="48">
        <v>36</v>
      </c>
      <c r="E723" s="48">
        <v>200</v>
      </c>
      <c r="F723" s="48">
        <v>38.1</v>
      </c>
      <c r="G723" s="48">
        <v>0.28899999999999998</v>
      </c>
      <c r="H723" s="48">
        <v>21</v>
      </c>
      <c r="I723" s="45">
        <v>0</v>
      </c>
    </row>
    <row r="724" spans="1:9">
      <c r="A724" s="48">
        <v>1</v>
      </c>
      <c r="B724" s="48">
        <v>149</v>
      </c>
      <c r="C724" s="48">
        <v>68</v>
      </c>
      <c r="D724" s="48">
        <v>29</v>
      </c>
      <c r="E724" s="48">
        <v>127</v>
      </c>
      <c r="F724" s="48">
        <v>29.3</v>
      </c>
      <c r="G724" s="48">
        <v>0.34899999999999998</v>
      </c>
      <c r="H724" s="48">
        <v>42</v>
      </c>
      <c r="I724" s="45">
        <v>1</v>
      </c>
    </row>
    <row r="725" spans="1:9">
      <c r="A725" s="48">
        <v>5</v>
      </c>
      <c r="B725" s="48">
        <v>117</v>
      </c>
      <c r="C725" s="48">
        <v>86</v>
      </c>
      <c r="D725" s="48">
        <v>30</v>
      </c>
      <c r="E725" s="48">
        <v>105</v>
      </c>
      <c r="F725" s="48">
        <v>39.1</v>
      </c>
      <c r="G725" s="48">
        <v>0.251</v>
      </c>
      <c r="H725" s="48">
        <v>42</v>
      </c>
      <c r="I725" s="45">
        <v>0</v>
      </c>
    </row>
    <row r="726" spans="1:9">
      <c r="A726" s="48">
        <v>1</v>
      </c>
      <c r="B726" s="48">
        <v>111</v>
      </c>
      <c r="C726" s="48">
        <v>94</v>
      </c>
      <c r="D726" s="48">
        <v>0</v>
      </c>
      <c r="E726" s="48">
        <v>0</v>
      </c>
      <c r="F726" s="48">
        <v>32.799999999999997</v>
      </c>
      <c r="G726" s="48">
        <v>0.26500000000000001</v>
      </c>
      <c r="H726" s="48">
        <v>45</v>
      </c>
      <c r="I726" s="45">
        <v>0</v>
      </c>
    </row>
    <row r="727" spans="1:9">
      <c r="A727" s="48">
        <v>4</v>
      </c>
      <c r="B727" s="48">
        <v>112</v>
      </c>
      <c r="C727" s="48">
        <v>78</v>
      </c>
      <c r="D727" s="48">
        <v>40</v>
      </c>
      <c r="E727" s="48">
        <v>0</v>
      </c>
      <c r="F727" s="48">
        <v>39.4</v>
      </c>
      <c r="G727" s="48">
        <v>0.23599999999999999</v>
      </c>
      <c r="H727" s="48">
        <v>38</v>
      </c>
      <c r="I727" s="45">
        <v>0</v>
      </c>
    </row>
    <row r="728" spans="1:9">
      <c r="A728" s="48">
        <v>1</v>
      </c>
      <c r="B728" s="48">
        <v>116</v>
      </c>
      <c r="C728" s="48">
        <v>78</v>
      </c>
      <c r="D728" s="48">
        <v>29</v>
      </c>
      <c r="E728" s="48">
        <v>180</v>
      </c>
      <c r="F728" s="48">
        <v>36.1</v>
      </c>
      <c r="G728" s="48">
        <v>0.496</v>
      </c>
      <c r="H728" s="48">
        <v>25</v>
      </c>
      <c r="I728" s="45">
        <v>0</v>
      </c>
    </row>
    <row r="729" spans="1:9">
      <c r="A729" s="48">
        <v>0</v>
      </c>
      <c r="B729" s="48">
        <v>141</v>
      </c>
      <c r="C729" s="48">
        <v>84</v>
      </c>
      <c r="D729" s="48">
        <v>26</v>
      </c>
      <c r="E729" s="48">
        <v>0</v>
      </c>
      <c r="F729" s="48">
        <v>32.4</v>
      </c>
      <c r="G729" s="48">
        <v>0.433</v>
      </c>
      <c r="H729" s="48">
        <v>22</v>
      </c>
      <c r="I729" s="45">
        <v>0</v>
      </c>
    </row>
    <row r="730" spans="1:9">
      <c r="A730" s="48">
        <v>2</v>
      </c>
      <c r="B730" s="48">
        <v>175</v>
      </c>
      <c r="C730" s="48">
        <v>88</v>
      </c>
      <c r="D730" s="48">
        <v>0</v>
      </c>
      <c r="E730" s="48">
        <v>0</v>
      </c>
      <c r="F730" s="48">
        <v>22.9</v>
      </c>
      <c r="G730" s="48">
        <v>0.32600000000000001</v>
      </c>
      <c r="H730" s="48">
        <v>22</v>
      </c>
      <c r="I730" s="45">
        <v>0</v>
      </c>
    </row>
    <row r="731" spans="1:9">
      <c r="A731" s="48">
        <v>2</v>
      </c>
      <c r="B731" s="48">
        <v>92</v>
      </c>
      <c r="C731" s="48">
        <v>52</v>
      </c>
      <c r="D731" s="48">
        <v>0</v>
      </c>
      <c r="E731" s="48">
        <v>0</v>
      </c>
      <c r="F731" s="48">
        <v>30.1</v>
      </c>
      <c r="G731" s="48">
        <v>0.14099999999999999</v>
      </c>
      <c r="H731" s="48">
        <v>22</v>
      </c>
      <c r="I731" s="45">
        <v>0</v>
      </c>
    </row>
    <row r="732" spans="1:9">
      <c r="A732" s="48">
        <v>3</v>
      </c>
      <c r="B732" s="48">
        <v>130</v>
      </c>
      <c r="C732" s="48">
        <v>78</v>
      </c>
      <c r="D732" s="48">
        <v>23</v>
      </c>
      <c r="E732" s="48">
        <v>79</v>
      </c>
      <c r="F732" s="48">
        <v>28.4</v>
      </c>
      <c r="G732" s="48">
        <v>0.32300000000000001</v>
      </c>
      <c r="H732" s="48">
        <v>34</v>
      </c>
      <c r="I732" s="45">
        <v>1</v>
      </c>
    </row>
    <row r="733" spans="1:9">
      <c r="A733" s="48">
        <v>8</v>
      </c>
      <c r="B733" s="48">
        <v>120</v>
      </c>
      <c r="C733" s="48">
        <v>86</v>
      </c>
      <c r="D733" s="48">
        <v>0</v>
      </c>
      <c r="E733" s="48">
        <v>0</v>
      </c>
      <c r="F733" s="48">
        <v>28.4</v>
      </c>
      <c r="G733" s="48">
        <v>0.25900000000000001</v>
      </c>
      <c r="H733" s="48">
        <v>22</v>
      </c>
      <c r="I733" s="45">
        <v>1</v>
      </c>
    </row>
    <row r="734" spans="1:9">
      <c r="A734" s="48">
        <v>2</v>
      </c>
      <c r="B734" s="48">
        <v>174</v>
      </c>
      <c r="C734" s="48">
        <v>88</v>
      </c>
      <c r="D734" s="48">
        <v>37</v>
      </c>
      <c r="E734" s="48">
        <v>120</v>
      </c>
      <c r="F734" s="48">
        <v>44.5</v>
      </c>
      <c r="G734" s="48">
        <v>0.64600000000000002</v>
      </c>
      <c r="H734" s="48">
        <v>24</v>
      </c>
      <c r="I734" s="45">
        <v>1</v>
      </c>
    </row>
    <row r="735" spans="1:9">
      <c r="A735" s="48">
        <v>2</v>
      </c>
      <c r="B735" s="48">
        <v>106</v>
      </c>
      <c r="C735" s="48">
        <v>56</v>
      </c>
      <c r="D735" s="48">
        <v>27</v>
      </c>
      <c r="E735" s="48">
        <v>165</v>
      </c>
      <c r="F735" s="48">
        <v>29</v>
      </c>
      <c r="G735" s="48">
        <v>0.42599999999999999</v>
      </c>
      <c r="H735" s="48">
        <v>22</v>
      </c>
      <c r="I735" s="45">
        <v>0</v>
      </c>
    </row>
    <row r="736" spans="1:9">
      <c r="A736" s="48">
        <v>2</v>
      </c>
      <c r="B736" s="48">
        <v>105</v>
      </c>
      <c r="C736" s="48">
        <v>75</v>
      </c>
      <c r="D736" s="48">
        <v>0</v>
      </c>
      <c r="E736" s="48">
        <v>0</v>
      </c>
      <c r="F736" s="48">
        <v>23.3</v>
      </c>
      <c r="G736" s="48">
        <v>0.56000000000000005</v>
      </c>
      <c r="H736" s="48">
        <v>53</v>
      </c>
      <c r="I736" s="45">
        <v>0</v>
      </c>
    </row>
    <row r="737" spans="1:9">
      <c r="A737" s="48">
        <v>4</v>
      </c>
      <c r="B737" s="48">
        <v>95</v>
      </c>
      <c r="C737" s="48">
        <v>60</v>
      </c>
      <c r="D737" s="48">
        <v>32</v>
      </c>
      <c r="E737" s="48">
        <v>0</v>
      </c>
      <c r="F737" s="48">
        <v>35.4</v>
      </c>
      <c r="G737" s="48">
        <v>0.28399999999999997</v>
      </c>
      <c r="H737" s="48">
        <v>28</v>
      </c>
      <c r="I737" s="45">
        <v>0</v>
      </c>
    </row>
    <row r="738" spans="1:9">
      <c r="A738" s="48">
        <v>0</v>
      </c>
      <c r="B738" s="48">
        <v>126</v>
      </c>
      <c r="C738" s="48">
        <v>86</v>
      </c>
      <c r="D738" s="48">
        <v>27</v>
      </c>
      <c r="E738" s="48">
        <v>120</v>
      </c>
      <c r="F738" s="48">
        <v>27.4</v>
      </c>
      <c r="G738" s="48">
        <v>0.51500000000000001</v>
      </c>
      <c r="H738" s="48">
        <v>21</v>
      </c>
      <c r="I738" s="45">
        <v>0</v>
      </c>
    </row>
    <row r="739" spans="1:9">
      <c r="A739" s="48">
        <v>8</v>
      </c>
      <c r="B739" s="48">
        <v>65</v>
      </c>
      <c r="C739" s="48">
        <v>72</v>
      </c>
      <c r="D739" s="48">
        <v>23</v>
      </c>
      <c r="E739" s="48">
        <v>0</v>
      </c>
      <c r="F739" s="48">
        <v>32</v>
      </c>
      <c r="G739" s="48">
        <v>0.6</v>
      </c>
      <c r="H739" s="48">
        <v>42</v>
      </c>
      <c r="I739" s="45">
        <v>0</v>
      </c>
    </row>
    <row r="740" spans="1:9">
      <c r="A740" s="48">
        <v>2</v>
      </c>
      <c r="B740" s="48">
        <v>99</v>
      </c>
      <c r="C740" s="48">
        <v>60</v>
      </c>
      <c r="D740" s="48">
        <v>17</v>
      </c>
      <c r="E740" s="48">
        <v>160</v>
      </c>
      <c r="F740" s="48">
        <v>36.6</v>
      </c>
      <c r="G740" s="48">
        <v>0.45300000000000001</v>
      </c>
      <c r="H740" s="48">
        <v>21</v>
      </c>
      <c r="I740" s="45">
        <v>0</v>
      </c>
    </row>
    <row r="741" spans="1:9">
      <c r="A741" s="48">
        <v>1</v>
      </c>
      <c r="B741" s="48">
        <v>102</v>
      </c>
      <c r="C741" s="48">
        <v>74</v>
      </c>
      <c r="D741" s="48">
        <v>0</v>
      </c>
      <c r="E741" s="48">
        <v>0</v>
      </c>
      <c r="F741" s="48">
        <v>39.5</v>
      </c>
      <c r="G741" s="48">
        <v>0.29299999999999998</v>
      </c>
      <c r="H741" s="48">
        <v>42</v>
      </c>
      <c r="I741" s="45">
        <v>1</v>
      </c>
    </row>
    <row r="742" spans="1:9">
      <c r="A742" s="48">
        <v>11</v>
      </c>
      <c r="B742" s="48">
        <v>120</v>
      </c>
      <c r="C742" s="48">
        <v>80</v>
      </c>
      <c r="D742" s="48">
        <v>37</v>
      </c>
      <c r="E742" s="48">
        <v>150</v>
      </c>
      <c r="F742" s="48">
        <v>42.3</v>
      </c>
      <c r="G742" s="48">
        <v>0.78500000000000003</v>
      </c>
      <c r="H742" s="48">
        <v>48</v>
      </c>
      <c r="I742" s="45">
        <v>1</v>
      </c>
    </row>
    <row r="743" spans="1:9">
      <c r="A743" s="48">
        <v>3</v>
      </c>
      <c r="B743" s="48">
        <v>102</v>
      </c>
      <c r="C743" s="48">
        <v>44</v>
      </c>
      <c r="D743" s="48">
        <v>20</v>
      </c>
      <c r="E743" s="48">
        <v>94</v>
      </c>
      <c r="F743" s="48">
        <v>30.8</v>
      </c>
      <c r="G743" s="48">
        <v>0.4</v>
      </c>
      <c r="H743" s="48">
        <v>26</v>
      </c>
      <c r="I743" s="45">
        <v>0</v>
      </c>
    </row>
    <row r="744" spans="1:9">
      <c r="A744" s="48">
        <v>1</v>
      </c>
      <c r="B744" s="48">
        <v>109</v>
      </c>
      <c r="C744" s="48">
        <v>58</v>
      </c>
      <c r="D744" s="48">
        <v>18</v>
      </c>
      <c r="E744" s="48">
        <v>116</v>
      </c>
      <c r="F744" s="48">
        <v>28.5</v>
      </c>
      <c r="G744" s="48">
        <v>0.219</v>
      </c>
      <c r="H744" s="48">
        <v>22</v>
      </c>
      <c r="I744" s="45">
        <v>0</v>
      </c>
    </row>
    <row r="745" spans="1:9">
      <c r="A745" s="48">
        <v>9</v>
      </c>
      <c r="B745" s="48">
        <v>140</v>
      </c>
      <c r="C745" s="48">
        <v>94</v>
      </c>
      <c r="D745" s="48">
        <v>0</v>
      </c>
      <c r="E745" s="48">
        <v>0</v>
      </c>
      <c r="F745" s="48">
        <v>32.700000000000003</v>
      </c>
      <c r="G745" s="48">
        <v>0.73399999999999999</v>
      </c>
      <c r="H745" s="48">
        <v>45</v>
      </c>
      <c r="I745" s="45">
        <v>1</v>
      </c>
    </row>
    <row r="746" spans="1:9">
      <c r="A746" s="48">
        <v>13</v>
      </c>
      <c r="B746" s="48">
        <v>153</v>
      </c>
      <c r="C746" s="48">
        <v>88</v>
      </c>
      <c r="D746" s="48">
        <v>37</v>
      </c>
      <c r="E746" s="48">
        <v>140</v>
      </c>
      <c r="F746" s="48">
        <v>40.6</v>
      </c>
      <c r="G746" s="48">
        <v>1.1739999999999999</v>
      </c>
      <c r="H746" s="48">
        <v>39</v>
      </c>
      <c r="I746" s="45">
        <v>0</v>
      </c>
    </row>
    <row r="747" spans="1:9">
      <c r="A747" s="48">
        <v>12</v>
      </c>
      <c r="B747" s="48">
        <v>100</v>
      </c>
      <c r="C747" s="48">
        <v>84</v>
      </c>
      <c r="D747" s="48">
        <v>33</v>
      </c>
      <c r="E747" s="48">
        <v>105</v>
      </c>
      <c r="F747" s="48">
        <v>30</v>
      </c>
      <c r="G747" s="48">
        <v>0.48799999999999999</v>
      </c>
      <c r="H747" s="48">
        <v>46</v>
      </c>
      <c r="I747" s="45">
        <v>0</v>
      </c>
    </row>
    <row r="748" spans="1:9">
      <c r="A748" s="48">
        <v>1</v>
      </c>
      <c r="B748" s="48">
        <v>147</v>
      </c>
      <c r="C748" s="48">
        <v>94</v>
      </c>
      <c r="D748" s="48">
        <v>41</v>
      </c>
      <c r="E748" s="48">
        <v>0</v>
      </c>
      <c r="F748" s="48">
        <v>49.3</v>
      </c>
      <c r="G748" s="48">
        <v>0.35799999999999998</v>
      </c>
      <c r="H748" s="48">
        <v>27</v>
      </c>
      <c r="I748" s="45">
        <v>1</v>
      </c>
    </row>
    <row r="749" spans="1:9">
      <c r="A749" s="48">
        <v>1</v>
      </c>
      <c r="B749" s="48">
        <v>81</v>
      </c>
      <c r="C749" s="48">
        <v>74</v>
      </c>
      <c r="D749" s="48">
        <v>41</v>
      </c>
      <c r="E749" s="48">
        <v>57</v>
      </c>
      <c r="F749" s="48">
        <v>46.3</v>
      </c>
      <c r="G749" s="48">
        <v>1.0960000000000001</v>
      </c>
      <c r="H749" s="48">
        <v>32</v>
      </c>
      <c r="I749" s="45">
        <v>0</v>
      </c>
    </row>
    <row r="750" spans="1:9">
      <c r="A750" s="48">
        <v>3</v>
      </c>
      <c r="B750" s="48">
        <v>187</v>
      </c>
      <c r="C750" s="48">
        <v>70</v>
      </c>
      <c r="D750" s="48">
        <v>22</v>
      </c>
      <c r="E750" s="48">
        <v>200</v>
      </c>
      <c r="F750" s="48">
        <v>36.4</v>
      </c>
      <c r="G750" s="48">
        <v>0.40799999999999997</v>
      </c>
      <c r="H750" s="48">
        <v>36</v>
      </c>
      <c r="I750" s="45">
        <v>1</v>
      </c>
    </row>
    <row r="751" spans="1:9">
      <c r="A751" s="48">
        <v>6</v>
      </c>
      <c r="B751" s="48">
        <v>162</v>
      </c>
      <c r="C751" s="48">
        <v>62</v>
      </c>
      <c r="D751" s="48">
        <v>0</v>
      </c>
      <c r="E751" s="48">
        <v>0</v>
      </c>
      <c r="F751" s="48">
        <v>24.3</v>
      </c>
      <c r="G751" s="48">
        <v>0.17799999999999999</v>
      </c>
      <c r="H751" s="48">
        <v>50</v>
      </c>
      <c r="I751" s="45">
        <v>1</v>
      </c>
    </row>
    <row r="752" spans="1:9">
      <c r="A752" s="48">
        <v>4</v>
      </c>
      <c r="B752" s="48">
        <v>136</v>
      </c>
      <c r="C752" s="48">
        <v>70</v>
      </c>
      <c r="D752" s="48">
        <v>0</v>
      </c>
      <c r="E752" s="48">
        <v>0</v>
      </c>
      <c r="F752" s="48">
        <v>31.2</v>
      </c>
      <c r="G752" s="48">
        <v>1.1819999999999999</v>
      </c>
      <c r="H752" s="48">
        <v>22</v>
      </c>
      <c r="I752" s="45">
        <v>1</v>
      </c>
    </row>
    <row r="753" spans="1:9">
      <c r="A753" s="48">
        <v>1</v>
      </c>
      <c r="B753" s="48">
        <v>121</v>
      </c>
      <c r="C753" s="48">
        <v>78</v>
      </c>
      <c r="D753" s="48">
        <v>39</v>
      </c>
      <c r="E753" s="48">
        <v>74</v>
      </c>
      <c r="F753" s="48">
        <v>39</v>
      </c>
      <c r="G753" s="48">
        <v>0.26100000000000001</v>
      </c>
      <c r="H753" s="48">
        <v>28</v>
      </c>
      <c r="I753" s="45">
        <v>0</v>
      </c>
    </row>
    <row r="754" spans="1:9">
      <c r="A754" s="48">
        <v>3</v>
      </c>
      <c r="B754" s="48">
        <v>108</v>
      </c>
      <c r="C754" s="48">
        <v>62</v>
      </c>
      <c r="D754" s="48">
        <v>24</v>
      </c>
      <c r="E754" s="48">
        <v>0</v>
      </c>
      <c r="F754" s="48">
        <v>26</v>
      </c>
      <c r="G754" s="48">
        <v>0.223</v>
      </c>
      <c r="H754" s="48">
        <v>25</v>
      </c>
      <c r="I754" s="45">
        <v>0</v>
      </c>
    </row>
    <row r="755" spans="1:9">
      <c r="A755" s="48">
        <v>0</v>
      </c>
      <c r="B755" s="48">
        <v>181</v>
      </c>
      <c r="C755" s="48">
        <v>88</v>
      </c>
      <c r="D755" s="48">
        <v>44</v>
      </c>
      <c r="E755" s="48">
        <v>510</v>
      </c>
      <c r="F755" s="48">
        <v>43.3</v>
      </c>
      <c r="G755" s="48">
        <v>0.222</v>
      </c>
      <c r="H755" s="48">
        <v>26</v>
      </c>
      <c r="I755" s="45">
        <v>1</v>
      </c>
    </row>
    <row r="756" spans="1:9">
      <c r="A756" s="48">
        <v>8</v>
      </c>
      <c r="B756" s="48">
        <v>154</v>
      </c>
      <c r="C756" s="48">
        <v>78</v>
      </c>
      <c r="D756" s="48">
        <v>32</v>
      </c>
      <c r="E756" s="48">
        <v>0</v>
      </c>
      <c r="F756" s="48">
        <v>32.4</v>
      </c>
      <c r="G756" s="48">
        <v>0.443</v>
      </c>
      <c r="H756" s="48">
        <v>45</v>
      </c>
      <c r="I756" s="45">
        <v>1</v>
      </c>
    </row>
    <row r="757" spans="1:9">
      <c r="A757" s="48">
        <v>1</v>
      </c>
      <c r="B757" s="48">
        <v>128</v>
      </c>
      <c r="C757" s="48">
        <v>88</v>
      </c>
      <c r="D757" s="48">
        <v>39</v>
      </c>
      <c r="E757" s="48">
        <v>110</v>
      </c>
      <c r="F757" s="48">
        <v>36.5</v>
      </c>
      <c r="G757" s="48">
        <v>1.0569999999999999</v>
      </c>
      <c r="H757" s="48">
        <v>37</v>
      </c>
      <c r="I757" s="45">
        <v>1</v>
      </c>
    </row>
    <row r="758" spans="1:9">
      <c r="A758" s="48">
        <v>7</v>
      </c>
      <c r="B758" s="48">
        <v>137</v>
      </c>
      <c r="C758" s="48">
        <v>90</v>
      </c>
      <c r="D758" s="48">
        <v>41</v>
      </c>
      <c r="E758" s="48">
        <v>0</v>
      </c>
      <c r="F758" s="48">
        <v>32</v>
      </c>
      <c r="G758" s="48">
        <v>0.39100000000000001</v>
      </c>
      <c r="H758" s="48">
        <v>39</v>
      </c>
      <c r="I758" s="45">
        <v>0</v>
      </c>
    </row>
    <row r="759" spans="1:9">
      <c r="A759" s="48">
        <v>0</v>
      </c>
      <c r="B759" s="48">
        <v>123</v>
      </c>
      <c r="C759" s="48">
        <v>72</v>
      </c>
      <c r="D759" s="48">
        <v>0</v>
      </c>
      <c r="E759" s="48">
        <v>0</v>
      </c>
      <c r="F759" s="48">
        <v>36.299999999999997</v>
      </c>
      <c r="G759" s="48">
        <v>0.25800000000000001</v>
      </c>
      <c r="H759" s="48">
        <v>52</v>
      </c>
      <c r="I759" s="45">
        <v>1</v>
      </c>
    </row>
    <row r="760" spans="1:9">
      <c r="A760" s="48">
        <v>1</v>
      </c>
      <c r="B760" s="48">
        <v>106</v>
      </c>
      <c r="C760" s="48">
        <v>76</v>
      </c>
      <c r="D760" s="48">
        <v>0</v>
      </c>
      <c r="E760" s="48">
        <v>0</v>
      </c>
      <c r="F760" s="48">
        <v>37.5</v>
      </c>
      <c r="G760" s="48">
        <v>0.19700000000000001</v>
      </c>
      <c r="H760" s="48">
        <v>26</v>
      </c>
      <c r="I760" s="45">
        <v>0</v>
      </c>
    </row>
    <row r="761" spans="1:9">
      <c r="A761" s="48">
        <v>6</v>
      </c>
      <c r="B761" s="48">
        <v>190</v>
      </c>
      <c r="C761" s="48">
        <v>92</v>
      </c>
      <c r="D761" s="48">
        <v>0</v>
      </c>
      <c r="E761" s="48">
        <v>0</v>
      </c>
      <c r="F761" s="48">
        <v>35.5</v>
      </c>
      <c r="G761" s="48">
        <v>0.27800000000000002</v>
      </c>
      <c r="H761" s="48">
        <v>66</v>
      </c>
      <c r="I761" s="45">
        <v>1</v>
      </c>
    </row>
    <row r="762" spans="1:9">
      <c r="A762" s="48">
        <v>2</v>
      </c>
      <c r="B762" s="48">
        <v>88</v>
      </c>
      <c r="C762" s="48">
        <v>58</v>
      </c>
      <c r="D762" s="48">
        <v>26</v>
      </c>
      <c r="E762" s="48">
        <v>16</v>
      </c>
      <c r="F762" s="48">
        <v>28.4</v>
      </c>
      <c r="G762" s="48">
        <v>0.76600000000000001</v>
      </c>
      <c r="H762" s="48">
        <v>22</v>
      </c>
      <c r="I762" s="45">
        <v>0</v>
      </c>
    </row>
    <row r="763" spans="1:9">
      <c r="A763" s="48">
        <v>9</v>
      </c>
      <c r="B763" s="48">
        <v>170</v>
      </c>
      <c r="C763" s="48">
        <v>74</v>
      </c>
      <c r="D763" s="48">
        <v>31</v>
      </c>
      <c r="E763" s="48">
        <v>0</v>
      </c>
      <c r="F763" s="48">
        <v>44</v>
      </c>
      <c r="G763" s="48">
        <v>0.40300000000000002</v>
      </c>
      <c r="H763" s="48">
        <v>43</v>
      </c>
      <c r="I763" s="45">
        <v>1</v>
      </c>
    </row>
    <row r="764" spans="1:9">
      <c r="A764" s="48">
        <v>9</v>
      </c>
      <c r="B764" s="48">
        <v>89</v>
      </c>
      <c r="C764" s="48">
        <v>62</v>
      </c>
      <c r="D764" s="48">
        <v>0</v>
      </c>
      <c r="E764" s="48">
        <v>0</v>
      </c>
      <c r="F764" s="48">
        <v>22.5</v>
      </c>
      <c r="G764" s="48">
        <v>0.14199999999999999</v>
      </c>
      <c r="H764" s="48">
        <v>33</v>
      </c>
      <c r="I764" s="45">
        <v>0</v>
      </c>
    </row>
    <row r="765" spans="1:9">
      <c r="A765" s="48">
        <v>10</v>
      </c>
      <c r="B765" s="48">
        <v>101</v>
      </c>
      <c r="C765" s="48">
        <v>76</v>
      </c>
      <c r="D765" s="48">
        <v>48</v>
      </c>
      <c r="E765" s="48">
        <v>180</v>
      </c>
      <c r="F765" s="48">
        <v>32.9</v>
      </c>
      <c r="G765" s="48">
        <v>0.17100000000000001</v>
      </c>
      <c r="H765" s="48">
        <v>63</v>
      </c>
      <c r="I765" s="45">
        <v>0</v>
      </c>
    </row>
    <row r="766" spans="1:9">
      <c r="A766" s="48">
        <v>2</v>
      </c>
      <c r="B766" s="48">
        <v>122</v>
      </c>
      <c r="C766" s="48">
        <v>70</v>
      </c>
      <c r="D766" s="48">
        <v>27</v>
      </c>
      <c r="E766" s="48">
        <v>0</v>
      </c>
      <c r="F766" s="48">
        <v>36.799999999999997</v>
      </c>
      <c r="G766" s="48">
        <v>0.34</v>
      </c>
      <c r="H766" s="48">
        <v>27</v>
      </c>
      <c r="I766" s="45">
        <v>0</v>
      </c>
    </row>
    <row r="767" spans="1:9">
      <c r="A767" s="48">
        <v>5</v>
      </c>
      <c r="B767" s="48">
        <v>121</v>
      </c>
      <c r="C767" s="48">
        <v>72</v>
      </c>
      <c r="D767" s="48">
        <v>23</v>
      </c>
      <c r="E767" s="48">
        <v>112</v>
      </c>
      <c r="F767" s="48">
        <v>26.2</v>
      </c>
      <c r="G767" s="48">
        <v>0.245</v>
      </c>
      <c r="H767" s="48">
        <v>30</v>
      </c>
      <c r="I767" s="45">
        <v>0</v>
      </c>
    </row>
    <row r="768" spans="1:9">
      <c r="A768" s="48">
        <v>1</v>
      </c>
      <c r="B768" s="48">
        <v>126</v>
      </c>
      <c r="C768" s="48">
        <v>60</v>
      </c>
      <c r="D768" s="48">
        <v>0</v>
      </c>
      <c r="E768" s="48">
        <v>0</v>
      </c>
      <c r="F768" s="48">
        <v>30.1</v>
      </c>
      <c r="G768" s="48">
        <v>0.34899999999999998</v>
      </c>
      <c r="H768" s="48">
        <v>47</v>
      </c>
      <c r="I768" s="45">
        <v>1</v>
      </c>
    </row>
    <row r="769" spans="1:9">
      <c r="A769" s="48">
        <v>1</v>
      </c>
      <c r="B769" s="48">
        <v>93</v>
      </c>
      <c r="C769" s="48">
        <v>70</v>
      </c>
      <c r="D769" s="48">
        <v>31</v>
      </c>
      <c r="E769" s="48">
        <v>0</v>
      </c>
      <c r="F769" s="48">
        <v>30.4</v>
      </c>
      <c r="G769" s="48">
        <v>0.315</v>
      </c>
      <c r="H769" s="48">
        <v>23</v>
      </c>
      <c r="I769" s="46">
        <v>0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2"/>
  <sheetViews>
    <sheetView topLeftCell="A408" workbookViewId="0">
      <selection activeCell="C431" sqref="C431"/>
    </sheetView>
  </sheetViews>
  <sheetFormatPr defaultColWidth="9" defaultRowHeight="15"/>
  <cols>
    <col min="1" max="1" width="18" customWidth="1"/>
    <col min="2" max="2" width="16.5703125" customWidth="1"/>
    <col min="3" max="3" width="14.7109375" customWidth="1"/>
    <col min="6" max="6" width="9.140625" customWidth="1"/>
    <col min="7" max="7" width="17.140625" customWidth="1"/>
    <col min="8" max="8" width="16.85546875" customWidth="1"/>
    <col min="9" max="9" width="12.7109375" customWidth="1"/>
    <col min="10" max="10" width="9.140625" customWidth="1"/>
  </cols>
  <sheetData>
    <row r="1" spans="1:11">
      <c r="A1" s="20" t="s">
        <v>1</v>
      </c>
      <c r="B1" s="20" t="s">
        <v>2</v>
      </c>
      <c r="C1" s="20" t="s">
        <v>5</v>
      </c>
      <c r="D1" s="20" t="s">
        <v>7</v>
      </c>
      <c r="E1" s="21" t="s">
        <v>10</v>
      </c>
      <c r="F1" s="22"/>
      <c r="G1" s="9" t="s">
        <v>1</v>
      </c>
      <c r="H1" s="9" t="s">
        <v>2</v>
      </c>
      <c r="I1" s="9" t="s">
        <v>5</v>
      </c>
      <c r="J1" s="9" t="s">
        <v>7</v>
      </c>
    </row>
    <row r="2" spans="1:11">
      <c r="A2" s="1" t="s">
        <v>12</v>
      </c>
      <c r="B2" s="1" t="s">
        <v>12</v>
      </c>
      <c r="C2" s="1" t="s">
        <v>12</v>
      </c>
      <c r="D2" s="1" t="s">
        <v>21</v>
      </c>
      <c r="E2" s="1">
        <v>0</v>
      </c>
      <c r="F2" s="22"/>
      <c r="G2" s="23">
        <v>107</v>
      </c>
      <c r="H2" s="23">
        <v>60</v>
      </c>
      <c r="I2" s="23">
        <v>26.4</v>
      </c>
      <c r="J2" s="23">
        <v>23</v>
      </c>
      <c r="K2" s="24"/>
    </row>
    <row r="3" spans="1:11">
      <c r="A3" s="1" t="s">
        <v>11</v>
      </c>
      <c r="B3" s="1" t="s">
        <v>16</v>
      </c>
      <c r="C3" s="1" t="s">
        <v>13</v>
      </c>
      <c r="D3" s="1" t="s">
        <v>21</v>
      </c>
      <c r="E3" s="1">
        <v>0</v>
      </c>
      <c r="F3" s="22"/>
      <c r="G3" s="2">
        <v>103</v>
      </c>
      <c r="H3" s="2">
        <v>66</v>
      </c>
      <c r="I3" s="25">
        <v>39.1</v>
      </c>
      <c r="J3" s="23">
        <v>31</v>
      </c>
      <c r="K3" s="26"/>
    </row>
    <row r="4" spans="1:11">
      <c r="A4" s="1" t="s">
        <v>11</v>
      </c>
      <c r="B4" s="1" t="s">
        <v>12</v>
      </c>
      <c r="C4" s="1" t="s">
        <v>12</v>
      </c>
      <c r="D4" s="1" t="s">
        <v>21</v>
      </c>
      <c r="E4" s="1">
        <v>1</v>
      </c>
      <c r="F4" s="22"/>
      <c r="G4" s="3">
        <v>107</v>
      </c>
      <c r="H4" s="3">
        <v>80</v>
      </c>
      <c r="I4" s="27">
        <v>24.6</v>
      </c>
      <c r="J4" s="23">
        <v>34</v>
      </c>
      <c r="K4" s="26"/>
    </row>
    <row r="5" spans="1:11">
      <c r="A5" s="1" t="s">
        <v>12</v>
      </c>
      <c r="B5" s="1" t="s">
        <v>12</v>
      </c>
      <c r="C5" s="1" t="s">
        <v>12</v>
      </c>
      <c r="D5" s="1" t="s">
        <v>21</v>
      </c>
      <c r="E5" s="1">
        <v>1</v>
      </c>
      <c r="F5" s="22"/>
      <c r="G5" s="3">
        <v>184</v>
      </c>
      <c r="H5" s="3">
        <v>78</v>
      </c>
      <c r="I5" s="27">
        <v>37</v>
      </c>
      <c r="J5" s="23">
        <v>31</v>
      </c>
      <c r="K5" s="26"/>
    </row>
    <row r="6" spans="1:11">
      <c r="A6" s="1" t="s">
        <v>12</v>
      </c>
      <c r="B6" s="1" t="s">
        <v>12</v>
      </c>
      <c r="C6" s="1" t="s">
        <v>12</v>
      </c>
      <c r="D6" s="1" t="s">
        <v>21</v>
      </c>
      <c r="E6" s="1">
        <v>0</v>
      </c>
      <c r="F6" s="22"/>
      <c r="G6" s="3">
        <v>0</v>
      </c>
      <c r="H6" s="3">
        <v>80</v>
      </c>
      <c r="I6" s="27">
        <v>41</v>
      </c>
      <c r="J6" s="23">
        <v>37</v>
      </c>
      <c r="K6" s="26"/>
    </row>
    <row r="7" spans="1:11">
      <c r="A7" s="1" t="s">
        <v>11</v>
      </c>
      <c r="B7" s="1" t="s">
        <v>12</v>
      </c>
      <c r="C7" s="1" t="s">
        <v>13</v>
      </c>
      <c r="D7" s="1" t="s">
        <v>21</v>
      </c>
      <c r="E7" s="1">
        <v>1</v>
      </c>
      <c r="F7" s="22"/>
      <c r="G7" s="3">
        <v>111</v>
      </c>
      <c r="H7" s="3">
        <v>72</v>
      </c>
      <c r="I7" s="27">
        <v>37.1</v>
      </c>
      <c r="J7" s="23">
        <v>56</v>
      </c>
      <c r="K7" s="26"/>
    </row>
    <row r="8" spans="1:11">
      <c r="A8" s="1" t="s">
        <v>12</v>
      </c>
      <c r="B8" s="1" t="s">
        <v>12</v>
      </c>
      <c r="C8" s="1" t="s">
        <v>13</v>
      </c>
      <c r="D8" s="1" t="s">
        <v>21</v>
      </c>
      <c r="E8" s="1">
        <v>0</v>
      </c>
      <c r="F8" s="22"/>
      <c r="G8" s="3">
        <v>189</v>
      </c>
      <c r="H8" s="3">
        <v>104</v>
      </c>
      <c r="I8" s="27">
        <v>34.299999999999997</v>
      </c>
      <c r="J8" s="23">
        <v>41</v>
      </c>
      <c r="K8" s="26"/>
    </row>
    <row r="9" spans="1:11">
      <c r="A9" s="1" t="s">
        <v>12</v>
      </c>
      <c r="B9" s="1" t="s">
        <v>12</v>
      </c>
      <c r="C9" s="1" t="s">
        <v>13</v>
      </c>
      <c r="D9" s="1" t="s">
        <v>21</v>
      </c>
      <c r="E9" s="1">
        <v>1</v>
      </c>
      <c r="F9" s="22"/>
      <c r="G9" s="3">
        <v>164</v>
      </c>
      <c r="H9" s="3">
        <v>84</v>
      </c>
      <c r="I9" s="27">
        <v>30.8</v>
      </c>
      <c r="J9" s="23">
        <v>32</v>
      </c>
      <c r="K9" s="26"/>
    </row>
    <row r="10" spans="1:11">
      <c r="A10" s="1" t="s">
        <v>11</v>
      </c>
      <c r="B10" s="1" t="s">
        <v>12</v>
      </c>
      <c r="C10" s="1" t="s">
        <v>12</v>
      </c>
      <c r="D10" s="1" t="s">
        <v>21</v>
      </c>
      <c r="E10" s="1">
        <v>1</v>
      </c>
      <c r="F10" s="22"/>
      <c r="G10" s="3">
        <v>100</v>
      </c>
      <c r="H10" s="3">
        <v>78</v>
      </c>
      <c r="I10" s="27">
        <v>36.6</v>
      </c>
      <c r="J10" s="23">
        <v>46</v>
      </c>
      <c r="K10" s="26"/>
    </row>
    <row r="11" spans="1:11">
      <c r="A11" s="1" t="s">
        <v>12</v>
      </c>
      <c r="B11" s="1" t="s">
        <v>12</v>
      </c>
      <c r="C11" s="1" t="s">
        <v>13</v>
      </c>
      <c r="D11" s="1" t="s">
        <v>21</v>
      </c>
      <c r="E11" s="1">
        <v>1</v>
      </c>
      <c r="F11" s="22"/>
      <c r="G11" s="3">
        <v>96</v>
      </c>
      <c r="H11" s="3">
        <v>68</v>
      </c>
      <c r="I11" s="27">
        <v>21.1</v>
      </c>
      <c r="J11" s="23">
        <v>26</v>
      </c>
      <c r="K11" s="26"/>
    </row>
    <row r="12" spans="1:11">
      <c r="A12" s="1" t="s">
        <v>12</v>
      </c>
      <c r="B12" s="1" t="s">
        <v>16</v>
      </c>
      <c r="C12" s="1" t="s">
        <v>13</v>
      </c>
      <c r="D12" s="1" t="s">
        <v>21</v>
      </c>
      <c r="E12" s="1">
        <v>1</v>
      </c>
      <c r="F12" s="22"/>
      <c r="G12" s="3">
        <v>140</v>
      </c>
      <c r="H12" s="3">
        <v>82</v>
      </c>
      <c r="I12" s="27">
        <v>39.200000000000003</v>
      </c>
      <c r="J12" s="23">
        <v>58</v>
      </c>
      <c r="K12" s="26"/>
    </row>
    <row r="13" spans="1:11">
      <c r="A13" s="1" t="s">
        <v>12</v>
      </c>
      <c r="B13" s="1" t="s">
        <v>12</v>
      </c>
      <c r="C13" s="1" t="s">
        <v>12</v>
      </c>
      <c r="D13" s="1" t="s">
        <v>21</v>
      </c>
      <c r="E13" s="1">
        <v>0</v>
      </c>
      <c r="F13" s="22"/>
      <c r="G13" s="3">
        <v>142</v>
      </c>
      <c r="H13" s="3">
        <v>80</v>
      </c>
      <c r="I13" s="27">
        <v>32.4</v>
      </c>
      <c r="J13" s="23">
        <v>63</v>
      </c>
      <c r="K13" s="26"/>
    </row>
    <row r="14" spans="1:11">
      <c r="A14" s="1" t="s">
        <v>11</v>
      </c>
      <c r="B14" s="1" t="s">
        <v>12</v>
      </c>
      <c r="C14" s="1" t="s">
        <v>13</v>
      </c>
      <c r="D14" s="1" t="s">
        <v>21</v>
      </c>
      <c r="E14" s="1">
        <v>0</v>
      </c>
      <c r="F14" s="22"/>
      <c r="G14" s="3">
        <v>84</v>
      </c>
      <c r="H14" s="3">
        <v>74</v>
      </c>
      <c r="I14" s="27">
        <v>38.299999999999997</v>
      </c>
      <c r="J14" s="23">
        <v>39</v>
      </c>
      <c r="K14" s="26"/>
    </row>
    <row r="15" spans="1:11">
      <c r="A15" s="1" t="s">
        <v>12</v>
      </c>
      <c r="B15" s="1" t="s">
        <v>17</v>
      </c>
      <c r="C15" s="1" t="s">
        <v>13</v>
      </c>
      <c r="D15" s="1" t="s">
        <v>21</v>
      </c>
      <c r="E15" s="1">
        <v>1</v>
      </c>
      <c r="F15" s="22"/>
      <c r="G15" s="3">
        <v>141</v>
      </c>
      <c r="H15" s="3">
        <v>0</v>
      </c>
      <c r="I15" s="27">
        <v>42.4</v>
      </c>
      <c r="J15" s="23">
        <v>29</v>
      </c>
      <c r="K15" s="26"/>
    </row>
    <row r="16" spans="1:11">
      <c r="A16" s="1" t="s">
        <v>12</v>
      </c>
      <c r="B16" s="1" t="s">
        <v>12</v>
      </c>
      <c r="C16" s="1" t="s">
        <v>12</v>
      </c>
      <c r="D16" s="1" t="s">
        <v>21</v>
      </c>
      <c r="E16" s="1">
        <v>0</v>
      </c>
      <c r="F16" s="22"/>
      <c r="G16" s="3">
        <v>122</v>
      </c>
      <c r="H16" s="3">
        <v>68</v>
      </c>
      <c r="I16" s="27">
        <v>35</v>
      </c>
      <c r="J16" s="23">
        <v>29</v>
      </c>
      <c r="K16" s="26"/>
    </row>
    <row r="17" spans="1:11">
      <c r="A17" s="1" t="s">
        <v>11</v>
      </c>
      <c r="B17" s="1" t="s">
        <v>12</v>
      </c>
      <c r="C17" s="1" t="s">
        <v>13</v>
      </c>
      <c r="D17" s="1" t="s">
        <v>21</v>
      </c>
      <c r="E17" s="1">
        <v>1</v>
      </c>
      <c r="F17" s="22"/>
      <c r="G17" s="3">
        <v>128</v>
      </c>
      <c r="H17" s="3">
        <v>98</v>
      </c>
      <c r="I17" s="27">
        <v>32</v>
      </c>
      <c r="J17" s="23">
        <v>33</v>
      </c>
      <c r="K17" s="26"/>
    </row>
    <row r="18" spans="1:11">
      <c r="A18" s="1" t="s">
        <v>12</v>
      </c>
      <c r="B18" s="1" t="s">
        <v>12</v>
      </c>
      <c r="C18" s="1" t="s">
        <v>13</v>
      </c>
      <c r="D18" s="1" t="s">
        <v>21</v>
      </c>
      <c r="E18" s="1">
        <v>0</v>
      </c>
      <c r="F18" s="22"/>
      <c r="G18" s="3">
        <v>148</v>
      </c>
      <c r="H18" s="3">
        <v>84</v>
      </c>
      <c r="I18" s="27">
        <v>37.6</v>
      </c>
      <c r="J18" s="23">
        <v>51</v>
      </c>
      <c r="K18" s="26"/>
    </row>
    <row r="19" spans="1:11">
      <c r="A19" s="1" t="s">
        <v>11</v>
      </c>
      <c r="B19" s="1" t="s">
        <v>12</v>
      </c>
      <c r="C19" s="1" t="s">
        <v>12</v>
      </c>
      <c r="D19" s="1" t="s">
        <v>21</v>
      </c>
      <c r="E19" s="1">
        <v>1</v>
      </c>
      <c r="F19" s="22"/>
      <c r="G19" s="3">
        <v>91</v>
      </c>
      <c r="H19" s="3">
        <v>80</v>
      </c>
      <c r="I19" s="27">
        <v>32.4</v>
      </c>
      <c r="J19" s="23">
        <v>27</v>
      </c>
      <c r="K19" s="26"/>
    </row>
    <row r="20" spans="1:11">
      <c r="A20" s="1" t="s">
        <v>12</v>
      </c>
      <c r="B20" s="1" t="s">
        <v>12</v>
      </c>
      <c r="C20" s="1" t="s">
        <v>13</v>
      </c>
      <c r="D20" s="1" t="s">
        <v>21</v>
      </c>
      <c r="E20" s="1">
        <v>0</v>
      </c>
      <c r="F20" s="22"/>
      <c r="G20" s="3">
        <v>166</v>
      </c>
      <c r="H20" s="3">
        <v>76</v>
      </c>
      <c r="I20" s="27">
        <v>45.7</v>
      </c>
      <c r="J20" s="23">
        <v>27</v>
      </c>
      <c r="K20" s="26"/>
    </row>
    <row r="21" spans="1:11">
      <c r="A21" s="1" t="s">
        <v>12</v>
      </c>
      <c r="B21" s="1" t="s">
        <v>12</v>
      </c>
      <c r="C21" s="1" t="s">
        <v>12</v>
      </c>
      <c r="D21" s="1" t="s">
        <v>21</v>
      </c>
      <c r="E21" s="1">
        <v>0</v>
      </c>
      <c r="F21" s="22"/>
      <c r="G21" s="3">
        <v>130</v>
      </c>
      <c r="H21" s="3">
        <v>78</v>
      </c>
      <c r="I21" s="27">
        <v>28.4</v>
      </c>
      <c r="J21" s="23">
        <v>34</v>
      </c>
      <c r="K21" s="26"/>
    </row>
    <row r="22" spans="1:11">
      <c r="A22" s="1" t="s">
        <v>12</v>
      </c>
      <c r="B22" s="1" t="s">
        <v>12</v>
      </c>
      <c r="C22" s="1" t="s">
        <v>12</v>
      </c>
      <c r="D22" s="1" t="s">
        <v>21</v>
      </c>
      <c r="E22" s="1">
        <v>0</v>
      </c>
      <c r="F22" s="22"/>
      <c r="G22" s="3">
        <v>82</v>
      </c>
      <c r="H22" s="3">
        <v>64</v>
      </c>
      <c r="I22" s="27">
        <v>21.2</v>
      </c>
      <c r="J22" s="23">
        <v>23</v>
      </c>
      <c r="K22" s="26"/>
    </row>
    <row r="23" spans="1:11">
      <c r="A23" s="1" t="s">
        <v>12</v>
      </c>
      <c r="B23" s="1" t="s">
        <v>12</v>
      </c>
      <c r="C23" s="1" t="s">
        <v>12</v>
      </c>
      <c r="D23" s="1" t="s">
        <v>21</v>
      </c>
      <c r="E23" s="1">
        <v>0</v>
      </c>
      <c r="F23" s="22"/>
      <c r="G23" s="3">
        <v>175</v>
      </c>
      <c r="H23" s="3">
        <v>88</v>
      </c>
      <c r="I23" s="27">
        <v>22.9</v>
      </c>
      <c r="J23" s="23">
        <v>22</v>
      </c>
      <c r="K23" s="26"/>
    </row>
    <row r="24" spans="1:11">
      <c r="A24" s="1" t="s">
        <v>12</v>
      </c>
      <c r="B24" s="1" t="s">
        <v>12</v>
      </c>
      <c r="C24" s="1" t="s">
        <v>12</v>
      </c>
      <c r="D24" s="1" t="s">
        <v>21</v>
      </c>
      <c r="E24" s="1">
        <v>0</v>
      </c>
      <c r="F24" s="22"/>
      <c r="G24" s="3">
        <v>122</v>
      </c>
      <c r="H24" s="3">
        <v>76</v>
      </c>
      <c r="I24" s="27">
        <v>35.9</v>
      </c>
      <c r="J24" s="23">
        <v>26</v>
      </c>
      <c r="K24" s="26"/>
    </row>
    <row r="25" spans="1:11">
      <c r="A25" s="1" t="s">
        <v>12</v>
      </c>
      <c r="B25" s="1" t="s">
        <v>12</v>
      </c>
      <c r="C25" s="1" t="s">
        <v>12</v>
      </c>
      <c r="D25" s="1" t="s">
        <v>21</v>
      </c>
      <c r="E25" s="1">
        <v>0</v>
      </c>
      <c r="F25" s="22"/>
      <c r="G25" s="3">
        <v>161</v>
      </c>
      <c r="H25" s="3">
        <v>68</v>
      </c>
      <c r="I25" s="27">
        <v>25.5</v>
      </c>
      <c r="J25" s="23">
        <v>47</v>
      </c>
      <c r="K25" s="26"/>
    </row>
    <row r="26" spans="1:11">
      <c r="A26" s="1" t="s">
        <v>12</v>
      </c>
      <c r="B26" s="1" t="s">
        <v>12</v>
      </c>
      <c r="C26" s="1" t="s">
        <v>12</v>
      </c>
      <c r="D26" s="1" t="s">
        <v>21</v>
      </c>
      <c r="E26" s="1">
        <v>1</v>
      </c>
      <c r="F26" s="22"/>
      <c r="G26" s="3">
        <v>146</v>
      </c>
      <c r="H26" s="3">
        <v>0</v>
      </c>
      <c r="I26" s="27">
        <v>27.5</v>
      </c>
      <c r="J26" s="23">
        <v>28</v>
      </c>
      <c r="K26" s="26"/>
    </row>
    <row r="27" spans="1:11">
      <c r="A27" s="1" t="s">
        <v>12</v>
      </c>
      <c r="B27" s="1" t="s">
        <v>16</v>
      </c>
      <c r="C27" s="1" t="s">
        <v>13</v>
      </c>
      <c r="D27" s="1" t="s">
        <v>21</v>
      </c>
      <c r="E27" s="1">
        <v>1</v>
      </c>
      <c r="F27" s="22"/>
      <c r="G27" s="3">
        <v>94</v>
      </c>
      <c r="H27" s="3">
        <v>64</v>
      </c>
      <c r="I27" s="27">
        <v>33.299999999999997</v>
      </c>
      <c r="J27" s="23">
        <v>41</v>
      </c>
      <c r="K27" s="26"/>
    </row>
    <row r="28" spans="1:11">
      <c r="A28" s="1" t="s">
        <v>12</v>
      </c>
      <c r="B28" s="1" t="s">
        <v>12</v>
      </c>
      <c r="C28" s="1" t="s">
        <v>12</v>
      </c>
      <c r="D28" s="1" t="s">
        <v>21</v>
      </c>
      <c r="E28" s="1">
        <v>0</v>
      </c>
      <c r="F28" s="22"/>
      <c r="G28" s="3">
        <v>140</v>
      </c>
      <c r="H28" s="3">
        <v>85</v>
      </c>
      <c r="I28" s="27">
        <v>37.4</v>
      </c>
      <c r="J28" s="23">
        <v>41</v>
      </c>
      <c r="K28" s="26"/>
    </row>
    <row r="29" spans="1:11">
      <c r="A29" s="1" t="s">
        <v>11</v>
      </c>
      <c r="B29" s="1" t="s">
        <v>14</v>
      </c>
      <c r="C29" s="1" t="s">
        <v>13</v>
      </c>
      <c r="D29" s="1" t="s">
        <v>21</v>
      </c>
      <c r="E29" s="1">
        <v>1</v>
      </c>
      <c r="F29" s="22"/>
      <c r="G29" s="3">
        <v>121</v>
      </c>
      <c r="H29" s="3">
        <v>78</v>
      </c>
      <c r="I29" s="27">
        <v>39</v>
      </c>
      <c r="J29" s="23">
        <v>28</v>
      </c>
      <c r="K29" s="26"/>
    </row>
    <row r="30" spans="1:11">
      <c r="A30" s="1" t="s">
        <v>12</v>
      </c>
      <c r="B30" s="1" t="s">
        <v>16</v>
      </c>
      <c r="C30" s="1" t="s">
        <v>12</v>
      </c>
      <c r="D30" s="1" t="s">
        <v>21</v>
      </c>
      <c r="E30" s="1">
        <v>1</v>
      </c>
      <c r="F30" s="22"/>
      <c r="G30" s="3">
        <v>170</v>
      </c>
      <c r="H30" s="3">
        <v>64</v>
      </c>
      <c r="I30" s="27">
        <v>34.5</v>
      </c>
      <c r="J30" s="23">
        <v>30</v>
      </c>
      <c r="K30" s="26"/>
    </row>
    <row r="31" spans="1:11">
      <c r="A31" s="1" t="s">
        <v>11</v>
      </c>
      <c r="B31" s="1" t="s">
        <v>16</v>
      </c>
      <c r="C31" s="1" t="s">
        <v>13</v>
      </c>
      <c r="D31" s="1" t="s">
        <v>21</v>
      </c>
      <c r="E31" s="1">
        <v>1</v>
      </c>
      <c r="F31" s="22"/>
      <c r="G31" s="3">
        <v>100</v>
      </c>
      <c r="H31" s="3">
        <v>66</v>
      </c>
      <c r="I31" s="27">
        <v>32.9</v>
      </c>
      <c r="J31" s="23">
        <v>28</v>
      </c>
      <c r="K31" s="26"/>
    </row>
    <row r="32" spans="1:11">
      <c r="A32" s="1" t="s">
        <v>12</v>
      </c>
      <c r="B32" s="1" t="s">
        <v>12</v>
      </c>
      <c r="C32" s="1" t="s">
        <v>13</v>
      </c>
      <c r="D32" s="1" t="s">
        <v>21</v>
      </c>
      <c r="E32" s="1">
        <v>1</v>
      </c>
      <c r="F32" s="22"/>
      <c r="G32" s="3">
        <v>105</v>
      </c>
      <c r="H32" s="3">
        <v>75</v>
      </c>
      <c r="I32" s="27">
        <v>23.3</v>
      </c>
      <c r="J32" s="23">
        <v>53</v>
      </c>
      <c r="K32" s="26"/>
    </row>
    <row r="33" spans="1:11">
      <c r="A33" s="1" t="s">
        <v>12</v>
      </c>
      <c r="B33" s="1" t="s">
        <v>12</v>
      </c>
      <c r="C33" s="1" t="s">
        <v>12</v>
      </c>
      <c r="D33" s="1" t="s">
        <v>22</v>
      </c>
      <c r="E33" s="1">
        <v>0</v>
      </c>
      <c r="F33" s="22"/>
      <c r="G33" s="3">
        <v>104</v>
      </c>
      <c r="H33" s="3">
        <v>72</v>
      </c>
      <c r="I33" s="27">
        <v>31.2</v>
      </c>
      <c r="J33" s="23">
        <v>38</v>
      </c>
      <c r="K33" s="26"/>
    </row>
    <row r="34" spans="1:11">
      <c r="A34" s="1" t="s">
        <v>12</v>
      </c>
      <c r="B34" s="1" t="s">
        <v>12</v>
      </c>
      <c r="C34" s="1" t="s">
        <v>13</v>
      </c>
      <c r="D34" s="1" t="s">
        <v>21</v>
      </c>
      <c r="E34" s="1">
        <v>1</v>
      </c>
      <c r="F34" s="22"/>
      <c r="G34" s="3">
        <v>154</v>
      </c>
      <c r="H34" s="3">
        <v>74</v>
      </c>
      <c r="I34" s="27">
        <v>29.3</v>
      </c>
      <c r="J34" s="23">
        <v>39</v>
      </c>
      <c r="K34" s="26"/>
    </row>
    <row r="35" spans="1:11">
      <c r="A35" s="1" t="s">
        <v>11</v>
      </c>
      <c r="B35" s="1" t="s">
        <v>12</v>
      </c>
      <c r="C35" s="1" t="s">
        <v>13</v>
      </c>
      <c r="D35" s="1" t="s">
        <v>21</v>
      </c>
      <c r="E35" s="1">
        <v>1</v>
      </c>
      <c r="F35" s="22"/>
      <c r="G35" s="3">
        <v>94</v>
      </c>
      <c r="H35" s="3">
        <v>70</v>
      </c>
      <c r="I35" s="27">
        <v>43.5</v>
      </c>
      <c r="J35" s="23">
        <v>21</v>
      </c>
      <c r="K35" s="26"/>
    </row>
    <row r="36" spans="1:11">
      <c r="A36" s="1" t="s">
        <v>12</v>
      </c>
      <c r="B36" s="1" t="s">
        <v>17</v>
      </c>
      <c r="C36" s="1" t="s">
        <v>13</v>
      </c>
      <c r="D36" s="1" t="s">
        <v>21</v>
      </c>
      <c r="E36" s="1">
        <v>0</v>
      </c>
      <c r="F36" s="22"/>
      <c r="G36" s="3">
        <v>126</v>
      </c>
      <c r="H36" s="3">
        <v>78</v>
      </c>
      <c r="I36" s="27">
        <v>29.6</v>
      </c>
      <c r="J36" s="23">
        <v>40</v>
      </c>
      <c r="K36" s="26"/>
    </row>
    <row r="37" spans="1:11">
      <c r="A37" s="1" t="s">
        <v>11</v>
      </c>
      <c r="B37" s="1" t="s">
        <v>14</v>
      </c>
      <c r="C37" s="1" t="s">
        <v>13</v>
      </c>
      <c r="D37" s="1" t="s">
        <v>21</v>
      </c>
      <c r="E37" s="1">
        <v>1</v>
      </c>
      <c r="F37" s="22"/>
      <c r="G37" s="3">
        <v>151</v>
      </c>
      <c r="H37" s="3">
        <v>90</v>
      </c>
      <c r="I37" s="27">
        <v>29.7</v>
      </c>
      <c r="J37" s="23">
        <v>36</v>
      </c>
      <c r="K37" s="26"/>
    </row>
    <row r="38" spans="1:11">
      <c r="A38" s="1" t="s">
        <v>12</v>
      </c>
      <c r="B38" s="1" t="s">
        <v>17</v>
      </c>
      <c r="C38" s="1" t="s">
        <v>13</v>
      </c>
      <c r="D38" s="1" t="s">
        <v>21</v>
      </c>
      <c r="E38" s="1">
        <v>0</v>
      </c>
      <c r="F38" s="22"/>
      <c r="G38" s="3">
        <v>111</v>
      </c>
      <c r="H38" s="3">
        <v>65</v>
      </c>
      <c r="I38" s="27">
        <v>24.6</v>
      </c>
      <c r="J38" s="23">
        <v>31</v>
      </c>
      <c r="K38" s="26"/>
    </row>
    <row r="39" spans="1:11">
      <c r="A39" s="1" t="s">
        <v>11</v>
      </c>
      <c r="B39" s="1" t="s">
        <v>12</v>
      </c>
      <c r="C39" s="1" t="s">
        <v>13</v>
      </c>
      <c r="D39" s="1" t="s">
        <v>21</v>
      </c>
      <c r="E39" s="1">
        <v>1</v>
      </c>
      <c r="F39" s="22"/>
      <c r="G39" s="3">
        <v>120</v>
      </c>
      <c r="H39" s="3">
        <v>80</v>
      </c>
      <c r="I39" s="27">
        <v>38.9</v>
      </c>
      <c r="J39" s="23">
        <v>41</v>
      </c>
      <c r="K39" s="26"/>
    </row>
    <row r="40" spans="1:11">
      <c r="A40" s="1" t="s">
        <v>12</v>
      </c>
      <c r="B40" s="1" t="s">
        <v>12</v>
      </c>
      <c r="C40" s="1" t="s">
        <v>12</v>
      </c>
      <c r="D40" s="1" t="s">
        <v>21</v>
      </c>
      <c r="E40" s="1">
        <v>1</v>
      </c>
      <c r="F40" s="22"/>
      <c r="G40" s="3">
        <v>111</v>
      </c>
      <c r="H40" s="3">
        <v>90</v>
      </c>
      <c r="I40" s="27">
        <v>28.4</v>
      </c>
      <c r="J40" s="23">
        <v>29</v>
      </c>
      <c r="K40" s="26"/>
    </row>
    <row r="41" spans="1:11">
      <c r="A41" s="1" t="s">
        <v>11</v>
      </c>
      <c r="B41" s="1" t="s">
        <v>16</v>
      </c>
      <c r="C41" s="1" t="s">
        <v>13</v>
      </c>
      <c r="D41" s="1" t="s">
        <v>21</v>
      </c>
      <c r="E41" s="1">
        <v>0</v>
      </c>
      <c r="F41" s="22"/>
      <c r="G41" s="3">
        <v>112</v>
      </c>
      <c r="H41" s="3">
        <v>72</v>
      </c>
      <c r="I41" s="27">
        <v>34.4</v>
      </c>
      <c r="J41" s="23">
        <v>25</v>
      </c>
      <c r="K41" s="26"/>
    </row>
    <row r="42" spans="1:11">
      <c r="A42" s="1" t="s">
        <v>11</v>
      </c>
      <c r="B42" s="1" t="s">
        <v>12</v>
      </c>
      <c r="C42" s="1" t="s">
        <v>13</v>
      </c>
      <c r="D42" s="1" t="s">
        <v>21</v>
      </c>
      <c r="E42" s="1">
        <v>1</v>
      </c>
      <c r="F42" s="22"/>
      <c r="G42" s="3">
        <v>181</v>
      </c>
      <c r="H42" s="3">
        <v>68</v>
      </c>
      <c r="I42" s="27">
        <v>30.1</v>
      </c>
      <c r="J42" s="23">
        <v>60</v>
      </c>
      <c r="K42" s="26"/>
    </row>
    <row r="43" spans="1:11">
      <c r="A43" s="1" t="s">
        <v>12</v>
      </c>
      <c r="B43" s="1" t="s">
        <v>12</v>
      </c>
      <c r="C43" s="1" t="s">
        <v>13</v>
      </c>
      <c r="D43" s="1" t="s">
        <v>21</v>
      </c>
      <c r="E43" s="1">
        <v>1</v>
      </c>
      <c r="F43" s="22"/>
      <c r="G43" s="3">
        <v>132</v>
      </c>
      <c r="H43" s="3">
        <v>80</v>
      </c>
      <c r="I43" s="27">
        <v>26.8</v>
      </c>
      <c r="J43" s="23">
        <v>69</v>
      </c>
      <c r="K43" s="26"/>
    </row>
    <row r="44" spans="1:11">
      <c r="A44" s="1" t="s">
        <v>12</v>
      </c>
      <c r="B44" s="1" t="s">
        <v>12</v>
      </c>
      <c r="C44" s="1" t="s">
        <v>13</v>
      </c>
      <c r="D44" s="1" t="s">
        <v>21</v>
      </c>
      <c r="E44" s="1">
        <v>0</v>
      </c>
      <c r="F44" s="22"/>
      <c r="G44" s="3">
        <v>168</v>
      </c>
      <c r="H44" s="3">
        <v>74</v>
      </c>
      <c r="I44" s="27">
        <v>38</v>
      </c>
      <c r="J44" s="23">
        <v>34</v>
      </c>
      <c r="K44" s="26"/>
    </row>
    <row r="45" spans="1:11">
      <c r="A45" s="1" t="s">
        <v>12</v>
      </c>
      <c r="B45" s="1" t="s">
        <v>12</v>
      </c>
      <c r="C45" s="1" t="s">
        <v>13</v>
      </c>
      <c r="D45" s="1" t="s">
        <v>21</v>
      </c>
      <c r="E45" s="1">
        <v>0</v>
      </c>
      <c r="F45" s="22"/>
      <c r="G45" s="3">
        <v>177</v>
      </c>
      <c r="H45" s="3">
        <v>60</v>
      </c>
      <c r="I45" s="27">
        <v>34.6</v>
      </c>
      <c r="J45" s="23">
        <v>21</v>
      </c>
      <c r="K45" s="26"/>
    </row>
    <row r="46" spans="1:11">
      <c r="A46" s="1" t="s">
        <v>12</v>
      </c>
      <c r="B46" s="1" t="s">
        <v>12</v>
      </c>
      <c r="C46" s="1" t="s">
        <v>13</v>
      </c>
      <c r="D46" s="1" t="s">
        <v>21</v>
      </c>
      <c r="E46" s="1">
        <v>0</v>
      </c>
      <c r="F46" s="22"/>
      <c r="G46" s="3">
        <v>92</v>
      </c>
      <c r="H46" s="3">
        <v>62</v>
      </c>
      <c r="I46" s="27">
        <v>31.6</v>
      </c>
      <c r="J46" s="23">
        <v>24</v>
      </c>
      <c r="K46" s="26"/>
    </row>
    <row r="47" spans="1:11">
      <c r="A47" s="1" t="s">
        <v>12</v>
      </c>
      <c r="B47" s="1" t="s">
        <v>12</v>
      </c>
      <c r="C47" s="1" t="s">
        <v>13</v>
      </c>
      <c r="D47" s="1" t="s">
        <v>21</v>
      </c>
      <c r="E47" s="1">
        <v>1</v>
      </c>
      <c r="F47" s="22"/>
      <c r="G47" s="3">
        <v>167</v>
      </c>
      <c r="H47" s="3">
        <v>74</v>
      </c>
      <c r="I47" s="27">
        <v>23.4</v>
      </c>
      <c r="J47" s="23">
        <v>33</v>
      </c>
      <c r="K47" s="26"/>
    </row>
    <row r="48" spans="1:11">
      <c r="A48" s="1" t="s">
        <v>12</v>
      </c>
      <c r="B48" s="1" t="s">
        <v>12</v>
      </c>
      <c r="C48" s="1" t="s">
        <v>13</v>
      </c>
      <c r="D48" s="1" t="s">
        <v>21</v>
      </c>
      <c r="E48" s="1">
        <v>1</v>
      </c>
      <c r="F48" s="22"/>
      <c r="G48" s="3">
        <v>126</v>
      </c>
      <c r="H48" s="3">
        <v>90</v>
      </c>
      <c r="I48" s="27">
        <v>43.4</v>
      </c>
      <c r="J48" s="23">
        <v>42</v>
      </c>
      <c r="K48" s="26"/>
    </row>
    <row r="49" spans="1:11">
      <c r="A49" s="1" t="s">
        <v>12</v>
      </c>
      <c r="B49" s="1" t="s">
        <v>12</v>
      </c>
      <c r="C49" s="1" t="s">
        <v>13</v>
      </c>
      <c r="D49" s="1" t="s">
        <v>21</v>
      </c>
      <c r="E49" s="1">
        <v>0</v>
      </c>
      <c r="F49" s="22"/>
      <c r="G49" s="3">
        <v>117</v>
      </c>
      <c r="H49" s="3">
        <v>88</v>
      </c>
      <c r="I49" s="27">
        <v>34.5</v>
      </c>
      <c r="J49" s="23">
        <v>40</v>
      </c>
      <c r="K49" s="26"/>
    </row>
    <row r="50" spans="1:11">
      <c r="A50" s="1" t="s">
        <v>12</v>
      </c>
      <c r="B50" s="1" t="s">
        <v>12</v>
      </c>
      <c r="C50" s="1" t="s">
        <v>12</v>
      </c>
      <c r="D50" s="1" t="s">
        <v>21</v>
      </c>
      <c r="E50" s="1">
        <v>0</v>
      </c>
      <c r="F50" s="22"/>
      <c r="G50" s="3">
        <v>95</v>
      </c>
      <c r="H50" s="3">
        <v>60</v>
      </c>
      <c r="I50" s="27">
        <v>23.9</v>
      </c>
      <c r="J50" s="23">
        <v>22</v>
      </c>
      <c r="K50" s="26"/>
    </row>
    <row r="51" spans="1:11">
      <c r="A51" s="1" t="s">
        <v>12</v>
      </c>
      <c r="B51" s="1" t="s">
        <v>12</v>
      </c>
      <c r="C51" s="1" t="s">
        <v>12</v>
      </c>
      <c r="D51" s="1" t="s">
        <v>21</v>
      </c>
      <c r="E51" s="1">
        <v>0</v>
      </c>
      <c r="F51" s="22"/>
      <c r="G51" s="3">
        <v>109</v>
      </c>
      <c r="H51" s="3">
        <v>64</v>
      </c>
      <c r="I51" s="27">
        <v>34.799999999999997</v>
      </c>
      <c r="J51" s="23">
        <v>26</v>
      </c>
      <c r="K51" s="26"/>
    </row>
    <row r="52" spans="1:11">
      <c r="A52" s="1" t="s">
        <v>11</v>
      </c>
      <c r="B52" s="1" t="s">
        <v>12</v>
      </c>
      <c r="C52" s="1" t="s">
        <v>13</v>
      </c>
      <c r="D52" s="1" t="s">
        <v>21</v>
      </c>
      <c r="E52" s="1">
        <v>1</v>
      </c>
      <c r="F52" s="22"/>
      <c r="G52" s="3">
        <v>174</v>
      </c>
      <c r="H52" s="3">
        <v>58</v>
      </c>
      <c r="I52" s="27">
        <v>32.9</v>
      </c>
      <c r="J52" s="23">
        <v>36</v>
      </c>
      <c r="K52" s="26"/>
    </row>
    <row r="53" spans="1:11">
      <c r="A53" s="1" t="s">
        <v>11</v>
      </c>
      <c r="B53" s="1" t="s">
        <v>16</v>
      </c>
      <c r="C53" s="1" t="s">
        <v>13</v>
      </c>
      <c r="D53" s="1" t="s">
        <v>21</v>
      </c>
      <c r="E53" s="1">
        <v>1</v>
      </c>
      <c r="F53" s="22"/>
      <c r="G53" s="3">
        <v>131</v>
      </c>
      <c r="H53" s="3">
        <v>64</v>
      </c>
      <c r="I53" s="27">
        <v>23.7</v>
      </c>
      <c r="J53" s="23">
        <v>21</v>
      </c>
      <c r="K53" s="26"/>
    </row>
    <row r="54" spans="1:11">
      <c r="A54" s="1" t="s">
        <v>12</v>
      </c>
      <c r="B54" s="1" t="s">
        <v>12</v>
      </c>
      <c r="C54" s="1" t="s">
        <v>13</v>
      </c>
      <c r="D54" s="1" t="s">
        <v>21</v>
      </c>
      <c r="E54" s="1">
        <v>1</v>
      </c>
      <c r="F54" s="22"/>
      <c r="G54" s="3">
        <v>92</v>
      </c>
      <c r="H54" s="3">
        <v>62</v>
      </c>
      <c r="I54" s="27">
        <v>32</v>
      </c>
      <c r="J54" s="23">
        <v>46</v>
      </c>
      <c r="K54" s="26"/>
    </row>
    <row r="55" spans="1:11">
      <c r="A55" s="1" t="s">
        <v>11</v>
      </c>
      <c r="B55" s="1" t="s">
        <v>12</v>
      </c>
      <c r="C55" s="1" t="s">
        <v>13</v>
      </c>
      <c r="D55" s="1" t="s">
        <v>21</v>
      </c>
      <c r="E55" s="1">
        <v>0</v>
      </c>
      <c r="F55" s="22"/>
      <c r="G55" s="3">
        <v>121</v>
      </c>
      <c r="H55" s="3">
        <v>66</v>
      </c>
      <c r="I55" s="27">
        <v>34.299999999999997</v>
      </c>
      <c r="J55" s="23">
        <v>33</v>
      </c>
      <c r="K55" s="26"/>
    </row>
    <row r="56" spans="1:11">
      <c r="A56" s="1" t="s">
        <v>12</v>
      </c>
      <c r="B56" s="1" t="s">
        <v>12</v>
      </c>
      <c r="C56" s="1" t="s">
        <v>13</v>
      </c>
      <c r="D56" s="1" t="s">
        <v>21</v>
      </c>
      <c r="E56" s="1">
        <v>0</v>
      </c>
      <c r="F56" s="22"/>
      <c r="G56" s="3">
        <v>162</v>
      </c>
      <c r="H56" s="3">
        <v>62</v>
      </c>
      <c r="I56" s="27">
        <v>24.3</v>
      </c>
      <c r="J56" s="23">
        <v>50</v>
      </c>
      <c r="K56" s="26"/>
    </row>
    <row r="57" spans="1:11">
      <c r="A57" s="1" t="s">
        <v>12</v>
      </c>
      <c r="B57" s="1" t="s">
        <v>12</v>
      </c>
      <c r="C57" s="1" t="s">
        <v>13</v>
      </c>
      <c r="D57" s="1" t="s">
        <v>21</v>
      </c>
      <c r="E57" s="1">
        <v>0</v>
      </c>
      <c r="F57" s="22"/>
      <c r="G57" s="3">
        <v>99</v>
      </c>
      <c r="H57" s="3">
        <v>84</v>
      </c>
      <c r="I57" s="27">
        <v>35.4</v>
      </c>
      <c r="J57" s="23">
        <v>50</v>
      </c>
      <c r="K57" s="26"/>
    </row>
    <row r="58" spans="1:11">
      <c r="A58" s="1" t="s">
        <v>12</v>
      </c>
      <c r="B58" s="1" t="s">
        <v>12</v>
      </c>
      <c r="C58" s="1" t="s">
        <v>13</v>
      </c>
      <c r="D58" s="1" t="s">
        <v>21</v>
      </c>
      <c r="E58" s="1">
        <v>0</v>
      </c>
      <c r="F58" s="22"/>
      <c r="G58" s="3">
        <v>151</v>
      </c>
      <c r="H58" s="3">
        <v>70</v>
      </c>
      <c r="I58" s="27">
        <v>41.8</v>
      </c>
      <c r="J58" s="23">
        <v>38</v>
      </c>
      <c r="K58" s="26"/>
    </row>
    <row r="59" spans="1:11">
      <c r="A59" s="1" t="s">
        <v>11</v>
      </c>
      <c r="B59" s="1" t="s">
        <v>16</v>
      </c>
      <c r="C59" s="1" t="s">
        <v>13</v>
      </c>
      <c r="D59" s="1" t="s">
        <v>21</v>
      </c>
      <c r="E59" s="1">
        <v>1</v>
      </c>
      <c r="F59" s="22"/>
      <c r="G59" s="3">
        <v>101</v>
      </c>
      <c r="H59" s="3">
        <v>58</v>
      </c>
      <c r="I59" s="27">
        <v>21.8</v>
      </c>
      <c r="J59" s="23">
        <v>22</v>
      </c>
      <c r="K59" s="26"/>
    </row>
    <row r="60" spans="1:11">
      <c r="A60" s="1" t="s">
        <v>12</v>
      </c>
      <c r="B60" s="1" t="s">
        <v>12</v>
      </c>
      <c r="C60" s="1" t="s">
        <v>12</v>
      </c>
      <c r="D60" s="1" t="s">
        <v>21</v>
      </c>
      <c r="E60" s="1">
        <v>0</v>
      </c>
      <c r="F60" s="22"/>
      <c r="G60" s="3">
        <v>127</v>
      </c>
      <c r="H60" s="3">
        <v>88</v>
      </c>
      <c r="I60" s="27">
        <v>34.5</v>
      </c>
      <c r="J60" s="23">
        <v>28</v>
      </c>
      <c r="K60" s="26"/>
    </row>
    <row r="61" spans="1:11">
      <c r="A61" s="1" t="s">
        <v>12</v>
      </c>
      <c r="B61" s="1" t="s">
        <v>12</v>
      </c>
      <c r="C61" s="1" t="s">
        <v>12</v>
      </c>
      <c r="D61" s="1" t="s">
        <v>21</v>
      </c>
      <c r="E61" s="1">
        <v>1</v>
      </c>
      <c r="F61" s="22"/>
      <c r="G61" s="3">
        <v>176</v>
      </c>
      <c r="H61" s="3">
        <v>86</v>
      </c>
      <c r="I61" s="27">
        <v>33.299999999999997</v>
      </c>
      <c r="J61" s="23">
        <v>52</v>
      </c>
      <c r="K61" s="26"/>
    </row>
    <row r="62" spans="1:11">
      <c r="A62" s="1" t="s">
        <v>11</v>
      </c>
      <c r="B62" s="1" t="s">
        <v>12</v>
      </c>
      <c r="C62" s="1" t="s">
        <v>13</v>
      </c>
      <c r="D62" s="1" t="s">
        <v>21</v>
      </c>
      <c r="E62" s="1">
        <v>1</v>
      </c>
      <c r="F62" s="22"/>
      <c r="G62" s="3">
        <v>106</v>
      </c>
      <c r="H62" s="3">
        <v>82</v>
      </c>
      <c r="I62" s="27">
        <v>39.5</v>
      </c>
      <c r="J62" s="23">
        <v>38</v>
      </c>
      <c r="K62" s="26"/>
    </row>
    <row r="63" spans="1:11">
      <c r="A63" s="1" t="s">
        <v>12</v>
      </c>
      <c r="B63" s="1" t="s">
        <v>12</v>
      </c>
      <c r="C63" s="1" t="s">
        <v>12</v>
      </c>
      <c r="D63" s="1" t="s">
        <v>21</v>
      </c>
      <c r="E63" s="1">
        <v>0</v>
      </c>
      <c r="F63" s="22"/>
      <c r="G63" s="3">
        <v>113</v>
      </c>
      <c r="H63" s="3">
        <v>64</v>
      </c>
      <c r="I63" s="27">
        <v>33.6</v>
      </c>
      <c r="J63" s="23">
        <v>21</v>
      </c>
      <c r="K63" s="26"/>
    </row>
    <row r="64" spans="1:11">
      <c r="A64" s="1" t="s">
        <v>12</v>
      </c>
      <c r="B64" s="1" t="s">
        <v>12</v>
      </c>
      <c r="C64" s="1" t="s">
        <v>13</v>
      </c>
      <c r="D64" s="1" t="s">
        <v>21</v>
      </c>
      <c r="E64" s="1">
        <v>0</v>
      </c>
      <c r="F64" s="22"/>
      <c r="G64" s="3">
        <v>117</v>
      </c>
      <c r="H64" s="3">
        <v>80</v>
      </c>
      <c r="I64" s="27">
        <v>45.2</v>
      </c>
      <c r="J64" s="23">
        <v>24</v>
      </c>
      <c r="K64" s="26"/>
    </row>
    <row r="65" spans="1:11">
      <c r="A65" s="1" t="s">
        <v>12</v>
      </c>
      <c r="B65" s="1" t="s">
        <v>16</v>
      </c>
      <c r="C65" s="1" t="s">
        <v>13</v>
      </c>
      <c r="D65" s="1" t="s">
        <v>21</v>
      </c>
      <c r="E65" s="1">
        <v>1</v>
      </c>
      <c r="F65" s="22"/>
      <c r="G65" s="3">
        <v>119</v>
      </c>
      <c r="H65" s="3">
        <v>54</v>
      </c>
      <c r="I65" s="27">
        <v>22.3</v>
      </c>
      <c r="J65" s="23">
        <v>24</v>
      </c>
      <c r="K65" s="26"/>
    </row>
    <row r="66" spans="1:11">
      <c r="A66" s="1" t="s">
        <v>12</v>
      </c>
      <c r="B66" s="1" t="s">
        <v>12</v>
      </c>
      <c r="C66" s="1" t="s">
        <v>13</v>
      </c>
      <c r="D66" s="1" t="s">
        <v>21</v>
      </c>
      <c r="E66" s="1">
        <v>1</v>
      </c>
      <c r="F66" s="22"/>
      <c r="G66" s="3">
        <v>174</v>
      </c>
      <c r="H66" s="3">
        <v>88</v>
      </c>
      <c r="I66" s="27">
        <v>44.5</v>
      </c>
      <c r="J66" s="23">
        <v>24</v>
      </c>
      <c r="K66" s="26"/>
    </row>
    <row r="67" spans="1:11">
      <c r="A67" s="1" t="s">
        <v>12</v>
      </c>
      <c r="B67" s="1" t="s">
        <v>12</v>
      </c>
      <c r="C67" s="1" t="s">
        <v>13</v>
      </c>
      <c r="D67" s="1" t="s">
        <v>21</v>
      </c>
      <c r="E67" s="1">
        <v>1</v>
      </c>
      <c r="F67" s="22"/>
      <c r="G67" s="3">
        <v>144</v>
      </c>
      <c r="H67" s="3">
        <v>58</v>
      </c>
      <c r="I67" s="27">
        <v>29.5</v>
      </c>
      <c r="J67" s="23">
        <v>37</v>
      </c>
      <c r="K67" s="26"/>
    </row>
    <row r="68" spans="1:11">
      <c r="A68" s="1" t="s">
        <v>12</v>
      </c>
      <c r="B68" s="1" t="s">
        <v>12</v>
      </c>
      <c r="C68" s="1" t="s">
        <v>13</v>
      </c>
      <c r="D68" s="1" t="s">
        <v>21</v>
      </c>
      <c r="E68" s="1">
        <v>0</v>
      </c>
      <c r="F68" s="22"/>
      <c r="G68" s="3">
        <v>188</v>
      </c>
      <c r="H68" s="3">
        <v>82</v>
      </c>
      <c r="I68" s="27">
        <v>32</v>
      </c>
      <c r="J68" s="23">
        <v>22</v>
      </c>
      <c r="K68" s="26"/>
    </row>
    <row r="69" spans="1:11">
      <c r="A69" s="1" t="s">
        <v>12</v>
      </c>
      <c r="B69" s="1" t="s">
        <v>12</v>
      </c>
      <c r="C69" s="1" t="s">
        <v>13</v>
      </c>
      <c r="D69" s="1" t="s">
        <v>21</v>
      </c>
      <c r="E69" s="1">
        <v>0</v>
      </c>
      <c r="F69" s="22"/>
      <c r="G69" s="3">
        <v>173</v>
      </c>
      <c r="H69" s="3">
        <v>78</v>
      </c>
      <c r="I69" s="27">
        <v>33.799999999999997</v>
      </c>
      <c r="J69" s="23">
        <v>31</v>
      </c>
      <c r="K69" s="26"/>
    </row>
    <row r="70" spans="1:11">
      <c r="A70" s="1" t="s">
        <v>11</v>
      </c>
      <c r="B70" s="1" t="s">
        <v>16</v>
      </c>
      <c r="C70" s="1" t="s">
        <v>13</v>
      </c>
      <c r="D70" s="1" t="s">
        <v>21</v>
      </c>
      <c r="E70" s="1">
        <v>1</v>
      </c>
      <c r="F70" s="22"/>
      <c r="G70" s="3">
        <v>100</v>
      </c>
      <c r="H70" s="3">
        <v>54</v>
      </c>
      <c r="I70" s="27">
        <v>37.799999999999997</v>
      </c>
      <c r="J70" s="23">
        <v>24</v>
      </c>
      <c r="K70" s="26"/>
    </row>
    <row r="71" spans="1:11">
      <c r="A71" s="1" t="s">
        <v>12</v>
      </c>
      <c r="B71" s="1" t="s">
        <v>12</v>
      </c>
      <c r="C71" s="1" t="s">
        <v>12</v>
      </c>
      <c r="D71" s="1" t="s">
        <v>21</v>
      </c>
      <c r="E71" s="1">
        <v>0</v>
      </c>
      <c r="F71" s="22"/>
      <c r="G71" s="3">
        <v>162</v>
      </c>
      <c r="H71" s="3">
        <v>76</v>
      </c>
      <c r="I71" s="27">
        <v>49.6</v>
      </c>
      <c r="J71" s="23">
        <v>26</v>
      </c>
      <c r="K71" s="26"/>
    </row>
    <row r="72" spans="1:11">
      <c r="A72" s="1" t="s">
        <v>12</v>
      </c>
      <c r="B72" s="1" t="s">
        <v>14</v>
      </c>
      <c r="C72" s="1" t="s">
        <v>12</v>
      </c>
      <c r="D72" s="1" t="s">
        <v>21</v>
      </c>
      <c r="E72" s="1">
        <v>0</v>
      </c>
      <c r="F72" s="22"/>
      <c r="G72" s="3">
        <v>87</v>
      </c>
      <c r="H72" s="3">
        <v>60</v>
      </c>
      <c r="I72" s="27">
        <v>21.8</v>
      </c>
      <c r="J72" s="23">
        <v>21</v>
      </c>
      <c r="K72" s="26"/>
    </row>
    <row r="73" spans="1:11">
      <c r="A73" s="1" t="s">
        <v>12</v>
      </c>
      <c r="B73" s="1" t="s">
        <v>12</v>
      </c>
      <c r="C73" s="1" t="s">
        <v>12</v>
      </c>
      <c r="D73" s="1" t="s">
        <v>22</v>
      </c>
      <c r="E73" s="1">
        <v>1</v>
      </c>
      <c r="F73" s="22"/>
      <c r="G73" s="3">
        <v>125</v>
      </c>
      <c r="H73" s="3">
        <v>50</v>
      </c>
      <c r="I73" s="27">
        <v>33.299999999999997</v>
      </c>
      <c r="J73" s="23">
        <v>28</v>
      </c>
      <c r="K73" s="26"/>
    </row>
    <row r="74" spans="1:11">
      <c r="A74" s="1" t="s">
        <v>12</v>
      </c>
      <c r="B74" s="1" t="s">
        <v>12</v>
      </c>
      <c r="C74" s="1" t="s">
        <v>12</v>
      </c>
      <c r="D74" s="1" t="s">
        <v>21</v>
      </c>
      <c r="E74" s="1">
        <v>1</v>
      </c>
      <c r="F74" s="22"/>
      <c r="G74" s="3">
        <v>81</v>
      </c>
      <c r="H74" s="3">
        <v>72</v>
      </c>
      <c r="I74" s="27">
        <v>26.6</v>
      </c>
      <c r="J74" s="23">
        <v>24</v>
      </c>
      <c r="K74" s="26"/>
    </row>
    <row r="75" spans="1:11">
      <c r="A75" s="1" t="s">
        <v>12</v>
      </c>
      <c r="B75" s="1" t="s">
        <v>14</v>
      </c>
      <c r="C75" s="1" t="s">
        <v>13</v>
      </c>
      <c r="D75" s="1" t="s">
        <v>21</v>
      </c>
      <c r="E75" s="1">
        <v>0</v>
      </c>
      <c r="F75" s="22"/>
      <c r="G75" s="3">
        <v>119</v>
      </c>
      <c r="H75" s="3">
        <v>0</v>
      </c>
      <c r="I75" s="27">
        <v>32.4</v>
      </c>
      <c r="J75" s="23">
        <v>24</v>
      </c>
      <c r="K75" s="26"/>
    </row>
    <row r="76" spans="1:11">
      <c r="A76" s="1" t="s">
        <v>12</v>
      </c>
      <c r="B76" s="1" t="s">
        <v>12</v>
      </c>
      <c r="C76" s="1" t="s">
        <v>13</v>
      </c>
      <c r="D76" s="1" t="s">
        <v>21</v>
      </c>
      <c r="E76" s="1">
        <v>1</v>
      </c>
      <c r="F76" s="22"/>
      <c r="G76" s="3">
        <v>56</v>
      </c>
      <c r="H76" s="3">
        <v>56</v>
      </c>
      <c r="I76" s="27">
        <v>24.2</v>
      </c>
      <c r="J76" s="23">
        <v>22</v>
      </c>
      <c r="K76" s="26"/>
    </row>
    <row r="77" spans="1:11">
      <c r="A77" s="1" t="s">
        <v>12</v>
      </c>
      <c r="B77" s="1" t="s">
        <v>12</v>
      </c>
      <c r="C77" s="1" t="s">
        <v>13</v>
      </c>
      <c r="D77" s="1" t="s">
        <v>21</v>
      </c>
      <c r="E77" s="1">
        <v>0</v>
      </c>
      <c r="F77" s="22"/>
      <c r="G77" s="3">
        <v>119</v>
      </c>
      <c r="H77" s="3">
        <v>0</v>
      </c>
      <c r="I77" s="27">
        <v>19.600000000000001</v>
      </c>
      <c r="J77" s="23">
        <v>72</v>
      </c>
      <c r="K77" s="26"/>
    </row>
    <row r="78" spans="1:11">
      <c r="A78" s="1" t="s">
        <v>11</v>
      </c>
      <c r="B78" s="1" t="s">
        <v>12</v>
      </c>
      <c r="C78" s="1" t="s">
        <v>13</v>
      </c>
      <c r="D78" s="1" t="s">
        <v>21</v>
      </c>
      <c r="E78" s="1">
        <v>1</v>
      </c>
      <c r="F78" s="22"/>
      <c r="G78" s="3">
        <v>92</v>
      </c>
      <c r="H78" s="3">
        <v>62</v>
      </c>
      <c r="I78" s="27">
        <v>27.6</v>
      </c>
      <c r="J78" s="23">
        <v>44</v>
      </c>
      <c r="K78" s="26"/>
    </row>
    <row r="79" spans="1:11">
      <c r="A79" s="1" t="s">
        <v>11</v>
      </c>
      <c r="B79" s="1" t="s">
        <v>12</v>
      </c>
      <c r="C79" s="1" t="s">
        <v>12</v>
      </c>
      <c r="D79" s="1" t="s">
        <v>21</v>
      </c>
      <c r="E79" s="1">
        <v>1</v>
      </c>
      <c r="F79" s="22"/>
      <c r="G79" s="3">
        <v>141</v>
      </c>
      <c r="H79" s="3">
        <v>58</v>
      </c>
      <c r="I79" s="27">
        <v>25.4</v>
      </c>
      <c r="J79" s="23">
        <v>24</v>
      </c>
      <c r="K79" s="26"/>
    </row>
    <row r="80" spans="1:11">
      <c r="A80" s="1" t="s">
        <v>12</v>
      </c>
      <c r="B80" s="1" t="s">
        <v>12</v>
      </c>
      <c r="C80" s="1" t="s">
        <v>13</v>
      </c>
      <c r="D80" s="1" t="s">
        <v>21</v>
      </c>
      <c r="E80" s="1">
        <v>1</v>
      </c>
      <c r="F80" s="22"/>
      <c r="G80" s="3">
        <v>84</v>
      </c>
      <c r="H80" s="3">
        <v>50</v>
      </c>
      <c r="I80" s="27">
        <v>30.4</v>
      </c>
      <c r="J80" s="23">
        <v>21</v>
      </c>
      <c r="K80" s="26"/>
    </row>
    <row r="81" spans="1:11">
      <c r="A81" s="1" t="s">
        <v>11</v>
      </c>
      <c r="B81" s="1" t="s">
        <v>17</v>
      </c>
      <c r="C81" s="1" t="s">
        <v>13</v>
      </c>
      <c r="D81" s="1" t="s">
        <v>21</v>
      </c>
      <c r="E81" s="1">
        <v>1</v>
      </c>
      <c r="F81" s="22"/>
      <c r="G81" s="3">
        <v>144</v>
      </c>
      <c r="H81" s="3">
        <v>82</v>
      </c>
      <c r="I81" s="27">
        <v>38.5</v>
      </c>
      <c r="J81" s="23">
        <v>37</v>
      </c>
      <c r="K81" s="26"/>
    </row>
    <row r="82" spans="1:11">
      <c r="A82" s="1" t="s">
        <v>11</v>
      </c>
      <c r="B82" s="1" t="s">
        <v>12</v>
      </c>
      <c r="C82" s="1" t="s">
        <v>13</v>
      </c>
      <c r="D82" s="1" t="s">
        <v>21</v>
      </c>
      <c r="E82" s="1">
        <v>1</v>
      </c>
      <c r="F82" s="22"/>
      <c r="G82" s="3">
        <v>195</v>
      </c>
      <c r="H82" s="3">
        <v>70</v>
      </c>
      <c r="I82" s="27">
        <v>25.1</v>
      </c>
      <c r="J82" s="23">
        <v>55</v>
      </c>
      <c r="K82" s="26"/>
    </row>
    <row r="83" spans="1:11">
      <c r="A83" s="1" t="s">
        <v>12</v>
      </c>
      <c r="B83" s="1" t="s">
        <v>12</v>
      </c>
      <c r="C83" s="1" t="s">
        <v>15</v>
      </c>
      <c r="D83" s="1" t="s">
        <v>21</v>
      </c>
      <c r="E83" s="1">
        <v>0</v>
      </c>
      <c r="F83" s="22"/>
      <c r="G83" s="3">
        <v>131</v>
      </c>
      <c r="H83" s="3">
        <v>66</v>
      </c>
      <c r="I83" s="27">
        <v>34.299999999999997</v>
      </c>
      <c r="J83" s="23">
        <v>22</v>
      </c>
      <c r="K83" s="26"/>
    </row>
    <row r="84" spans="1:11">
      <c r="A84" s="1" t="s">
        <v>12</v>
      </c>
      <c r="B84" s="1" t="s">
        <v>12</v>
      </c>
      <c r="C84" s="1" t="s">
        <v>13</v>
      </c>
      <c r="D84" s="1" t="s">
        <v>21</v>
      </c>
      <c r="E84" s="1">
        <v>1</v>
      </c>
      <c r="F84" s="22"/>
      <c r="G84" s="3">
        <v>105</v>
      </c>
      <c r="H84" s="3">
        <v>80</v>
      </c>
      <c r="I84" s="27">
        <v>32.5</v>
      </c>
      <c r="J84" s="23">
        <v>26</v>
      </c>
      <c r="K84" s="26"/>
    </row>
    <row r="85" spans="1:11">
      <c r="A85" s="1" t="s">
        <v>12</v>
      </c>
      <c r="B85" s="1" t="s">
        <v>12</v>
      </c>
      <c r="C85" s="1" t="s">
        <v>12</v>
      </c>
      <c r="D85" s="1" t="s">
        <v>21</v>
      </c>
      <c r="E85" s="1">
        <v>1</v>
      </c>
      <c r="F85" s="22"/>
      <c r="G85" s="3">
        <v>106</v>
      </c>
      <c r="H85" s="3">
        <v>92</v>
      </c>
      <c r="I85" s="27">
        <v>22.7</v>
      </c>
      <c r="J85" s="23">
        <v>48</v>
      </c>
      <c r="K85" s="26"/>
    </row>
    <row r="86" spans="1:11">
      <c r="A86" s="1" t="s">
        <v>11</v>
      </c>
      <c r="B86" s="1" t="s">
        <v>12</v>
      </c>
      <c r="C86" s="1" t="s">
        <v>13</v>
      </c>
      <c r="D86" s="1" t="s">
        <v>21</v>
      </c>
      <c r="E86" s="1">
        <v>1</v>
      </c>
      <c r="F86" s="22"/>
      <c r="G86" s="3">
        <v>158</v>
      </c>
      <c r="H86" s="3">
        <v>78</v>
      </c>
      <c r="I86" s="27">
        <v>32.9</v>
      </c>
      <c r="J86" s="23">
        <v>31</v>
      </c>
      <c r="K86" s="26"/>
    </row>
    <row r="87" spans="1:11">
      <c r="A87" s="1" t="s">
        <v>12</v>
      </c>
      <c r="B87" s="1" t="s">
        <v>12</v>
      </c>
      <c r="C87" s="1" t="s">
        <v>12</v>
      </c>
      <c r="D87" s="1" t="s">
        <v>21</v>
      </c>
      <c r="E87" s="1">
        <v>0</v>
      </c>
      <c r="F87" s="22"/>
      <c r="G87" s="3">
        <v>194</v>
      </c>
      <c r="H87" s="3">
        <v>78</v>
      </c>
      <c r="I87" s="27">
        <v>23.5</v>
      </c>
      <c r="J87" s="23">
        <v>59</v>
      </c>
      <c r="K87" s="26"/>
    </row>
    <row r="88" spans="1:11">
      <c r="A88" s="1" t="s">
        <v>11</v>
      </c>
      <c r="B88" s="1" t="s">
        <v>12</v>
      </c>
      <c r="C88" s="1" t="s">
        <v>12</v>
      </c>
      <c r="D88" s="1" t="s">
        <v>21</v>
      </c>
      <c r="E88" s="1">
        <v>1</v>
      </c>
      <c r="F88" s="22"/>
      <c r="G88" s="3">
        <v>97</v>
      </c>
      <c r="H88" s="3">
        <v>76</v>
      </c>
      <c r="I88" s="27">
        <v>35.6</v>
      </c>
      <c r="J88" s="23">
        <v>52</v>
      </c>
      <c r="K88" s="26"/>
    </row>
    <row r="89" spans="1:11">
      <c r="A89" s="1" t="s">
        <v>12</v>
      </c>
      <c r="B89" s="1" t="s">
        <v>12</v>
      </c>
      <c r="C89" s="1" t="s">
        <v>13</v>
      </c>
      <c r="D89" s="1" t="s">
        <v>21</v>
      </c>
      <c r="E89" s="1">
        <v>1</v>
      </c>
      <c r="F89" s="22"/>
      <c r="G89" s="3">
        <v>97</v>
      </c>
      <c r="H89" s="3">
        <v>64</v>
      </c>
      <c r="I89" s="27">
        <v>36.799999999999997</v>
      </c>
      <c r="J89" s="23">
        <v>25</v>
      </c>
      <c r="K89" s="26"/>
    </row>
    <row r="90" spans="1:11">
      <c r="A90" s="1" t="s">
        <v>12</v>
      </c>
      <c r="B90" s="1" t="s">
        <v>12</v>
      </c>
      <c r="C90" s="1" t="s">
        <v>12</v>
      </c>
      <c r="D90" s="1" t="s">
        <v>22</v>
      </c>
      <c r="E90" s="1">
        <v>0</v>
      </c>
      <c r="F90" s="22"/>
      <c r="G90" s="3">
        <v>143</v>
      </c>
      <c r="H90" s="3">
        <v>94</v>
      </c>
      <c r="I90" s="27">
        <v>36.6</v>
      </c>
      <c r="J90" s="23">
        <v>51</v>
      </c>
      <c r="K90" s="26"/>
    </row>
    <row r="91" spans="1:11">
      <c r="A91" s="1" t="s">
        <v>12</v>
      </c>
      <c r="B91" s="1" t="s">
        <v>12</v>
      </c>
      <c r="C91" s="1" t="s">
        <v>13</v>
      </c>
      <c r="D91" s="1" t="s">
        <v>21</v>
      </c>
      <c r="E91" s="1">
        <v>1</v>
      </c>
      <c r="F91" s="22"/>
      <c r="G91" s="3">
        <v>109</v>
      </c>
      <c r="H91" s="3">
        <v>56</v>
      </c>
      <c r="I91" s="27">
        <v>25.2</v>
      </c>
      <c r="J91" s="23">
        <v>23</v>
      </c>
      <c r="K91" s="26"/>
    </row>
    <row r="92" spans="1:11">
      <c r="A92" s="1" t="s">
        <v>12</v>
      </c>
      <c r="B92" s="1" t="s">
        <v>12</v>
      </c>
      <c r="C92" s="1" t="s">
        <v>12</v>
      </c>
      <c r="D92" s="1" t="s">
        <v>21</v>
      </c>
      <c r="E92" s="1">
        <v>0</v>
      </c>
      <c r="F92" s="22"/>
      <c r="G92" s="3">
        <v>146</v>
      </c>
      <c r="H92" s="3">
        <v>56</v>
      </c>
      <c r="I92" s="27">
        <v>29.7</v>
      </c>
      <c r="J92" s="23">
        <v>29</v>
      </c>
      <c r="K92" s="26"/>
    </row>
    <row r="93" spans="1:11">
      <c r="A93" s="1" t="s">
        <v>11</v>
      </c>
      <c r="B93" s="1" t="s">
        <v>16</v>
      </c>
      <c r="C93" s="1" t="s">
        <v>13</v>
      </c>
      <c r="D93" s="1" t="s">
        <v>21</v>
      </c>
      <c r="E93" s="1">
        <v>0</v>
      </c>
      <c r="F93" s="22"/>
      <c r="G93" s="3">
        <v>94</v>
      </c>
      <c r="H93" s="3">
        <v>65</v>
      </c>
      <c r="I93" s="27">
        <v>24.7</v>
      </c>
      <c r="J93" s="23">
        <v>21</v>
      </c>
      <c r="K93" s="26"/>
    </row>
    <row r="94" spans="1:11">
      <c r="A94" s="1" t="s">
        <v>12</v>
      </c>
      <c r="B94" s="1" t="s">
        <v>12</v>
      </c>
      <c r="C94" s="1" t="s">
        <v>12</v>
      </c>
      <c r="D94" s="1" t="s">
        <v>21</v>
      </c>
      <c r="E94" s="1">
        <v>0</v>
      </c>
      <c r="F94" s="22"/>
      <c r="G94" s="3">
        <v>108</v>
      </c>
      <c r="H94" s="3">
        <v>44</v>
      </c>
      <c r="I94" s="27">
        <v>24</v>
      </c>
      <c r="J94" s="23">
        <v>35</v>
      </c>
      <c r="K94" s="26"/>
    </row>
    <row r="95" spans="1:11">
      <c r="A95" s="1" t="s">
        <v>11</v>
      </c>
      <c r="B95" s="1" t="s">
        <v>17</v>
      </c>
      <c r="C95" s="1" t="s">
        <v>12</v>
      </c>
      <c r="D95" s="1" t="s">
        <v>21</v>
      </c>
      <c r="E95" s="1">
        <v>0</v>
      </c>
      <c r="F95" s="22"/>
      <c r="G95" s="3">
        <v>162</v>
      </c>
      <c r="H95" s="3">
        <v>76</v>
      </c>
      <c r="I95" s="27">
        <v>53.2</v>
      </c>
      <c r="J95" s="23">
        <v>25</v>
      </c>
      <c r="K95" s="26"/>
    </row>
    <row r="96" spans="1:11">
      <c r="A96" s="1" t="s">
        <v>11</v>
      </c>
      <c r="B96" s="1" t="s">
        <v>12</v>
      </c>
      <c r="C96" s="1" t="s">
        <v>13</v>
      </c>
      <c r="D96" s="1" t="s">
        <v>21</v>
      </c>
      <c r="E96" s="1">
        <v>1</v>
      </c>
      <c r="F96" s="22"/>
      <c r="G96" s="3">
        <v>100</v>
      </c>
      <c r="H96" s="3">
        <v>74</v>
      </c>
      <c r="I96" s="27">
        <v>39.4</v>
      </c>
      <c r="J96" s="23">
        <v>43</v>
      </c>
      <c r="K96" s="26"/>
    </row>
    <row r="97" spans="1:11">
      <c r="A97" s="1" t="s">
        <v>12</v>
      </c>
      <c r="B97" s="1" t="s">
        <v>12</v>
      </c>
      <c r="C97" s="1" t="s">
        <v>12</v>
      </c>
      <c r="D97" s="1" t="s">
        <v>21</v>
      </c>
      <c r="E97" s="1">
        <v>1</v>
      </c>
      <c r="F97" s="22"/>
      <c r="G97" s="3">
        <v>89</v>
      </c>
      <c r="H97" s="3">
        <v>24</v>
      </c>
      <c r="I97" s="27">
        <v>27.8</v>
      </c>
      <c r="J97" s="23">
        <v>21</v>
      </c>
      <c r="K97" s="26"/>
    </row>
    <row r="98" spans="1:11">
      <c r="A98" s="1" t="s">
        <v>11</v>
      </c>
      <c r="B98" s="1" t="s">
        <v>12</v>
      </c>
      <c r="C98" s="1" t="s">
        <v>12</v>
      </c>
      <c r="D98" s="1" t="s">
        <v>21</v>
      </c>
      <c r="E98" s="1">
        <v>0</v>
      </c>
      <c r="F98" s="22"/>
      <c r="G98" s="3">
        <v>87</v>
      </c>
      <c r="H98" s="3">
        <v>80</v>
      </c>
      <c r="I98" s="27">
        <v>23.2</v>
      </c>
      <c r="J98" s="23">
        <v>32</v>
      </c>
      <c r="K98" s="26"/>
    </row>
    <row r="99" spans="1:11">
      <c r="A99" s="1" t="s">
        <v>12</v>
      </c>
      <c r="B99" s="1" t="s">
        <v>12</v>
      </c>
      <c r="C99" s="1" t="s">
        <v>13</v>
      </c>
      <c r="D99" s="1" t="s">
        <v>21</v>
      </c>
      <c r="E99" s="1">
        <v>0</v>
      </c>
      <c r="F99" s="22"/>
      <c r="G99" s="3">
        <v>159</v>
      </c>
      <c r="H99" s="3">
        <v>64</v>
      </c>
      <c r="I99" s="27">
        <v>27.4</v>
      </c>
      <c r="J99" s="23">
        <v>40</v>
      </c>
      <c r="K99" s="26"/>
    </row>
    <row r="100" spans="1:11">
      <c r="A100" s="1" t="s">
        <v>11</v>
      </c>
      <c r="B100" s="1" t="s">
        <v>16</v>
      </c>
      <c r="C100" s="1" t="s">
        <v>13</v>
      </c>
      <c r="D100" s="1" t="s">
        <v>21</v>
      </c>
      <c r="E100" s="1">
        <v>1</v>
      </c>
      <c r="F100" s="22"/>
      <c r="G100" s="3">
        <v>106</v>
      </c>
      <c r="H100" s="3">
        <v>64</v>
      </c>
      <c r="I100" s="27">
        <v>30.5</v>
      </c>
      <c r="J100" s="23">
        <v>34</v>
      </c>
      <c r="K100" s="26"/>
    </row>
    <row r="101" spans="1:11">
      <c r="A101" s="1" t="s">
        <v>11</v>
      </c>
      <c r="B101" s="1" t="s">
        <v>12</v>
      </c>
      <c r="C101" s="1" t="s">
        <v>13</v>
      </c>
      <c r="D101" s="1" t="s">
        <v>21</v>
      </c>
      <c r="E101" s="1">
        <v>1</v>
      </c>
      <c r="F101" s="22"/>
      <c r="G101" s="3">
        <v>136</v>
      </c>
      <c r="H101" s="3">
        <v>84</v>
      </c>
      <c r="I101" s="27">
        <v>28.3</v>
      </c>
      <c r="J101" s="23">
        <v>42</v>
      </c>
      <c r="K101" s="26"/>
    </row>
    <row r="102" spans="1:11">
      <c r="A102" s="1" t="s">
        <v>12</v>
      </c>
      <c r="B102" s="1" t="s">
        <v>16</v>
      </c>
      <c r="C102" s="1" t="s">
        <v>12</v>
      </c>
      <c r="D102" s="1" t="s">
        <v>21</v>
      </c>
      <c r="E102" s="1">
        <v>0</v>
      </c>
      <c r="F102" s="22"/>
      <c r="G102" s="3">
        <v>88</v>
      </c>
      <c r="H102" s="3">
        <v>58</v>
      </c>
      <c r="I102" s="27">
        <v>24.8</v>
      </c>
      <c r="J102" s="23">
        <v>22</v>
      </c>
      <c r="K102" s="26"/>
    </row>
    <row r="103" spans="1:11">
      <c r="A103" s="1" t="s">
        <v>11</v>
      </c>
      <c r="B103" s="1" t="s">
        <v>12</v>
      </c>
      <c r="C103" s="1" t="s">
        <v>13</v>
      </c>
      <c r="D103" s="1" t="s">
        <v>21</v>
      </c>
      <c r="E103" s="1">
        <v>1</v>
      </c>
      <c r="F103" s="22"/>
      <c r="G103" s="3">
        <v>147</v>
      </c>
      <c r="H103" s="3">
        <v>76</v>
      </c>
      <c r="I103" s="27">
        <v>39.4</v>
      </c>
      <c r="J103" s="23">
        <v>43</v>
      </c>
      <c r="K103" s="26"/>
    </row>
    <row r="104" spans="1:11">
      <c r="A104" s="1" t="s">
        <v>12</v>
      </c>
      <c r="B104" s="1" t="s">
        <v>12</v>
      </c>
      <c r="C104" s="1" t="s">
        <v>12</v>
      </c>
      <c r="D104" s="1" t="s">
        <v>21</v>
      </c>
      <c r="E104" s="1">
        <v>0</v>
      </c>
      <c r="F104" s="22"/>
      <c r="G104" s="3">
        <v>78</v>
      </c>
      <c r="H104" s="3">
        <v>88</v>
      </c>
      <c r="I104" s="27">
        <v>36.9</v>
      </c>
      <c r="J104" s="23">
        <v>21</v>
      </c>
      <c r="K104" s="26"/>
    </row>
    <row r="105" spans="1:11">
      <c r="A105" s="1" t="s">
        <v>12</v>
      </c>
      <c r="B105" s="1" t="s">
        <v>16</v>
      </c>
      <c r="C105" s="1" t="s">
        <v>15</v>
      </c>
      <c r="D105" s="1" t="s">
        <v>22</v>
      </c>
      <c r="E105" s="1">
        <v>0</v>
      </c>
      <c r="F105" s="22"/>
      <c r="G105" s="3">
        <v>109</v>
      </c>
      <c r="H105" s="3">
        <v>88</v>
      </c>
      <c r="I105" s="27">
        <v>32.5</v>
      </c>
      <c r="J105" s="23">
        <v>38</v>
      </c>
      <c r="K105" s="26"/>
    </row>
    <row r="106" spans="1:11">
      <c r="A106" s="1" t="s">
        <v>12</v>
      </c>
      <c r="B106" s="1" t="s">
        <v>12</v>
      </c>
      <c r="C106" s="1" t="s">
        <v>12</v>
      </c>
      <c r="D106" s="1" t="s">
        <v>21</v>
      </c>
      <c r="E106" s="1">
        <v>0</v>
      </c>
      <c r="F106" s="22"/>
      <c r="G106" s="3">
        <v>111</v>
      </c>
      <c r="H106" s="3">
        <v>60</v>
      </c>
      <c r="I106" s="27">
        <v>26.2</v>
      </c>
      <c r="J106" s="23">
        <v>23</v>
      </c>
      <c r="K106" s="26"/>
    </row>
    <row r="107" spans="1:11">
      <c r="A107" s="1" t="s">
        <v>12</v>
      </c>
      <c r="B107" s="1" t="s">
        <v>12</v>
      </c>
      <c r="C107" s="1" t="s">
        <v>13</v>
      </c>
      <c r="D107" s="1" t="s">
        <v>21</v>
      </c>
      <c r="E107" s="1">
        <v>1</v>
      </c>
      <c r="F107" s="22"/>
      <c r="G107" s="3">
        <v>187</v>
      </c>
      <c r="H107" s="3">
        <v>76</v>
      </c>
      <c r="I107" s="27">
        <v>43.6</v>
      </c>
      <c r="J107" s="23">
        <v>53</v>
      </c>
      <c r="K107" s="26"/>
    </row>
    <row r="108" spans="1:11">
      <c r="A108" s="1" t="s">
        <v>12</v>
      </c>
      <c r="B108" s="1" t="s">
        <v>12</v>
      </c>
      <c r="C108" s="1" t="s">
        <v>13</v>
      </c>
      <c r="D108" s="1" t="s">
        <v>21</v>
      </c>
      <c r="E108" s="1">
        <v>0</v>
      </c>
      <c r="F108" s="22"/>
      <c r="G108" s="22"/>
      <c r="H108" s="58" t="s">
        <v>23</v>
      </c>
      <c r="I108" s="58"/>
      <c r="J108" s="22"/>
    </row>
    <row r="109" spans="1:11">
      <c r="A109" s="1" t="s">
        <v>12</v>
      </c>
      <c r="B109" s="1" t="s">
        <v>16</v>
      </c>
      <c r="C109" s="1" t="s">
        <v>13</v>
      </c>
      <c r="D109" s="1" t="s">
        <v>21</v>
      </c>
      <c r="E109" s="1">
        <v>1</v>
      </c>
      <c r="F109" s="22"/>
      <c r="G109" s="22"/>
      <c r="H109" s="22"/>
      <c r="I109" s="22"/>
      <c r="J109" s="22"/>
    </row>
    <row r="110" spans="1:11">
      <c r="A110" s="1" t="s">
        <v>12</v>
      </c>
      <c r="B110" s="1" t="s">
        <v>17</v>
      </c>
      <c r="C110" s="1" t="s">
        <v>13</v>
      </c>
      <c r="D110" s="1" t="s">
        <v>21</v>
      </c>
      <c r="E110" s="1">
        <v>1</v>
      </c>
      <c r="F110" s="22"/>
      <c r="G110" s="22"/>
      <c r="H110" s="22"/>
      <c r="I110" s="22"/>
      <c r="J110" s="22"/>
    </row>
    <row r="111" spans="1:11">
      <c r="A111" s="1" t="s">
        <v>11</v>
      </c>
      <c r="B111" s="1" t="s">
        <v>16</v>
      </c>
      <c r="C111" s="1" t="s">
        <v>13</v>
      </c>
      <c r="D111" s="1" t="s">
        <v>21</v>
      </c>
      <c r="E111" s="1">
        <v>1</v>
      </c>
      <c r="F111" s="22"/>
      <c r="G111" s="22"/>
      <c r="H111" s="22"/>
      <c r="I111" s="22"/>
      <c r="J111" s="22"/>
    </row>
    <row r="112" spans="1:11">
      <c r="A112" s="1" t="s">
        <v>12</v>
      </c>
      <c r="B112" s="1" t="s">
        <v>12</v>
      </c>
      <c r="C112" s="1" t="s">
        <v>12</v>
      </c>
      <c r="D112" s="1" t="s">
        <v>21</v>
      </c>
      <c r="E112" s="1">
        <v>0</v>
      </c>
      <c r="F112" s="22"/>
      <c r="G112" s="22"/>
      <c r="H112" s="22"/>
      <c r="I112" s="22"/>
      <c r="J112" s="22"/>
    </row>
    <row r="113" spans="1:10">
      <c r="A113" s="1" t="s">
        <v>12</v>
      </c>
      <c r="B113" s="1" t="s">
        <v>12</v>
      </c>
      <c r="C113" s="1" t="s">
        <v>13</v>
      </c>
      <c r="D113" s="1" t="s">
        <v>21</v>
      </c>
      <c r="E113" s="1">
        <v>1</v>
      </c>
      <c r="F113" s="22"/>
      <c r="G113" s="22"/>
      <c r="H113" s="22"/>
      <c r="I113" s="22"/>
      <c r="J113" s="22"/>
    </row>
    <row r="114" spans="1:10">
      <c r="A114" s="1" t="s">
        <v>12</v>
      </c>
      <c r="B114" s="1" t="s">
        <v>12</v>
      </c>
      <c r="C114" s="1" t="s">
        <v>13</v>
      </c>
      <c r="D114" s="1" t="s">
        <v>21</v>
      </c>
      <c r="E114" s="1">
        <v>0</v>
      </c>
      <c r="F114" s="22"/>
      <c r="G114" s="22"/>
      <c r="H114" s="22"/>
      <c r="I114" s="22"/>
      <c r="J114" s="22"/>
    </row>
    <row r="115" spans="1:10">
      <c r="A115" s="1" t="s">
        <v>12</v>
      </c>
      <c r="B115" s="1" t="s">
        <v>12</v>
      </c>
      <c r="C115" s="1" t="s">
        <v>12</v>
      </c>
      <c r="D115" s="1" t="s">
        <v>21</v>
      </c>
      <c r="E115" s="1">
        <v>0</v>
      </c>
      <c r="F115" s="22"/>
      <c r="G115" s="22"/>
      <c r="H115" s="22"/>
      <c r="I115" s="22"/>
      <c r="J115" s="22"/>
    </row>
    <row r="116" spans="1:10">
      <c r="A116" s="1" t="s">
        <v>12</v>
      </c>
      <c r="B116" s="1" t="s">
        <v>12</v>
      </c>
      <c r="C116" s="1" t="s">
        <v>12</v>
      </c>
      <c r="D116" s="1" t="s">
        <v>21</v>
      </c>
      <c r="E116" s="1">
        <v>1</v>
      </c>
      <c r="F116" s="22"/>
      <c r="G116" s="22"/>
      <c r="H116" s="22"/>
      <c r="I116" s="22"/>
      <c r="J116" s="22"/>
    </row>
    <row r="117" spans="1:10">
      <c r="A117" s="1" t="s">
        <v>11</v>
      </c>
      <c r="B117" s="1" t="s">
        <v>12</v>
      </c>
      <c r="C117" s="1" t="s">
        <v>13</v>
      </c>
      <c r="D117" s="1" t="s">
        <v>21</v>
      </c>
      <c r="E117" s="1">
        <v>1</v>
      </c>
      <c r="F117" s="22"/>
      <c r="G117" s="22"/>
      <c r="H117" s="22"/>
      <c r="I117" s="22"/>
      <c r="J117" s="22"/>
    </row>
    <row r="118" spans="1:10">
      <c r="A118" s="1" t="s">
        <v>11</v>
      </c>
      <c r="B118" s="1" t="s">
        <v>16</v>
      </c>
      <c r="C118" s="1" t="s">
        <v>13</v>
      </c>
      <c r="D118" s="1" t="s">
        <v>21</v>
      </c>
      <c r="E118" s="1">
        <v>1</v>
      </c>
      <c r="F118" s="22"/>
      <c r="G118" s="22"/>
      <c r="H118" s="22"/>
      <c r="I118" s="22"/>
      <c r="J118" s="22"/>
    </row>
    <row r="119" spans="1:10">
      <c r="A119" s="1" t="s">
        <v>11</v>
      </c>
      <c r="B119" s="1" t="s">
        <v>12</v>
      </c>
      <c r="C119" s="1" t="s">
        <v>13</v>
      </c>
      <c r="D119" s="1" t="s">
        <v>21</v>
      </c>
      <c r="E119" s="1">
        <v>1</v>
      </c>
      <c r="F119" s="22"/>
      <c r="G119" s="22"/>
      <c r="H119" s="22"/>
      <c r="I119" s="22"/>
      <c r="J119" s="22"/>
    </row>
    <row r="120" spans="1:10">
      <c r="A120" s="1" t="s">
        <v>12</v>
      </c>
      <c r="B120" s="1" t="s">
        <v>12</v>
      </c>
      <c r="C120" s="1" t="s">
        <v>12</v>
      </c>
      <c r="D120" s="1" t="s">
        <v>21</v>
      </c>
      <c r="E120" s="1">
        <v>1</v>
      </c>
      <c r="F120" s="22"/>
      <c r="G120" s="22"/>
      <c r="H120" s="22"/>
      <c r="I120" s="22"/>
      <c r="J120" s="22"/>
    </row>
    <row r="121" spans="1:10">
      <c r="A121" s="1" t="s">
        <v>11</v>
      </c>
      <c r="B121" s="1" t="s">
        <v>14</v>
      </c>
      <c r="C121" s="1" t="s">
        <v>13</v>
      </c>
      <c r="D121" s="1" t="s">
        <v>21</v>
      </c>
      <c r="E121" s="1">
        <v>1</v>
      </c>
      <c r="F121" s="22"/>
      <c r="G121" s="22"/>
      <c r="H121" s="22"/>
      <c r="I121" s="22"/>
      <c r="J121" s="22"/>
    </row>
    <row r="122" spans="1:10">
      <c r="A122" s="1" t="s">
        <v>12</v>
      </c>
      <c r="B122" s="1" t="s">
        <v>12</v>
      </c>
      <c r="C122" s="1" t="s">
        <v>13</v>
      </c>
      <c r="D122" s="1" t="s">
        <v>21</v>
      </c>
      <c r="E122" s="1">
        <v>1</v>
      </c>
      <c r="F122" s="22"/>
      <c r="G122" s="22"/>
      <c r="H122" s="22"/>
      <c r="I122" s="22"/>
      <c r="J122" s="22"/>
    </row>
    <row r="123" spans="1:10">
      <c r="A123" s="1" t="s">
        <v>11</v>
      </c>
      <c r="B123" s="1" t="s">
        <v>12</v>
      </c>
      <c r="C123" s="1" t="s">
        <v>13</v>
      </c>
      <c r="D123" s="1" t="s">
        <v>21</v>
      </c>
      <c r="E123" s="1">
        <v>1</v>
      </c>
      <c r="F123" s="22"/>
      <c r="G123" s="22"/>
      <c r="H123" s="22"/>
      <c r="I123" s="22"/>
      <c r="J123" s="22"/>
    </row>
    <row r="124" spans="1:10">
      <c r="A124" s="1" t="s">
        <v>12</v>
      </c>
      <c r="B124" s="1" t="s">
        <v>12</v>
      </c>
      <c r="C124" s="1" t="s">
        <v>12</v>
      </c>
      <c r="D124" s="1" t="s">
        <v>21</v>
      </c>
      <c r="E124" s="1">
        <v>0</v>
      </c>
      <c r="F124" s="22"/>
      <c r="G124" s="22"/>
      <c r="H124" s="22"/>
      <c r="I124" s="22"/>
      <c r="J124" s="22"/>
    </row>
    <row r="125" spans="1:10">
      <c r="A125" s="1" t="s">
        <v>12</v>
      </c>
      <c r="B125" s="1" t="s">
        <v>12</v>
      </c>
      <c r="C125" s="1" t="s">
        <v>12</v>
      </c>
      <c r="D125" s="1" t="s">
        <v>21</v>
      </c>
      <c r="E125" s="1">
        <v>1</v>
      </c>
      <c r="F125" s="22"/>
      <c r="G125" s="22"/>
      <c r="H125" s="22"/>
      <c r="I125" s="22"/>
      <c r="J125" s="22"/>
    </row>
    <row r="126" spans="1:10">
      <c r="A126" s="1" t="s">
        <v>12</v>
      </c>
      <c r="B126" s="1" t="s">
        <v>12</v>
      </c>
      <c r="C126" s="1" t="s">
        <v>12</v>
      </c>
      <c r="D126" s="1" t="s">
        <v>21</v>
      </c>
      <c r="E126" s="1">
        <v>0</v>
      </c>
      <c r="F126" s="22"/>
      <c r="G126" s="22"/>
      <c r="H126" s="22"/>
      <c r="I126" s="22"/>
      <c r="J126" s="22"/>
    </row>
    <row r="127" spans="1:10">
      <c r="A127" s="1" t="s">
        <v>12</v>
      </c>
      <c r="B127" s="1" t="s">
        <v>16</v>
      </c>
      <c r="C127" s="1" t="s">
        <v>12</v>
      </c>
      <c r="D127" s="1" t="s">
        <v>21</v>
      </c>
      <c r="E127" s="1">
        <v>1</v>
      </c>
      <c r="F127" s="22"/>
      <c r="G127" s="22"/>
      <c r="H127" s="22"/>
      <c r="I127" s="22"/>
      <c r="J127" s="22"/>
    </row>
    <row r="128" spans="1:10">
      <c r="A128" s="1" t="s">
        <v>12</v>
      </c>
      <c r="B128" s="1" t="s">
        <v>12</v>
      </c>
      <c r="C128" s="1" t="s">
        <v>13</v>
      </c>
      <c r="D128" s="1" t="s">
        <v>21</v>
      </c>
      <c r="E128" s="1">
        <v>1</v>
      </c>
      <c r="F128" s="22"/>
      <c r="G128" s="22"/>
      <c r="H128" s="22"/>
      <c r="I128" s="22"/>
      <c r="J128" s="22"/>
    </row>
    <row r="129" spans="1:10">
      <c r="A129" s="1" t="s">
        <v>11</v>
      </c>
      <c r="B129" s="1" t="s">
        <v>12</v>
      </c>
      <c r="C129" s="1" t="s">
        <v>13</v>
      </c>
      <c r="D129" s="1" t="s">
        <v>21</v>
      </c>
      <c r="E129" s="1">
        <v>1</v>
      </c>
      <c r="F129" s="22"/>
      <c r="G129" s="22"/>
      <c r="H129" s="22"/>
      <c r="I129" s="22"/>
      <c r="J129" s="22"/>
    </row>
    <row r="130" spans="1:10">
      <c r="A130" s="1" t="s">
        <v>12</v>
      </c>
      <c r="B130" s="1" t="s">
        <v>12</v>
      </c>
      <c r="C130" s="1" t="s">
        <v>13</v>
      </c>
      <c r="D130" s="1" t="s">
        <v>21</v>
      </c>
      <c r="E130" s="1">
        <v>0</v>
      </c>
      <c r="F130" s="22"/>
      <c r="G130" s="22"/>
      <c r="H130" s="22"/>
      <c r="I130" s="22"/>
      <c r="J130" s="22"/>
    </row>
    <row r="131" spans="1:10">
      <c r="A131" s="1" t="s">
        <v>11</v>
      </c>
      <c r="B131" s="1" t="s">
        <v>16</v>
      </c>
      <c r="C131" s="1" t="s">
        <v>13</v>
      </c>
      <c r="D131" s="1" t="s">
        <v>22</v>
      </c>
      <c r="E131" s="1">
        <v>1</v>
      </c>
      <c r="F131" s="22"/>
      <c r="G131" s="22"/>
      <c r="H131" s="22"/>
      <c r="I131" s="22"/>
      <c r="J131" s="22"/>
    </row>
    <row r="132" spans="1:10">
      <c r="A132" s="1" t="s">
        <v>11</v>
      </c>
      <c r="B132" s="1" t="s">
        <v>12</v>
      </c>
      <c r="C132" s="1" t="s">
        <v>13</v>
      </c>
      <c r="D132" s="1" t="s">
        <v>21</v>
      </c>
      <c r="E132" s="1">
        <v>1</v>
      </c>
      <c r="F132" s="22"/>
      <c r="G132" s="22"/>
      <c r="H132" s="22"/>
      <c r="I132" s="22"/>
      <c r="J132" s="22"/>
    </row>
    <row r="133" spans="1:10">
      <c r="A133" s="1" t="s">
        <v>11</v>
      </c>
      <c r="B133" s="1" t="s">
        <v>12</v>
      </c>
      <c r="C133" s="1" t="s">
        <v>13</v>
      </c>
      <c r="D133" s="1" t="s">
        <v>21</v>
      </c>
      <c r="E133" s="1">
        <v>1</v>
      </c>
      <c r="F133" s="22"/>
      <c r="G133" s="22"/>
      <c r="H133" s="22"/>
      <c r="I133" s="22"/>
      <c r="J133" s="22"/>
    </row>
    <row r="134" spans="1:10">
      <c r="A134" s="1" t="s">
        <v>11</v>
      </c>
      <c r="B134" s="1" t="s">
        <v>12</v>
      </c>
      <c r="C134" s="1" t="s">
        <v>12</v>
      </c>
      <c r="D134" s="1" t="s">
        <v>22</v>
      </c>
      <c r="E134" s="1">
        <v>0</v>
      </c>
      <c r="F134" s="22"/>
      <c r="G134" s="22"/>
      <c r="H134" s="22"/>
      <c r="I134" s="22"/>
      <c r="J134" s="22"/>
    </row>
    <row r="135" spans="1:10">
      <c r="A135" s="1" t="s">
        <v>12</v>
      </c>
      <c r="B135" s="1" t="s">
        <v>12</v>
      </c>
      <c r="C135" s="1" t="s">
        <v>13</v>
      </c>
      <c r="D135" s="1" t="s">
        <v>21</v>
      </c>
      <c r="E135" s="1">
        <v>0</v>
      </c>
      <c r="F135" s="22"/>
      <c r="G135" s="22"/>
      <c r="H135" s="22"/>
      <c r="I135" s="22"/>
      <c r="J135" s="22"/>
    </row>
    <row r="136" spans="1:10">
      <c r="A136" s="1" t="s">
        <v>12</v>
      </c>
      <c r="B136" s="1" t="s">
        <v>12</v>
      </c>
      <c r="C136" s="1" t="s">
        <v>12</v>
      </c>
      <c r="D136" s="1" t="s">
        <v>21</v>
      </c>
      <c r="E136" s="1">
        <v>0</v>
      </c>
      <c r="F136" s="22"/>
      <c r="G136" s="22"/>
      <c r="H136" s="22"/>
      <c r="I136" s="22"/>
      <c r="J136" s="22"/>
    </row>
    <row r="137" spans="1:10">
      <c r="A137" s="1" t="s">
        <v>12</v>
      </c>
      <c r="B137" s="1" t="s">
        <v>12</v>
      </c>
      <c r="C137" s="1" t="s">
        <v>13</v>
      </c>
      <c r="D137" s="1" t="s">
        <v>21</v>
      </c>
      <c r="E137" s="1">
        <v>0</v>
      </c>
      <c r="F137" s="22"/>
      <c r="G137" s="22"/>
      <c r="H137" s="22"/>
      <c r="I137" s="22"/>
      <c r="J137" s="22"/>
    </row>
    <row r="138" spans="1:10">
      <c r="A138" s="1" t="s">
        <v>12</v>
      </c>
      <c r="B138" s="1" t="s">
        <v>12</v>
      </c>
      <c r="C138" s="1" t="s">
        <v>12</v>
      </c>
      <c r="D138" s="1" t="s">
        <v>21</v>
      </c>
      <c r="E138" s="1">
        <v>0</v>
      </c>
      <c r="F138" s="22"/>
      <c r="G138" s="22"/>
      <c r="H138" s="22"/>
      <c r="I138" s="22"/>
      <c r="J138" s="22"/>
    </row>
    <row r="139" spans="1:10">
      <c r="A139" s="1" t="s">
        <v>12</v>
      </c>
      <c r="B139" s="1" t="s">
        <v>12</v>
      </c>
      <c r="C139" s="1" t="s">
        <v>13</v>
      </c>
      <c r="D139" s="1" t="s">
        <v>21</v>
      </c>
      <c r="E139" s="1">
        <v>0</v>
      </c>
      <c r="F139" s="22"/>
      <c r="G139" s="22"/>
      <c r="H139" s="22"/>
      <c r="I139" s="22"/>
      <c r="J139" s="22"/>
    </row>
    <row r="140" spans="1:10">
      <c r="A140" s="1" t="s">
        <v>12</v>
      </c>
      <c r="B140" s="1" t="s">
        <v>12</v>
      </c>
      <c r="C140" s="1" t="s">
        <v>12</v>
      </c>
      <c r="D140" s="1" t="s">
        <v>21</v>
      </c>
      <c r="E140" s="1">
        <v>0</v>
      </c>
      <c r="F140" s="22"/>
      <c r="G140" s="22"/>
      <c r="H140" s="22"/>
      <c r="I140" s="22"/>
      <c r="J140" s="22"/>
    </row>
    <row r="141" spans="1:10">
      <c r="A141" s="1" t="s">
        <v>12</v>
      </c>
      <c r="B141" s="1" t="s">
        <v>12</v>
      </c>
      <c r="C141" s="1" t="s">
        <v>13</v>
      </c>
      <c r="D141" s="1" t="s">
        <v>21</v>
      </c>
      <c r="E141" s="1">
        <v>1</v>
      </c>
      <c r="F141" s="22"/>
      <c r="G141" s="22"/>
      <c r="H141" s="22"/>
      <c r="I141" s="22"/>
      <c r="J141" s="22"/>
    </row>
    <row r="142" spans="1:10">
      <c r="A142" s="1" t="s">
        <v>11</v>
      </c>
      <c r="B142" s="1" t="s">
        <v>12</v>
      </c>
      <c r="C142" s="1" t="s">
        <v>13</v>
      </c>
      <c r="D142" s="1" t="s">
        <v>22</v>
      </c>
      <c r="E142" s="1">
        <v>0</v>
      </c>
      <c r="F142" s="22"/>
      <c r="G142" s="22"/>
      <c r="H142" s="22"/>
      <c r="I142" s="22"/>
      <c r="J142" s="22"/>
    </row>
    <row r="143" spans="1:10">
      <c r="A143" s="1" t="s">
        <v>11</v>
      </c>
      <c r="B143" s="1" t="s">
        <v>16</v>
      </c>
      <c r="C143" s="1" t="s">
        <v>13</v>
      </c>
      <c r="D143" s="1" t="s">
        <v>21</v>
      </c>
      <c r="E143" s="1">
        <v>1</v>
      </c>
      <c r="F143" s="22"/>
      <c r="G143" s="22"/>
      <c r="H143" s="22"/>
      <c r="I143" s="22"/>
      <c r="J143" s="22"/>
    </row>
    <row r="144" spans="1:10">
      <c r="A144" s="1" t="s">
        <v>12</v>
      </c>
      <c r="B144" s="1" t="s">
        <v>12</v>
      </c>
      <c r="C144" s="1" t="s">
        <v>13</v>
      </c>
      <c r="D144" s="1" t="s">
        <v>21</v>
      </c>
      <c r="E144" s="1">
        <v>0</v>
      </c>
      <c r="F144" s="22"/>
      <c r="G144" s="22"/>
      <c r="H144" s="22"/>
      <c r="I144" s="22"/>
      <c r="J144" s="22"/>
    </row>
    <row r="145" spans="1:10">
      <c r="A145" s="1" t="s">
        <v>12</v>
      </c>
      <c r="B145" s="1" t="s">
        <v>12</v>
      </c>
      <c r="C145" s="1" t="s">
        <v>13</v>
      </c>
      <c r="D145" s="1" t="s">
        <v>21</v>
      </c>
      <c r="E145" s="1">
        <v>0</v>
      </c>
      <c r="F145" s="22"/>
      <c r="G145" s="22"/>
      <c r="H145" s="22"/>
      <c r="I145" s="22"/>
      <c r="J145" s="22"/>
    </row>
    <row r="146" spans="1:10">
      <c r="A146" s="1" t="s">
        <v>12</v>
      </c>
      <c r="B146" s="1" t="s">
        <v>12</v>
      </c>
      <c r="C146" s="1" t="s">
        <v>13</v>
      </c>
      <c r="D146" s="1" t="s">
        <v>21</v>
      </c>
      <c r="E146" s="1">
        <v>0</v>
      </c>
      <c r="F146" s="22"/>
      <c r="G146" s="22"/>
      <c r="H146" s="22"/>
      <c r="I146" s="22"/>
      <c r="J146" s="22"/>
    </row>
    <row r="147" spans="1:10">
      <c r="A147" s="1" t="s">
        <v>11</v>
      </c>
      <c r="B147" s="1" t="s">
        <v>16</v>
      </c>
      <c r="C147" s="1" t="s">
        <v>13</v>
      </c>
      <c r="D147" s="1" t="s">
        <v>21</v>
      </c>
      <c r="E147" s="1">
        <v>1</v>
      </c>
      <c r="F147" s="22"/>
      <c r="G147" s="22"/>
      <c r="H147" s="22"/>
      <c r="I147" s="22"/>
      <c r="J147" s="22"/>
    </row>
    <row r="148" spans="1:10">
      <c r="A148" s="1" t="s">
        <v>11</v>
      </c>
      <c r="B148" s="1" t="s">
        <v>16</v>
      </c>
      <c r="C148" s="1" t="s">
        <v>13</v>
      </c>
      <c r="D148" s="1" t="s">
        <v>21</v>
      </c>
      <c r="E148" s="1">
        <v>1</v>
      </c>
      <c r="F148" s="22"/>
      <c r="G148" s="22"/>
      <c r="H148" s="22"/>
      <c r="I148" s="22"/>
      <c r="J148" s="22"/>
    </row>
    <row r="149" spans="1:10">
      <c r="A149" s="1" t="s">
        <v>12</v>
      </c>
      <c r="B149" s="1" t="s">
        <v>12</v>
      </c>
      <c r="C149" s="1" t="s">
        <v>13</v>
      </c>
      <c r="D149" s="1" t="s">
        <v>21</v>
      </c>
      <c r="E149" s="1">
        <v>1</v>
      </c>
      <c r="F149" s="22"/>
      <c r="G149" s="22"/>
      <c r="H149" s="22"/>
      <c r="I149" s="22"/>
      <c r="J149" s="22"/>
    </row>
    <row r="150" spans="1:10">
      <c r="A150" s="1" t="s">
        <v>12</v>
      </c>
      <c r="B150" s="1" t="s">
        <v>12</v>
      </c>
      <c r="C150" s="1" t="s">
        <v>13</v>
      </c>
      <c r="D150" s="1" t="s">
        <v>21</v>
      </c>
      <c r="E150" s="1">
        <v>1</v>
      </c>
      <c r="F150" s="22"/>
      <c r="G150" s="22"/>
      <c r="H150" s="22"/>
      <c r="I150" s="22"/>
      <c r="J150" s="22"/>
    </row>
    <row r="151" spans="1:10">
      <c r="A151" s="1" t="s">
        <v>12</v>
      </c>
      <c r="B151" s="1" t="s">
        <v>12</v>
      </c>
      <c r="C151" s="1" t="s">
        <v>13</v>
      </c>
      <c r="D151" s="1" t="s">
        <v>21</v>
      </c>
      <c r="E151" s="1">
        <v>0</v>
      </c>
      <c r="F151" s="22"/>
      <c r="G151" s="22"/>
      <c r="H151" s="22"/>
      <c r="I151" s="22"/>
      <c r="J151" s="22"/>
    </row>
    <row r="152" spans="1:10">
      <c r="A152" s="1" t="s">
        <v>11</v>
      </c>
      <c r="B152" s="1" t="s">
        <v>14</v>
      </c>
      <c r="C152" s="1" t="s">
        <v>13</v>
      </c>
      <c r="D152" s="1" t="s">
        <v>21</v>
      </c>
      <c r="E152" s="1">
        <v>1</v>
      </c>
      <c r="F152" s="22"/>
      <c r="G152" s="22"/>
      <c r="H152" s="22"/>
      <c r="I152" s="22"/>
      <c r="J152" s="22"/>
    </row>
    <row r="153" spans="1:10">
      <c r="A153" s="1" t="s">
        <v>12</v>
      </c>
      <c r="B153" s="1" t="s">
        <v>12</v>
      </c>
      <c r="C153" s="1" t="s">
        <v>12</v>
      </c>
      <c r="D153" s="1" t="s">
        <v>21</v>
      </c>
      <c r="E153" s="1">
        <v>0</v>
      </c>
      <c r="F153" s="22"/>
      <c r="G153" s="22"/>
      <c r="H153" s="22"/>
      <c r="I153" s="22"/>
      <c r="J153" s="22"/>
    </row>
    <row r="154" spans="1:10">
      <c r="A154" s="1" t="s">
        <v>12</v>
      </c>
      <c r="B154" s="1" t="s">
        <v>12</v>
      </c>
      <c r="C154" s="1" t="s">
        <v>12</v>
      </c>
      <c r="D154" s="1" t="s">
        <v>21</v>
      </c>
      <c r="E154" s="1">
        <v>0</v>
      </c>
      <c r="F154" s="22"/>
      <c r="G154" s="22"/>
      <c r="H154" s="22"/>
      <c r="I154" s="22"/>
      <c r="J154" s="22"/>
    </row>
    <row r="155" spans="1:10">
      <c r="A155" s="1" t="s">
        <v>12</v>
      </c>
      <c r="B155" s="1" t="s">
        <v>12</v>
      </c>
      <c r="C155" s="1" t="s">
        <v>13</v>
      </c>
      <c r="D155" s="1" t="s">
        <v>21</v>
      </c>
      <c r="E155" s="1">
        <v>1</v>
      </c>
      <c r="F155" s="22"/>
      <c r="G155" s="22"/>
      <c r="H155" s="22"/>
      <c r="I155" s="22"/>
      <c r="J155" s="22"/>
    </row>
    <row r="156" spans="1:10">
      <c r="A156" s="1" t="s">
        <v>12</v>
      </c>
      <c r="B156" s="1" t="s">
        <v>12</v>
      </c>
      <c r="C156" s="1" t="s">
        <v>13</v>
      </c>
      <c r="D156" s="1" t="s">
        <v>21</v>
      </c>
      <c r="E156" s="1">
        <v>1</v>
      </c>
      <c r="F156" s="22"/>
      <c r="G156" s="22"/>
      <c r="H156" s="22"/>
      <c r="I156" s="22"/>
      <c r="J156" s="22"/>
    </row>
    <row r="157" spans="1:10">
      <c r="A157" s="1" t="s">
        <v>11</v>
      </c>
      <c r="B157" s="1" t="s">
        <v>12</v>
      </c>
      <c r="C157" s="1" t="s">
        <v>12</v>
      </c>
      <c r="D157" s="1" t="s">
        <v>21</v>
      </c>
      <c r="E157" s="1">
        <v>1</v>
      </c>
      <c r="F157" s="22"/>
      <c r="G157" s="22"/>
      <c r="H157" s="22"/>
      <c r="I157" s="22"/>
      <c r="J157" s="22"/>
    </row>
    <row r="158" spans="1:10">
      <c r="A158" s="1" t="s">
        <v>11</v>
      </c>
      <c r="B158" s="1" t="s">
        <v>12</v>
      </c>
      <c r="C158" s="1" t="s">
        <v>12</v>
      </c>
      <c r="D158" s="1" t="s">
        <v>21</v>
      </c>
      <c r="E158" s="1">
        <v>1</v>
      </c>
      <c r="F158" s="22"/>
      <c r="G158" s="22"/>
      <c r="H158" s="22"/>
      <c r="I158" s="22"/>
      <c r="J158" s="22"/>
    </row>
    <row r="159" spans="1:10">
      <c r="A159" s="1" t="s">
        <v>12</v>
      </c>
      <c r="B159" s="1" t="s">
        <v>12</v>
      </c>
      <c r="C159" s="1" t="s">
        <v>12</v>
      </c>
      <c r="D159" s="1" t="s">
        <v>21</v>
      </c>
      <c r="E159" s="1">
        <v>0</v>
      </c>
      <c r="F159" s="22"/>
      <c r="G159" s="22"/>
      <c r="H159" s="22"/>
      <c r="I159" s="22"/>
      <c r="J159" s="22"/>
    </row>
    <row r="160" spans="1:10">
      <c r="A160" s="1" t="s">
        <v>12</v>
      </c>
      <c r="B160" s="1" t="s">
        <v>14</v>
      </c>
      <c r="C160" s="1" t="s">
        <v>13</v>
      </c>
      <c r="D160" s="1" t="s">
        <v>21</v>
      </c>
      <c r="E160" s="1">
        <v>0</v>
      </c>
      <c r="F160" s="22"/>
      <c r="G160" s="22"/>
      <c r="H160" s="22"/>
      <c r="I160" s="22"/>
      <c r="J160" s="22"/>
    </row>
    <row r="161" spans="1:10">
      <c r="A161" s="1" t="s">
        <v>12</v>
      </c>
      <c r="B161" s="1" t="s">
        <v>12</v>
      </c>
      <c r="C161" s="1" t="s">
        <v>12</v>
      </c>
      <c r="D161" s="1" t="s">
        <v>21</v>
      </c>
      <c r="E161" s="1">
        <v>0</v>
      </c>
      <c r="F161" s="22"/>
      <c r="G161" s="22"/>
      <c r="H161" s="22"/>
      <c r="I161" s="22"/>
      <c r="J161" s="22"/>
    </row>
    <row r="162" spans="1:10">
      <c r="A162" s="1" t="s">
        <v>11</v>
      </c>
      <c r="B162" s="1" t="s">
        <v>12</v>
      </c>
      <c r="C162" s="1" t="s">
        <v>13</v>
      </c>
      <c r="D162" s="1" t="s">
        <v>21</v>
      </c>
      <c r="E162" s="1">
        <v>1</v>
      </c>
      <c r="F162" s="22"/>
      <c r="G162" s="22"/>
      <c r="H162" s="22"/>
      <c r="I162" s="22"/>
      <c r="J162" s="22"/>
    </row>
    <row r="163" spans="1:10">
      <c r="A163" s="1" t="s">
        <v>11</v>
      </c>
      <c r="B163" s="1" t="s">
        <v>12</v>
      </c>
      <c r="C163" s="1" t="s">
        <v>13</v>
      </c>
      <c r="D163" s="1" t="s">
        <v>21</v>
      </c>
      <c r="E163" s="1">
        <v>1</v>
      </c>
      <c r="F163" s="22"/>
      <c r="G163" s="22"/>
      <c r="H163" s="22"/>
      <c r="I163" s="22"/>
      <c r="J163" s="22"/>
    </row>
    <row r="164" spans="1:10">
      <c r="A164" s="1" t="s">
        <v>12</v>
      </c>
      <c r="B164" s="1" t="s">
        <v>12</v>
      </c>
      <c r="C164" s="1" t="s">
        <v>13</v>
      </c>
      <c r="D164" s="1" t="s">
        <v>21</v>
      </c>
      <c r="E164" s="1">
        <v>0</v>
      </c>
      <c r="F164" s="22"/>
      <c r="G164" s="22"/>
      <c r="H164" s="22"/>
      <c r="I164" s="22"/>
      <c r="J164" s="22"/>
    </row>
    <row r="165" spans="1:10">
      <c r="A165" s="1" t="s">
        <v>12</v>
      </c>
      <c r="B165" s="1" t="s">
        <v>16</v>
      </c>
      <c r="C165" s="1" t="s">
        <v>13</v>
      </c>
      <c r="D165" s="1" t="s">
        <v>21</v>
      </c>
      <c r="E165" s="1">
        <v>0</v>
      </c>
      <c r="F165" s="22"/>
      <c r="G165" s="22"/>
      <c r="H165" s="22"/>
      <c r="I165" s="22"/>
      <c r="J165" s="22"/>
    </row>
    <row r="166" spans="1:10">
      <c r="A166" s="1" t="s">
        <v>11</v>
      </c>
      <c r="B166" s="1" t="s">
        <v>16</v>
      </c>
      <c r="C166" s="1" t="s">
        <v>13</v>
      </c>
      <c r="D166" s="1" t="s">
        <v>21</v>
      </c>
      <c r="E166" s="1">
        <v>1</v>
      </c>
      <c r="F166" s="22"/>
      <c r="G166" s="22"/>
      <c r="H166" s="22"/>
      <c r="I166" s="22"/>
      <c r="J166" s="22"/>
    </row>
    <row r="167" spans="1:10">
      <c r="A167" s="1" t="s">
        <v>11</v>
      </c>
      <c r="B167" s="1" t="s">
        <v>12</v>
      </c>
      <c r="C167" s="1" t="s">
        <v>13</v>
      </c>
      <c r="D167" s="1" t="s">
        <v>21</v>
      </c>
      <c r="E167" s="1">
        <v>1</v>
      </c>
      <c r="F167" s="22"/>
      <c r="G167" s="22"/>
      <c r="H167" s="22"/>
      <c r="I167" s="22"/>
      <c r="J167" s="22"/>
    </row>
    <row r="168" spans="1:10">
      <c r="A168" s="1" t="s">
        <v>12</v>
      </c>
      <c r="B168" s="1" t="s">
        <v>12</v>
      </c>
      <c r="C168" s="1" t="s">
        <v>13</v>
      </c>
      <c r="D168" s="1" t="s">
        <v>21</v>
      </c>
      <c r="E168" s="1">
        <v>0</v>
      </c>
      <c r="F168" s="22"/>
      <c r="G168" s="22"/>
      <c r="H168" s="22"/>
      <c r="I168" s="22"/>
      <c r="J168" s="22"/>
    </row>
    <row r="169" spans="1:10">
      <c r="A169" s="1" t="s">
        <v>12</v>
      </c>
      <c r="B169" s="1" t="s">
        <v>12</v>
      </c>
      <c r="C169" s="1" t="s">
        <v>12</v>
      </c>
      <c r="D169" s="1" t="s">
        <v>21</v>
      </c>
      <c r="E169" s="1">
        <v>0</v>
      </c>
      <c r="F169" s="22"/>
      <c r="G169" s="22"/>
      <c r="H169" s="22"/>
      <c r="I169" s="22"/>
      <c r="J169" s="22"/>
    </row>
    <row r="170" spans="1:10">
      <c r="A170" s="1" t="s">
        <v>12</v>
      </c>
      <c r="B170" s="1" t="s">
        <v>14</v>
      </c>
      <c r="C170" s="1" t="s">
        <v>13</v>
      </c>
      <c r="D170" s="1" t="s">
        <v>21</v>
      </c>
      <c r="E170" s="1">
        <v>0</v>
      </c>
      <c r="F170" s="22"/>
      <c r="G170" s="22"/>
      <c r="H170" s="22"/>
      <c r="I170" s="22"/>
      <c r="J170" s="22"/>
    </row>
    <row r="171" spans="1:10">
      <c r="A171" s="1" t="s">
        <v>12</v>
      </c>
      <c r="B171" s="1" t="s">
        <v>16</v>
      </c>
      <c r="C171" s="1" t="s">
        <v>13</v>
      </c>
      <c r="D171" s="1" t="s">
        <v>21</v>
      </c>
      <c r="E171" s="1">
        <v>1</v>
      </c>
      <c r="F171" s="22"/>
      <c r="G171" s="22"/>
      <c r="H171" s="22"/>
      <c r="I171" s="22"/>
      <c r="J171" s="22"/>
    </row>
    <row r="172" spans="1:10">
      <c r="A172" s="1" t="s">
        <v>12</v>
      </c>
      <c r="B172" s="1" t="s">
        <v>16</v>
      </c>
      <c r="C172" s="1" t="s">
        <v>12</v>
      </c>
      <c r="D172" s="1" t="s">
        <v>21</v>
      </c>
      <c r="E172" s="1">
        <v>0</v>
      </c>
      <c r="F172" s="22"/>
      <c r="G172" s="22"/>
      <c r="H172" s="22"/>
      <c r="I172" s="22"/>
      <c r="J172" s="22"/>
    </row>
    <row r="173" spans="1:10">
      <c r="A173" s="1" t="s">
        <v>12</v>
      </c>
      <c r="B173" s="1" t="s">
        <v>16</v>
      </c>
      <c r="C173" s="1" t="s">
        <v>13</v>
      </c>
      <c r="D173" s="1" t="s">
        <v>22</v>
      </c>
      <c r="E173" s="1">
        <v>0</v>
      </c>
      <c r="F173" s="22"/>
      <c r="G173" s="22"/>
      <c r="H173" s="22"/>
      <c r="I173" s="22"/>
      <c r="J173" s="22"/>
    </row>
    <row r="174" spans="1:10">
      <c r="A174" s="1" t="s">
        <v>11</v>
      </c>
      <c r="B174" s="1" t="s">
        <v>12</v>
      </c>
      <c r="C174" s="1" t="s">
        <v>13</v>
      </c>
      <c r="D174" s="1" t="s">
        <v>21</v>
      </c>
      <c r="E174" s="1">
        <v>1</v>
      </c>
      <c r="F174" s="22"/>
      <c r="G174" s="22"/>
      <c r="H174" s="22"/>
      <c r="I174" s="22"/>
      <c r="J174" s="22"/>
    </row>
    <row r="175" spans="1:10">
      <c r="A175" s="1" t="s">
        <v>12</v>
      </c>
      <c r="B175" s="1" t="s">
        <v>12</v>
      </c>
      <c r="C175" s="1" t="s">
        <v>13</v>
      </c>
      <c r="D175" s="1" t="s">
        <v>21</v>
      </c>
      <c r="E175" s="1">
        <v>1</v>
      </c>
      <c r="F175" s="22"/>
      <c r="G175" s="22"/>
      <c r="H175" s="22"/>
      <c r="I175" s="22"/>
      <c r="J175" s="22"/>
    </row>
    <row r="176" spans="1:10">
      <c r="A176" s="1" t="s">
        <v>11</v>
      </c>
      <c r="B176" s="1" t="s">
        <v>14</v>
      </c>
      <c r="C176" s="1" t="s">
        <v>13</v>
      </c>
      <c r="D176" s="1" t="s">
        <v>22</v>
      </c>
      <c r="E176" s="1">
        <v>1</v>
      </c>
      <c r="F176" s="22"/>
      <c r="G176" s="22"/>
      <c r="H176" s="22"/>
      <c r="I176" s="22"/>
      <c r="J176" s="22"/>
    </row>
    <row r="177" spans="1:10">
      <c r="A177" s="1" t="s">
        <v>11</v>
      </c>
      <c r="B177" s="1" t="s">
        <v>12</v>
      </c>
      <c r="C177" s="1" t="s">
        <v>13</v>
      </c>
      <c r="D177" s="1" t="s">
        <v>21</v>
      </c>
      <c r="E177" s="1">
        <v>1</v>
      </c>
      <c r="F177" s="22"/>
      <c r="G177" s="22"/>
      <c r="H177" s="22"/>
      <c r="I177" s="22"/>
      <c r="J177" s="22"/>
    </row>
    <row r="178" spans="1:10">
      <c r="A178" s="1" t="s">
        <v>12</v>
      </c>
      <c r="B178" s="1" t="s">
        <v>16</v>
      </c>
      <c r="C178" s="1" t="s">
        <v>13</v>
      </c>
      <c r="D178" s="1" t="s">
        <v>21</v>
      </c>
      <c r="E178" s="1">
        <v>1</v>
      </c>
      <c r="F178" s="22"/>
      <c r="G178" s="22"/>
      <c r="H178" s="22"/>
      <c r="I178" s="22"/>
      <c r="J178" s="22"/>
    </row>
    <row r="179" spans="1:10">
      <c r="A179" s="1" t="s">
        <v>12</v>
      </c>
      <c r="B179" s="1" t="s">
        <v>12</v>
      </c>
      <c r="C179" s="1" t="s">
        <v>13</v>
      </c>
      <c r="D179" s="1" t="s">
        <v>21</v>
      </c>
      <c r="E179" s="1">
        <v>0</v>
      </c>
      <c r="F179" s="22"/>
      <c r="G179" s="22"/>
      <c r="H179" s="22"/>
      <c r="I179" s="22"/>
      <c r="J179" s="22"/>
    </row>
    <row r="180" spans="1:10">
      <c r="A180" s="1" t="s">
        <v>12</v>
      </c>
      <c r="B180" s="1" t="s">
        <v>16</v>
      </c>
      <c r="C180" s="1" t="s">
        <v>13</v>
      </c>
      <c r="D180" s="1" t="s">
        <v>21</v>
      </c>
      <c r="E180" s="1">
        <v>1</v>
      </c>
      <c r="F180" s="22"/>
      <c r="G180" s="22"/>
      <c r="H180" s="22"/>
      <c r="I180" s="22"/>
      <c r="J180" s="22"/>
    </row>
    <row r="181" spans="1:10">
      <c r="A181" s="1" t="s">
        <v>11</v>
      </c>
      <c r="B181" s="1" t="s">
        <v>12</v>
      </c>
      <c r="C181" s="1" t="s">
        <v>13</v>
      </c>
      <c r="D181" s="1" t="s">
        <v>21</v>
      </c>
      <c r="E181" s="1">
        <v>1</v>
      </c>
      <c r="F181" s="22"/>
      <c r="G181" s="22"/>
      <c r="H181" s="22"/>
      <c r="I181" s="22"/>
      <c r="J181" s="22"/>
    </row>
    <row r="182" spans="1:10">
      <c r="A182" s="1" t="s">
        <v>12</v>
      </c>
      <c r="B182" s="1" t="s">
        <v>12</v>
      </c>
      <c r="C182" s="1" t="s">
        <v>12</v>
      </c>
      <c r="D182" s="1" t="s">
        <v>21</v>
      </c>
      <c r="E182" s="1">
        <v>0</v>
      </c>
      <c r="F182" s="22"/>
      <c r="G182" s="22"/>
      <c r="H182" s="22"/>
      <c r="I182" s="22"/>
      <c r="J182" s="22"/>
    </row>
    <row r="183" spans="1:10">
      <c r="A183" s="1" t="s">
        <v>12</v>
      </c>
      <c r="B183" s="1" t="s">
        <v>12</v>
      </c>
      <c r="C183" s="1" t="s">
        <v>12</v>
      </c>
      <c r="D183" s="1" t="s">
        <v>21</v>
      </c>
      <c r="E183" s="1">
        <v>1</v>
      </c>
      <c r="F183" s="22"/>
      <c r="G183" s="22"/>
      <c r="H183" s="22"/>
      <c r="I183" s="22"/>
      <c r="J183" s="22"/>
    </row>
    <row r="184" spans="1:10">
      <c r="A184" s="1" t="s">
        <v>11</v>
      </c>
      <c r="B184" s="1" t="s">
        <v>12</v>
      </c>
      <c r="C184" s="1" t="s">
        <v>13</v>
      </c>
      <c r="D184" s="1" t="s">
        <v>21</v>
      </c>
      <c r="E184" s="1">
        <v>1</v>
      </c>
      <c r="F184" s="22"/>
      <c r="G184" s="22"/>
      <c r="H184" s="22"/>
      <c r="I184" s="22"/>
      <c r="J184" s="22"/>
    </row>
    <row r="185" spans="1:10">
      <c r="A185" s="1" t="s">
        <v>12</v>
      </c>
      <c r="B185" s="1" t="s">
        <v>12</v>
      </c>
      <c r="C185" s="1" t="s">
        <v>12</v>
      </c>
      <c r="D185" s="1" t="s">
        <v>21</v>
      </c>
      <c r="E185" s="1">
        <v>1</v>
      </c>
      <c r="F185" s="22"/>
      <c r="G185" s="22"/>
      <c r="H185" s="22"/>
      <c r="I185" s="22"/>
      <c r="J185" s="22"/>
    </row>
    <row r="186" spans="1:10">
      <c r="A186" s="1" t="s">
        <v>11</v>
      </c>
      <c r="B186" s="1" t="s">
        <v>12</v>
      </c>
      <c r="C186" s="1" t="s">
        <v>13</v>
      </c>
      <c r="D186" s="1" t="s">
        <v>21</v>
      </c>
      <c r="E186" s="1">
        <v>1</v>
      </c>
      <c r="F186" s="22"/>
      <c r="G186" s="22"/>
      <c r="H186" s="22"/>
      <c r="I186" s="22"/>
      <c r="J186" s="22"/>
    </row>
    <row r="187" spans="1:10">
      <c r="A187" s="1" t="s">
        <v>11</v>
      </c>
      <c r="B187" s="1" t="s">
        <v>16</v>
      </c>
      <c r="C187" s="1" t="s">
        <v>13</v>
      </c>
      <c r="D187" s="1" t="s">
        <v>21</v>
      </c>
      <c r="E187" s="1">
        <v>1</v>
      </c>
      <c r="F187" s="22"/>
      <c r="G187" s="22"/>
      <c r="H187" s="22"/>
      <c r="I187" s="22"/>
      <c r="J187" s="22"/>
    </row>
    <row r="188" spans="1:10">
      <c r="A188" s="1" t="s">
        <v>11</v>
      </c>
      <c r="B188" s="1" t="s">
        <v>12</v>
      </c>
      <c r="C188" s="1" t="s">
        <v>13</v>
      </c>
      <c r="D188" s="1" t="s">
        <v>21</v>
      </c>
      <c r="E188" s="1">
        <v>0</v>
      </c>
      <c r="F188" s="22"/>
      <c r="G188" s="22"/>
      <c r="H188" s="22"/>
      <c r="I188" s="22"/>
      <c r="J188" s="22"/>
    </row>
    <row r="189" spans="1:10">
      <c r="A189" s="1" t="s">
        <v>12</v>
      </c>
      <c r="B189" s="1" t="s">
        <v>16</v>
      </c>
      <c r="C189" s="1" t="s">
        <v>13</v>
      </c>
      <c r="D189" s="1" t="s">
        <v>21</v>
      </c>
      <c r="E189" s="1">
        <v>1</v>
      </c>
      <c r="F189" s="22"/>
      <c r="G189" s="22"/>
      <c r="H189" s="22"/>
      <c r="I189" s="22"/>
      <c r="J189" s="22"/>
    </row>
    <row r="190" spans="1:10">
      <c r="A190" s="1" t="s">
        <v>12</v>
      </c>
      <c r="B190" s="1" t="s">
        <v>12</v>
      </c>
      <c r="C190" s="1" t="s">
        <v>13</v>
      </c>
      <c r="D190" s="1" t="s">
        <v>21</v>
      </c>
      <c r="E190" s="1">
        <v>0</v>
      </c>
      <c r="F190" s="22"/>
      <c r="G190" s="22"/>
      <c r="H190" s="22"/>
      <c r="I190" s="22"/>
      <c r="J190" s="22"/>
    </row>
    <row r="191" spans="1:10">
      <c r="A191" s="1" t="s">
        <v>12</v>
      </c>
      <c r="B191" s="1" t="s">
        <v>17</v>
      </c>
      <c r="C191" s="1" t="s">
        <v>13</v>
      </c>
      <c r="D191" s="1" t="s">
        <v>21</v>
      </c>
      <c r="E191" s="1">
        <v>0</v>
      </c>
      <c r="F191" s="22"/>
      <c r="G191" s="22"/>
      <c r="H191" s="22"/>
      <c r="I191" s="22"/>
      <c r="J191" s="22"/>
    </row>
    <row r="192" spans="1:10">
      <c r="A192" s="1" t="s">
        <v>12</v>
      </c>
      <c r="B192" s="1" t="s">
        <v>14</v>
      </c>
      <c r="C192" s="1" t="s">
        <v>15</v>
      </c>
      <c r="D192" s="1" t="s">
        <v>21</v>
      </c>
      <c r="E192" s="1">
        <v>1</v>
      </c>
      <c r="F192" s="22"/>
      <c r="G192" s="22"/>
      <c r="H192" s="22"/>
      <c r="I192" s="22"/>
      <c r="J192" s="22"/>
    </row>
    <row r="193" spans="1:10">
      <c r="A193" s="1" t="s">
        <v>12</v>
      </c>
      <c r="B193" s="1" t="s">
        <v>16</v>
      </c>
      <c r="C193" s="1" t="s">
        <v>13</v>
      </c>
      <c r="D193" s="1" t="s">
        <v>21</v>
      </c>
      <c r="E193" s="1">
        <v>1</v>
      </c>
      <c r="F193" s="22"/>
      <c r="G193" s="22"/>
      <c r="H193" s="22"/>
      <c r="I193" s="22"/>
      <c r="J193" s="22"/>
    </row>
    <row r="194" spans="1:10">
      <c r="A194" s="1" t="s">
        <v>12</v>
      </c>
      <c r="B194" s="1" t="s">
        <v>12</v>
      </c>
      <c r="C194" s="1" t="s">
        <v>13</v>
      </c>
      <c r="D194" s="1" t="s">
        <v>21</v>
      </c>
      <c r="E194" s="1">
        <v>0</v>
      </c>
      <c r="F194" s="22"/>
      <c r="G194" s="22"/>
      <c r="H194" s="22"/>
      <c r="I194" s="22"/>
      <c r="J194" s="22"/>
    </row>
    <row r="195" spans="1:10">
      <c r="A195" s="1" t="s">
        <v>12</v>
      </c>
      <c r="B195" s="1" t="s">
        <v>12</v>
      </c>
      <c r="C195" s="1" t="s">
        <v>13</v>
      </c>
      <c r="D195" s="1" t="s">
        <v>21</v>
      </c>
      <c r="E195" s="1">
        <v>0</v>
      </c>
      <c r="F195" s="22"/>
      <c r="G195" s="22"/>
      <c r="H195" s="22"/>
      <c r="I195" s="22"/>
      <c r="J195" s="22"/>
    </row>
    <row r="196" spans="1:10">
      <c r="A196" s="1" t="s">
        <v>11</v>
      </c>
      <c r="B196" s="1" t="s">
        <v>12</v>
      </c>
      <c r="C196" s="1" t="s">
        <v>13</v>
      </c>
      <c r="D196" s="1" t="s">
        <v>21</v>
      </c>
      <c r="E196" s="1">
        <v>1</v>
      </c>
      <c r="F196" s="22"/>
      <c r="G196" s="22"/>
      <c r="H196" s="22"/>
      <c r="I196" s="22"/>
      <c r="J196" s="22"/>
    </row>
    <row r="197" spans="1:10">
      <c r="A197" s="1" t="s">
        <v>12</v>
      </c>
      <c r="B197" s="1" t="s">
        <v>12</v>
      </c>
      <c r="C197" s="1" t="s">
        <v>13</v>
      </c>
      <c r="D197" s="1" t="s">
        <v>21</v>
      </c>
      <c r="E197" s="1">
        <v>1</v>
      </c>
      <c r="F197" s="22"/>
      <c r="G197" s="22"/>
      <c r="H197" s="22"/>
      <c r="I197" s="22"/>
      <c r="J197" s="22"/>
    </row>
    <row r="198" spans="1:10">
      <c r="A198" s="1" t="s">
        <v>12</v>
      </c>
      <c r="B198" s="1" t="s">
        <v>12</v>
      </c>
      <c r="C198" s="1" t="s">
        <v>13</v>
      </c>
      <c r="D198" s="1" t="s">
        <v>21</v>
      </c>
      <c r="E198" s="1">
        <v>0</v>
      </c>
      <c r="F198" s="22"/>
      <c r="G198" s="22"/>
      <c r="H198" s="22"/>
      <c r="I198" s="22"/>
      <c r="J198" s="22"/>
    </row>
    <row r="199" spans="1:10">
      <c r="A199" s="1" t="s">
        <v>12</v>
      </c>
      <c r="B199" s="1" t="s">
        <v>12</v>
      </c>
      <c r="C199" s="1" t="s">
        <v>12</v>
      </c>
      <c r="D199" s="1" t="s">
        <v>21</v>
      </c>
      <c r="E199" s="1">
        <v>0</v>
      </c>
      <c r="F199" s="22"/>
      <c r="G199" s="22"/>
      <c r="H199" s="22"/>
      <c r="I199" s="22"/>
      <c r="J199" s="22"/>
    </row>
    <row r="200" spans="1:10">
      <c r="A200" s="1" t="s">
        <v>11</v>
      </c>
      <c r="B200" s="1" t="s">
        <v>16</v>
      </c>
      <c r="C200" s="1" t="s">
        <v>13</v>
      </c>
      <c r="D200" s="1" t="s">
        <v>21</v>
      </c>
      <c r="E200" s="1">
        <v>0</v>
      </c>
      <c r="F200" s="22"/>
      <c r="G200" s="22"/>
      <c r="H200" s="22"/>
      <c r="I200" s="22"/>
      <c r="J200" s="22"/>
    </row>
    <row r="201" spans="1:10">
      <c r="A201" s="1" t="s">
        <v>12</v>
      </c>
      <c r="B201" s="1" t="s">
        <v>12</v>
      </c>
      <c r="C201" s="1" t="s">
        <v>12</v>
      </c>
      <c r="D201" s="1" t="s">
        <v>21</v>
      </c>
      <c r="E201" s="1">
        <v>0</v>
      </c>
      <c r="F201" s="22"/>
      <c r="G201" s="22"/>
      <c r="H201" s="22"/>
      <c r="I201" s="22"/>
      <c r="J201" s="22"/>
    </row>
    <row r="202" spans="1:10">
      <c r="A202" s="1" t="s">
        <v>12</v>
      </c>
      <c r="B202" s="1" t="s">
        <v>12</v>
      </c>
      <c r="C202" s="1" t="s">
        <v>13</v>
      </c>
      <c r="D202" s="1" t="s">
        <v>21</v>
      </c>
      <c r="E202" s="1">
        <v>0</v>
      </c>
      <c r="F202" s="22"/>
      <c r="G202" s="22"/>
      <c r="H202" s="22"/>
      <c r="I202" s="22"/>
      <c r="J202" s="22"/>
    </row>
    <row r="203" spans="1:10">
      <c r="A203" s="1" t="s">
        <v>11</v>
      </c>
      <c r="B203" s="1" t="s">
        <v>12</v>
      </c>
      <c r="C203" s="1" t="s">
        <v>12</v>
      </c>
      <c r="D203" s="1" t="s">
        <v>21</v>
      </c>
      <c r="E203" s="1">
        <v>1</v>
      </c>
      <c r="F203" s="22"/>
      <c r="G203" s="22"/>
      <c r="H203" s="22"/>
      <c r="I203" s="22"/>
      <c r="J203" s="22"/>
    </row>
    <row r="204" spans="1:10">
      <c r="A204" s="1" t="s">
        <v>12</v>
      </c>
      <c r="B204" s="1" t="s">
        <v>12</v>
      </c>
      <c r="C204" s="1" t="s">
        <v>12</v>
      </c>
      <c r="D204" s="1" t="s">
        <v>21</v>
      </c>
      <c r="E204" s="1">
        <v>0</v>
      </c>
      <c r="F204" s="22"/>
      <c r="G204" s="22"/>
      <c r="H204" s="22"/>
      <c r="I204" s="22"/>
      <c r="J204" s="22"/>
    </row>
    <row r="205" spans="1:10">
      <c r="A205" s="1" t="s">
        <v>11</v>
      </c>
      <c r="B205" s="1" t="s">
        <v>12</v>
      </c>
      <c r="C205" s="1" t="s">
        <v>13</v>
      </c>
      <c r="D205" s="1" t="s">
        <v>21</v>
      </c>
      <c r="E205" s="1">
        <v>0</v>
      </c>
      <c r="F205" s="22"/>
      <c r="G205" s="22"/>
      <c r="H205" s="22"/>
      <c r="I205" s="22"/>
      <c r="J205" s="22"/>
    </row>
    <row r="206" spans="1:10">
      <c r="A206" s="1" t="s">
        <v>11</v>
      </c>
      <c r="B206" s="1" t="s">
        <v>16</v>
      </c>
      <c r="C206" s="1" t="s">
        <v>13</v>
      </c>
      <c r="D206" s="1" t="s">
        <v>21</v>
      </c>
      <c r="E206" s="1">
        <v>1</v>
      </c>
      <c r="F206" s="22"/>
      <c r="G206" s="22"/>
      <c r="H206" s="22"/>
      <c r="I206" s="22"/>
      <c r="J206" s="22"/>
    </row>
    <row r="207" spans="1:10">
      <c r="A207" s="1" t="s">
        <v>12</v>
      </c>
      <c r="B207" s="1" t="s">
        <v>12</v>
      </c>
      <c r="C207" s="1" t="s">
        <v>13</v>
      </c>
      <c r="D207" s="1" t="s">
        <v>21</v>
      </c>
      <c r="E207" s="1">
        <v>1</v>
      </c>
      <c r="F207" s="22"/>
      <c r="G207" s="22"/>
      <c r="H207" s="22"/>
      <c r="I207" s="22"/>
      <c r="J207" s="22"/>
    </row>
    <row r="208" spans="1:10">
      <c r="A208" s="1" t="s">
        <v>12</v>
      </c>
      <c r="B208" s="1" t="s">
        <v>12</v>
      </c>
      <c r="C208" s="1" t="s">
        <v>12</v>
      </c>
      <c r="D208" s="1" t="s">
        <v>21</v>
      </c>
      <c r="E208" s="1">
        <v>0</v>
      </c>
      <c r="F208" s="22"/>
      <c r="G208" s="22"/>
      <c r="H208" s="22"/>
      <c r="I208" s="22"/>
      <c r="J208" s="22"/>
    </row>
    <row r="209" spans="1:10">
      <c r="A209" s="1" t="s">
        <v>11</v>
      </c>
      <c r="B209" s="1" t="s">
        <v>12</v>
      </c>
      <c r="C209" s="1" t="s">
        <v>13</v>
      </c>
      <c r="D209" s="1" t="s">
        <v>21</v>
      </c>
      <c r="E209" s="1">
        <v>1</v>
      </c>
      <c r="F209" s="22"/>
      <c r="G209" s="22"/>
      <c r="H209" s="22"/>
      <c r="I209" s="22"/>
      <c r="J209" s="22"/>
    </row>
    <row r="210" spans="1:10">
      <c r="A210" s="1" t="s">
        <v>12</v>
      </c>
      <c r="B210" s="1" t="s">
        <v>12</v>
      </c>
      <c r="C210" s="1" t="s">
        <v>13</v>
      </c>
      <c r="D210" s="1" t="s">
        <v>21</v>
      </c>
      <c r="E210" s="1">
        <v>1</v>
      </c>
      <c r="F210" s="22"/>
      <c r="G210" s="22"/>
      <c r="H210" s="22"/>
      <c r="I210" s="22"/>
      <c r="J210" s="22"/>
    </row>
    <row r="211" spans="1:10">
      <c r="A211" s="1" t="s">
        <v>11</v>
      </c>
      <c r="B211" s="1" t="s">
        <v>12</v>
      </c>
      <c r="C211" s="1" t="s">
        <v>13</v>
      </c>
      <c r="D211" s="1" t="s">
        <v>21</v>
      </c>
      <c r="E211" s="1">
        <v>1</v>
      </c>
      <c r="F211" s="22"/>
      <c r="G211" s="22"/>
      <c r="H211" s="22"/>
      <c r="I211" s="22"/>
      <c r="J211" s="22"/>
    </row>
    <row r="212" spans="1:10">
      <c r="A212" s="1" t="s">
        <v>12</v>
      </c>
      <c r="B212" s="1" t="s">
        <v>12</v>
      </c>
      <c r="C212" s="1" t="s">
        <v>13</v>
      </c>
      <c r="D212" s="1" t="s">
        <v>21</v>
      </c>
      <c r="E212" s="1">
        <v>0</v>
      </c>
      <c r="F212" s="22"/>
      <c r="G212" s="22"/>
      <c r="H212" s="22"/>
      <c r="I212" s="22"/>
      <c r="J212" s="22"/>
    </row>
    <row r="213" spans="1:10">
      <c r="A213" s="1" t="s">
        <v>12</v>
      </c>
      <c r="B213" s="1" t="s">
        <v>12</v>
      </c>
      <c r="C213" s="1" t="s">
        <v>13</v>
      </c>
      <c r="D213" s="1" t="s">
        <v>21</v>
      </c>
      <c r="E213" s="1">
        <v>1</v>
      </c>
      <c r="F213" s="22"/>
      <c r="G213" s="22"/>
      <c r="H213" s="22"/>
      <c r="I213" s="22"/>
      <c r="J213" s="22"/>
    </row>
    <row r="214" spans="1:10">
      <c r="A214" s="1" t="s">
        <v>12</v>
      </c>
      <c r="B214" s="1" t="s">
        <v>12</v>
      </c>
      <c r="C214" s="1" t="s">
        <v>13</v>
      </c>
      <c r="D214" s="1" t="s">
        <v>21</v>
      </c>
      <c r="E214" s="1">
        <v>1</v>
      </c>
      <c r="F214" s="22"/>
      <c r="G214" s="22"/>
      <c r="H214" s="22"/>
      <c r="I214" s="22"/>
      <c r="J214" s="22"/>
    </row>
    <row r="215" spans="1:10">
      <c r="A215" s="1" t="s">
        <v>11</v>
      </c>
      <c r="B215" s="1" t="s">
        <v>12</v>
      </c>
      <c r="C215" s="1" t="s">
        <v>13</v>
      </c>
      <c r="D215" s="1" t="s">
        <v>21</v>
      </c>
      <c r="E215" s="1">
        <v>0</v>
      </c>
      <c r="F215" s="22"/>
      <c r="G215" s="22"/>
      <c r="H215" s="22"/>
      <c r="I215" s="22"/>
      <c r="J215" s="22"/>
    </row>
    <row r="216" spans="1:10">
      <c r="A216" s="1" t="s">
        <v>11</v>
      </c>
      <c r="B216" s="1" t="s">
        <v>14</v>
      </c>
      <c r="C216" s="1" t="s">
        <v>13</v>
      </c>
      <c r="D216" s="1" t="s">
        <v>22</v>
      </c>
      <c r="E216" s="1">
        <v>1</v>
      </c>
      <c r="F216" s="22"/>
      <c r="G216" s="22"/>
      <c r="H216" s="22"/>
      <c r="I216" s="22"/>
      <c r="J216" s="22"/>
    </row>
    <row r="217" spans="1:10">
      <c r="A217" s="1" t="s">
        <v>11</v>
      </c>
      <c r="B217" s="1" t="s">
        <v>12</v>
      </c>
      <c r="C217" s="1" t="s">
        <v>13</v>
      </c>
      <c r="D217" s="1" t="s">
        <v>21</v>
      </c>
      <c r="E217" s="1">
        <v>1</v>
      </c>
      <c r="F217" s="22"/>
      <c r="G217" s="22"/>
      <c r="H217" s="22"/>
      <c r="I217" s="22"/>
      <c r="J217" s="22"/>
    </row>
    <row r="218" spans="1:10">
      <c r="A218" s="1" t="s">
        <v>11</v>
      </c>
      <c r="B218" s="1" t="s">
        <v>12</v>
      </c>
      <c r="C218" s="1" t="s">
        <v>13</v>
      </c>
      <c r="D218" s="1" t="s">
        <v>21</v>
      </c>
      <c r="E218" s="1">
        <v>0</v>
      </c>
      <c r="F218" s="22"/>
      <c r="G218" s="22"/>
      <c r="H218" s="22"/>
      <c r="I218" s="22"/>
      <c r="J218" s="22"/>
    </row>
    <row r="219" spans="1:10">
      <c r="A219" s="1" t="s">
        <v>12</v>
      </c>
      <c r="B219" s="1" t="s">
        <v>12</v>
      </c>
      <c r="C219" s="1" t="s">
        <v>15</v>
      </c>
      <c r="D219" s="1" t="s">
        <v>21</v>
      </c>
      <c r="E219" s="1">
        <v>0</v>
      </c>
      <c r="F219" s="22"/>
      <c r="G219" s="22"/>
      <c r="H219" s="22"/>
      <c r="I219" s="22"/>
      <c r="J219" s="22"/>
    </row>
    <row r="220" spans="1:10">
      <c r="A220" s="1" t="s">
        <v>12</v>
      </c>
      <c r="B220" s="1" t="s">
        <v>12</v>
      </c>
      <c r="C220" s="1" t="s">
        <v>12</v>
      </c>
      <c r="D220" s="1" t="s">
        <v>21</v>
      </c>
      <c r="E220" s="1">
        <v>0</v>
      </c>
      <c r="F220" s="22"/>
      <c r="G220" s="22"/>
      <c r="H220" s="22"/>
      <c r="I220" s="22"/>
      <c r="J220" s="22"/>
    </row>
    <row r="221" spans="1:10">
      <c r="A221" s="1" t="s">
        <v>12</v>
      </c>
      <c r="B221" s="1" t="s">
        <v>12</v>
      </c>
      <c r="C221" s="1" t="s">
        <v>13</v>
      </c>
      <c r="D221" s="1" t="s">
        <v>21</v>
      </c>
      <c r="E221" s="1">
        <v>1</v>
      </c>
      <c r="F221" s="22"/>
      <c r="G221" s="22"/>
      <c r="H221" s="22"/>
      <c r="I221" s="22"/>
      <c r="J221" s="22"/>
    </row>
    <row r="222" spans="1:10">
      <c r="A222" s="1" t="s">
        <v>12</v>
      </c>
      <c r="B222" s="1" t="s">
        <v>16</v>
      </c>
      <c r="C222" s="1" t="s">
        <v>13</v>
      </c>
      <c r="D222" s="1" t="s">
        <v>21</v>
      </c>
      <c r="E222" s="1">
        <v>0</v>
      </c>
      <c r="F222" s="22"/>
      <c r="G222" s="22"/>
      <c r="H222" s="22"/>
      <c r="I222" s="22"/>
      <c r="J222" s="22"/>
    </row>
    <row r="223" spans="1:10">
      <c r="A223" s="1" t="s">
        <v>12</v>
      </c>
      <c r="B223" s="1" t="s">
        <v>12</v>
      </c>
      <c r="C223" s="1" t="s">
        <v>13</v>
      </c>
      <c r="D223" s="1" t="s">
        <v>21</v>
      </c>
      <c r="E223" s="1">
        <v>0</v>
      </c>
      <c r="F223" s="22"/>
      <c r="G223" s="22"/>
      <c r="H223" s="22"/>
      <c r="I223" s="22"/>
      <c r="J223" s="22"/>
    </row>
    <row r="224" spans="1:10">
      <c r="A224" s="1" t="s">
        <v>12</v>
      </c>
      <c r="B224" s="1" t="s">
        <v>12</v>
      </c>
      <c r="C224" s="1" t="s">
        <v>12</v>
      </c>
      <c r="D224" s="1" t="s">
        <v>21</v>
      </c>
      <c r="E224" s="1">
        <v>1</v>
      </c>
      <c r="F224" s="22"/>
      <c r="G224" s="22"/>
      <c r="H224" s="22"/>
      <c r="I224" s="22"/>
      <c r="J224" s="22"/>
    </row>
    <row r="225" spans="1:10">
      <c r="A225" s="1" t="s">
        <v>11</v>
      </c>
      <c r="B225" s="1" t="s">
        <v>12</v>
      </c>
      <c r="C225" s="1" t="s">
        <v>12</v>
      </c>
      <c r="D225" s="1" t="s">
        <v>21</v>
      </c>
      <c r="E225" s="1">
        <v>1</v>
      </c>
      <c r="F225" s="22"/>
      <c r="G225" s="22"/>
      <c r="H225" s="22"/>
      <c r="I225" s="22"/>
      <c r="J225" s="22"/>
    </row>
    <row r="226" spans="1:10">
      <c r="A226" s="1" t="s">
        <v>12</v>
      </c>
      <c r="B226" s="1" t="s">
        <v>12</v>
      </c>
      <c r="C226" s="1" t="s">
        <v>12</v>
      </c>
      <c r="D226" s="1" t="s">
        <v>21</v>
      </c>
      <c r="E226" s="1">
        <v>1</v>
      </c>
      <c r="F226" s="22"/>
      <c r="G226" s="22"/>
      <c r="H226" s="22"/>
      <c r="I226" s="22"/>
      <c r="J226" s="22"/>
    </row>
    <row r="227" spans="1:10">
      <c r="A227" s="1" t="s">
        <v>12</v>
      </c>
      <c r="B227" s="1" t="s">
        <v>14</v>
      </c>
      <c r="C227" s="1" t="s">
        <v>13</v>
      </c>
      <c r="D227" s="1" t="s">
        <v>21</v>
      </c>
      <c r="E227" s="1">
        <v>1</v>
      </c>
      <c r="F227" s="22"/>
      <c r="G227" s="22"/>
      <c r="H227" s="22"/>
      <c r="I227" s="22"/>
      <c r="J227" s="22"/>
    </row>
    <row r="228" spans="1:10">
      <c r="A228" s="1" t="s">
        <v>12</v>
      </c>
      <c r="B228" s="1" t="s">
        <v>12</v>
      </c>
      <c r="C228" s="1" t="s">
        <v>13</v>
      </c>
      <c r="D228" s="1" t="s">
        <v>21</v>
      </c>
      <c r="E228" s="1">
        <v>0</v>
      </c>
      <c r="F228" s="22"/>
      <c r="G228" s="22"/>
      <c r="H228" s="22"/>
      <c r="I228" s="22"/>
      <c r="J228" s="22"/>
    </row>
    <row r="229" spans="1:10">
      <c r="A229" s="1" t="s">
        <v>12</v>
      </c>
      <c r="B229" s="1" t="s">
        <v>12</v>
      </c>
      <c r="C229" s="1" t="s">
        <v>13</v>
      </c>
      <c r="D229" s="1" t="s">
        <v>21</v>
      </c>
      <c r="E229" s="1">
        <v>0</v>
      </c>
      <c r="F229" s="22"/>
      <c r="G229" s="22"/>
      <c r="H229" s="22"/>
      <c r="I229" s="22"/>
      <c r="J229" s="22"/>
    </row>
    <row r="230" spans="1:10">
      <c r="A230" s="1" t="s">
        <v>12</v>
      </c>
      <c r="B230" s="1" t="s">
        <v>12</v>
      </c>
      <c r="C230" s="1" t="s">
        <v>12</v>
      </c>
      <c r="D230" s="1" t="s">
        <v>21</v>
      </c>
      <c r="E230" s="1">
        <v>0</v>
      </c>
      <c r="F230" s="22"/>
      <c r="G230" s="22"/>
      <c r="H230" s="22"/>
      <c r="I230" s="22"/>
      <c r="J230" s="22"/>
    </row>
    <row r="231" spans="1:10">
      <c r="A231" s="1" t="s">
        <v>12</v>
      </c>
      <c r="B231" s="1" t="s">
        <v>12</v>
      </c>
      <c r="C231" s="1" t="s">
        <v>12</v>
      </c>
      <c r="D231" s="1" t="s">
        <v>21</v>
      </c>
      <c r="E231" s="1">
        <v>1</v>
      </c>
      <c r="F231" s="22"/>
      <c r="G231" s="22"/>
      <c r="H231" s="22"/>
      <c r="I231" s="22"/>
      <c r="J231" s="22"/>
    </row>
    <row r="232" spans="1:10">
      <c r="A232" s="1" t="s">
        <v>11</v>
      </c>
      <c r="B232" s="1" t="s">
        <v>16</v>
      </c>
      <c r="C232" s="1" t="s">
        <v>13</v>
      </c>
      <c r="D232" s="1" t="s">
        <v>21</v>
      </c>
      <c r="E232" s="1">
        <v>1</v>
      </c>
      <c r="F232" s="22"/>
      <c r="G232" s="22"/>
      <c r="H232" s="22"/>
      <c r="I232" s="22"/>
      <c r="J232" s="22"/>
    </row>
    <row r="233" spans="1:10">
      <c r="A233" s="1" t="s">
        <v>12</v>
      </c>
      <c r="B233" s="1" t="s">
        <v>12</v>
      </c>
      <c r="C233" s="1" t="s">
        <v>13</v>
      </c>
      <c r="D233" s="1" t="s">
        <v>21</v>
      </c>
      <c r="E233" s="1">
        <v>1</v>
      </c>
      <c r="F233" s="22"/>
      <c r="G233" s="22"/>
      <c r="H233" s="22"/>
      <c r="I233" s="22"/>
      <c r="J233" s="22"/>
    </row>
    <row r="234" spans="1:10">
      <c r="A234" s="1" t="s">
        <v>12</v>
      </c>
      <c r="B234" s="1" t="s">
        <v>12</v>
      </c>
      <c r="C234" s="1" t="s">
        <v>13</v>
      </c>
      <c r="D234" s="1" t="s">
        <v>21</v>
      </c>
      <c r="E234" s="1">
        <v>0</v>
      </c>
      <c r="F234" s="22"/>
      <c r="G234" s="22"/>
      <c r="H234" s="22"/>
      <c r="I234" s="22"/>
      <c r="J234" s="22"/>
    </row>
    <row r="235" spans="1:10">
      <c r="A235" s="1" t="s">
        <v>11</v>
      </c>
      <c r="B235" s="1" t="s">
        <v>14</v>
      </c>
      <c r="C235" s="1" t="s">
        <v>13</v>
      </c>
      <c r="D235" s="1" t="s">
        <v>21</v>
      </c>
      <c r="E235" s="1">
        <v>1</v>
      </c>
      <c r="F235" s="22"/>
      <c r="G235" s="22"/>
      <c r="H235" s="22"/>
      <c r="I235" s="22"/>
      <c r="J235" s="22"/>
    </row>
    <row r="236" spans="1:10">
      <c r="A236" s="1" t="s">
        <v>12</v>
      </c>
      <c r="B236" s="1" t="s">
        <v>12</v>
      </c>
      <c r="C236" s="1" t="s">
        <v>13</v>
      </c>
      <c r="D236" s="1" t="s">
        <v>21</v>
      </c>
      <c r="E236" s="1">
        <v>0</v>
      </c>
      <c r="F236" s="22"/>
      <c r="G236" s="22"/>
      <c r="H236" s="22"/>
      <c r="I236" s="22"/>
      <c r="J236" s="22"/>
    </row>
    <row r="237" spans="1:10">
      <c r="A237" s="1" t="s">
        <v>12</v>
      </c>
      <c r="B237" s="1" t="s">
        <v>12</v>
      </c>
      <c r="C237" s="1" t="s">
        <v>13</v>
      </c>
      <c r="D237" s="1" t="s">
        <v>21</v>
      </c>
      <c r="E237" s="1">
        <v>0</v>
      </c>
      <c r="F237" s="22"/>
      <c r="G237" s="22"/>
      <c r="H237" s="22"/>
      <c r="I237" s="22"/>
      <c r="J237" s="22"/>
    </row>
    <row r="238" spans="1:10">
      <c r="A238" s="1" t="s">
        <v>12</v>
      </c>
      <c r="B238" s="1" t="s">
        <v>12</v>
      </c>
      <c r="C238" s="1" t="s">
        <v>13</v>
      </c>
      <c r="D238" s="1" t="s">
        <v>21</v>
      </c>
      <c r="E238" s="1">
        <v>0</v>
      </c>
      <c r="F238" s="22"/>
      <c r="G238" s="22"/>
      <c r="H238" s="22"/>
      <c r="I238" s="22"/>
      <c r="J238" s="22"/>
    </row>
    <row r="239" spans="1:10">
      <c r="A239" s="1" t="s">
        <v>12</v>
      </c>
      <c r="B239" s="1" t="s">
        <v>12</v>
      </c>
      <c r="C239" s="1" t="s">
        <v>13</v>
      </c>
      <c r="D239" s="1" t="s">
        <v>21</v>
      </c>
      <c r="E239" s="1">
        <v>0</v>
      </c>
      <c r="F239" s="22"/>
      <c r="G239" s="22"/>
      <c r="H239" s="22"/>
      <c r="I239" s="22"/>
      <c r="J239" s="22"/>
    </row>
    <row r="240" spans="1:10">
      <c r="A240" s="1" t="s">
        <v>12</v>
      </c>
      <c r="B240" s="1" t="s">
        <v>12</v>
      </c>
      <c r="C240" s="1" t="s">
        <v>12</v>
      </c>
      <c r="D240" s="1" t="s">
        <v>21</v>
      </c>
      <c r="E240" s="1">
        <v>0</v>
      </c>
      <c r="F240" s="22"/>
      <c r="G240" s="22"/>
      <c r="H240" s="22"/>
      <c r="I240" s="22"/>
      <c r="J240" s="22"/>
    </row>
    <row r="241" spans="1:10">
      <c r="A241" s="1" t="s">
        <v>12</v>
      </c>
      <c r="B241" s="1" t="s">
        <v>12</v>
      </c>
      <c r="C241" s="1" t="s">
        <v>12</v>
      </c>
      <c r="D241" s="1" t="s">
        <v>21</v>
      </c>
      <c r="E241" s="1">
        <v>0</v>
      </c>
      <c r="F241" s="22"/>
      <c r="G241" s="22"/>
      <c r="H241" s="22"/>
      <c r="I241" s="22"/>
      <c r="J241" s="22"/>
    </row>
    <row r="242" spans="1:10">
      <c r="A242" s="1" t="s">
        <v>12</v>
      </c>
      <c r="B242" s="1" t="s">
        <v>12</v>
      </c>
      <c r="C242" s="1" t="s">
        <v>12</v>
      </c>
      <c r="D242" s="1" t="s">
        <v>21</v>
      </c>
      <c r="E242" s="1">
        <v>0</v>
      </c>
      <c r="F242" s="22"/>
      <c r="G242" s="22"/>
      <c r="H242" s="22"/>
      <c r="I242" s="22"/>
      <c r="J242" s="22"/>
    </row>
    <row r="243" spans="1:10">
      <c r="A243" s="1" t="s">
        <v>12</v>
      </c>
      <c r="B243" s="1" t="s">
        <v>16</v>
      </c>
      <c r="C243" s="1" t="s">
        <v>13</v>
      </c>
      <c r="D243" s="1" t="s">
        <v>21</v>
      </c>
      <c r="E243" s="1">
        <v>0</v>
      </c>
      <c r="F243" s="22"/>
      <c r="G243" s="22"/>
      <c r="H243" s="22"/>
      <c r="I243" s="22"/>
      <c r="J243" s="22"/>
    </row>
    <row r="244" spans="1:10">
      <c r="A244" s="1" t="s">
        <v>12</v>
      </c>
      <c r="B244" s="1" t="s">
        <v>16</v>
      </c>
      <c r="C244" s="1" t="s">
        <v>12</v>
      </c>
      <c r="D244" s="1" t="s">
        <v>22</v>
      </c>
      <c r="E244" s="1">
        <v>0</v>
      </c>
      <c r="F244" s="22"/>
      <c r="G244" s="22"/>
      <c r="H244" s="22"/>
      <c r="I244" s="22"/>
      <c r="J244" s="22"/>
    </row>
    <row r="245" spans="1:10">
      <c r="A245" s="1" t="s">
        <v>11</v>
      </c>
      <c r="B245" s="1" t="s">
        <v>12</v>
      </c>
      <c r="C245" s="1" t="s">
        <v>13</v>
      </c>
      <c r="D245" s="1" t="s">
        <v>21</v>
      </c>
      <c r="E245" s="1">
        <v>1</v>
      </c>
      <c r="F245" s="22"/>
      <c r="G245" s="22"/>
      <c r="H245" s="22"/>
      <c r="I245" s="22"/>
      <c r="J245" s="22"/>
    </row>
    <row r="246" spans="1:10">
      <c r="A246" s="1" t="s">
        <v>12</v>
      </c>
      <c r="B246" s="1" t="s">
        <v>17</v>
      </c>
      <c r="C246" s="1" t="s">
        <v>13</v>
      </c>
      <c r="D246" s="1" t="s">
        <v>22</v>
      </c>
      <c r="E246" s="1">
        <v>0</v>
      </c>
      <c r="F246" s="22"/>
      <c r="G246" s="22"/>
      <c r="H246" s="22"/>
      <c r="I246" s="22"/>
      <c r="J246" s="22"/>
    </row>
    <row r="247" spans="1:10">
      <c r="A247" s="1" t="s">
        <v>12</v>
      </c>
      <c r="B247" s="1" t="s">
        <v>12</v>
      </c>
      <c r="C247" s="1" t="s">
        <v>13</v>
      </c>
      <c r="D247" s="1" t="s">
        <v>21</v>
      </c>
      <c r="E247" s="1">
        <v>0</v>
      </c>
      <c r="F247" s="22"/>
      <c r="G247" s="22"/>
      <c r="H247" s="22"/>
      <c r="I247" s="22"/>
      <c r="J247" s="22"/>
    </row>
    <row r="248" spans="1:10">
      <c r="A248" s="1" t="s">
        <v>12</v>
      </c>
      <c r="B248" s="1" t="s">
        <v>12</v>
      </c>
      <c r="C248" s="1" t="s">
        <v>13</v>
      </c>
      <c r="D248" s="1" t="s">
        <v>21</v>
      </c>
      <c r="E248" s="1">
        <v>1</v>
      </c>
      <c r="F248" s="22"/>
      <c r="G248" s="22"/>
      <c r="H248" s="22"/>
      <c r="I248" s="22"/>
      <c r="J248" s="22"/>
    </row>
    <row r="249" spans="1:10">
      <c r="A249" s="1" t="s">
        <v>12</v>
      </c>
      <c r="B249" s="1" t="s">
        <v>12</v>
      </c>
      <c r="C249" s="1" t="s">
        <v>12</v>
      </c>
      <c r="D249" s="1" t="s">
        <v>21</v>
      </c>
      <c r="E249" s="1">
        <v>0</v>
      </c>
      <c r="F249" s="22"/>
      <c r="G249" s="22"/>
      <c r="H249" s="22"/>
      <c r="I249" s="22"/>
      <c r="J249" s="22"/>
    </row>
    <row r="250" spans="1:10">
      <c r="A250" s="1" t="s">
        <v>11</v>
      </c>
      <c r="B250" s="1" t="s">
        <v>12</v>
      </c>
      <c r="C250" s="1" t="s">
        <v>13</v>
      </c>
      <c r="D250" s="1" t="s">
        <v>21</v>
      </c>
      <c r="E250" s="1">
        <v>1</v>
      </c>
      <c r="F250" s="22"/>
      <c r="G250" s="22"/>
      <c r="H250" s="22"/>
      <c r="I250" s="22"/>
      <c r="J250" s="22"/>
    </row>
    <row r="251" spans="1:10">
      <c r="A251" s="1" t="s">
        <v>12</v>
      </c>
      <c r="B251" s="1" t="s">
        <v>12</v>
      </c>
      <c r="C251" s="1" t="s">
        <v>12</v>
      </c>
      <c r="D251" s="1" t="s">
        <v>21</v>
      </c>
      <c r="E251" s="1">
        <v>1</v>
      </c>
      <c r="F251" s="22"/>
      <c r="G251" s="22"/>
      <c r="H251" s="22"/>
      <c r="I251" s="22"/>
      <c r="J251" s="22"/>
    </row>
    <row r="252" spans="1:10">
      <c r="A252" s="1" t="s">
        <v>12</v>
      </c>
      <c r="B252" s="1" t="s">
        <v>12</v>
      </c>
      <c r="C252" s="1" t="s">
        <v>13</v>
      </c>
      <c r="D252" s="1" t="s">
        <v>21</v>
      </c>
      <c r="E252" s="1">
        <v>1</v>
      </c>
      <c r="F252" s="22"/>
      <c r="G252" s="22"/>
      <c r="H252" s="22"/>
      <c r="I252" s="22"/>
      <c r="J252" s="22"/>
    </row>
    <row r="253" spans="1:10">
      <c r="A253" s="1" t="s">
        <v>11</v>
      </c>
      <c r="B253" s="1" t="s">
        <v>17</v>
      </c>
      <c r="C253" s="1" t="s">
        <v>13</v>
      </c>
      <c r="D253" s="1" t="s">
        <v>21</v>
      </c>
      <c r="E253" s="1">
        <v>1</v>
      </c>
      <c r="F253" s="22"/>
      <c r="G253" s="22"/>
      <c r="H253" s="22"/>
      <c r="I253" s="22"/>
      <c r="J253" s="22"/>
    </row>
    <row r="254" spans="1:10">
      <c r="A254" s="1" t="s">
        <v>12</v>
      </c>
      <c r="B254" s="1" t="s">
        <v>12</v>
      </c>
      <c r="C254" s="1" t="s">
        <v>12</v>
      </c>
      <c r="D254" s="1" t="s">
        <v>21</v>
      </c>
      <c r="E254" s="1">
        <v>0</v>
      </c>
      <c r="F254" s="22"/>
      <c r="G254" s="22"/>
      <c r="H254" s="22"/>
      <c r="I254" s="22"/>
      <c r="J254" s="22"/>
    </row>
    <row r="255" spans="1:10">
      <c r="A255" s="1" t="s">
        <v>12</v>
      </c>
      <c r="B255" s="1" t="s">
        <v>16</v>
      </c>
      <c r="C255" s="1" t="s">
        <v>12</v>
      </c>
      <c r="D255" s="1" t="s">
        <v>21</v>
      </c>
      <c r="E255" s="1">
        <v>0</v>
      </c>
      <c r="F255" s="22"/>
      <c r="G255" s="22"/>
      <c r="H255" s="22"/>
      <c r="I255" s="22"/>
      <c r="J255" s="22"/>
    </row>
    <row r="256" spans="1:10">
      <c r="A256" s="1" t="s">
        <v>12</v>
      </c>
      <c r="B256" s="1" t="s">
        <v>12</v>
      </c>
      <c r="C256" s="1" t="s">
        <v>12</v>
      </c>
      <c r="D256" s="1" t="s">
        <v>21</v>
      </c>
      <c r="E256" s="1">
        <v>0</v>
      </c>
      <c r="F256" s="22"/>
      <c r="G256" s="22"/>
      <c r="H256" s="22"/>
      <c r="I256" s="22"/>
      <c r="J256" s="22"/>
    </row>
    <row r="257" spans="1:10">
      <c r="A257" s="1" t="s">
        <v>11</v>
      </c>
      <c r="B257" s="1" t="s">
        <v>14</v>
      </c>
      <c r="C257" s="1" t="s">
        <v>13</v>
      </c>
      <c r="D257" s="1" t="s">
        <v>21</v>
      </c>
      <c r="E257" s="1">
        <v>1</v>
      </c>
      <c r="F257" s="22"/>
      <c r="G257" s="22"/>
      <c r="H257" s="22"/>
      <c r="I257" s="22"/>
      <c r="J257" s="22"/>
    </row>
    <row r="258" spans="1:10">
      <c r="A258" s="1" t="s">
        <v>12</v>
      </c>
      <c r="B258" s="1" t="s">
        <v>12</v>
      </c>
      <c r="C258" s="1" t="s">
        <v>13</v>
      </c>
      <c r="D258" s="1" t="s">
        <v>21</v>
      </c>
      <c r="E258" s="1">
        <v>1</v>
      </c>
      <c r="F258" s="22"/>
      <c r="G258" s="22"/>
      <c r="H258" s="22"/>
      <c r="I258" s="22"/>
      <c r="J258" s="22"/>
    </row>
    <row r="259" spans="1:10">
      <c r="A259" s="1" t="s">
        <v>11</v>
      </c>
      <c r="B259" s="1" t="s">
        <v>12</v>
      </c>
      <c r="C259" s="1" t="s">
        <v>13</v>
      </c>
      <c r="D259" s="1" t="s">
        <v>21</v>
      </c>
      <c r="E259" s="1">
        <v>1</v>
      </c>
      <c r="F259" s="22"/>
      <c r="G259" s="22"/>
      <c r="H259" s="22"/>
      <c r="I259" s="22"/>
      <c r="J259" s="22"/>
    </row>
    <row r="260" spans="1:10">
      <c r="A260" s="1" t="s">
        <v>11</v>
      </c>
      <c r="B260" s="1" t="s">
        <v>12</v>
      </c>
      <c r="C260" s="1" t="s">
        <v>13</v>
      </c>
      <c r="D260" s="1" t="s">
        <v>22</v>
      </c>
      <c r="E260" s="1">
        <v>1</v>
      </c>
      <c r="F260" s="22"/>
      <c r="G260" s="22"/>
      <c r="H260" s="22"/>
      <c r="I260" s="22"/>
      <c r="J260" s="22"/>
    </row>
    <row r="261" spans="1:10">
      <c r="A261" s="1" t="s">
        <v>12</v>
      </c>
      <c r="B261" s="1" t="s">
        <v>12</v>
      </c>
      <c r="C261" s="1" t="s">
        <v>13</v>
      </c>
      <c r="D261" s="1" t="s">
        <v>21</v>
      </c>
      <c r="E261" s="1">
        <v>0</v>
      </c>
      <c r="F261" s="22"/>
      <c r="G261" s="22"/>
      <c r="H261" s="22"/>
      <c r="I261" s="22"/>
      <c r="J261" s="22"/>
    </row>
    <row r="262" spans="1:10">
      <c r="A262" s="1" t="s">
        <v>11</v>
      </c>
      <c r="B262" s="1" t="s">
        <v>12</v>
      </c>
      <c r="C262" s="1" t="s">
        <v>13</v>
      </c>
      <c r="D262" s="1" t="s">
        <v>21</v>
      </c>
      <c r="E262" s="1">
        <v>1</v>
      </c>
      <c r="F262" s="22"/>
      <c r="G262" s="22"/>
      <c r="H262" s="22"/>
      <c r="I262" s="22"/>
      <c r="J262" s="22"/>
    </row>
    <row r="263" spans="1:10">
      <c r="A263" s="1" t="s">
        <v>12</v>
      </c>
      <c r="B263" s="1" t="s">
        <v>12</v>
      </c>
      <c r="C263" s="1" t="s">
        <v>12</v>
      </c>
      <c r="D263" s="1" t="s">
        <v>21</v>
      </c>
      <c r="E263" s="1">
        <v>1</v>
      </c>
      <c r="F263" s="22"/>
      <c r="G263" s="22"/>
      <c r="H263" s="22"/>
      <c r="I263" s="22"/>
      <c r="J263" s="22"/>
    </row>
    <row r="264" spans="1:10">
      <c r="A264" s="1" t="s">
        <v>12</v>
      </c>
      <c r="B264" s="1" t="s">
        <v>12</v>
      </c>
      <c r="C264" s="1" t="s">
        <v>15</v>
      </c>
      <c r="D264" s="1" t="s">
        <v>21</v>
      </c>
      <c r="E264" s="1">
        <v>0</v>
      </c>
      <c r="F264" s="22"/>
      <c r="G264" s="22"/>
      <c r="H264" s="22"/>
      <c r="I264" s="22"/>
      <c r="J264" s="22"/>
    </row>
    <row r="265" spans="1:10">
      <c r="A265" s="1" t="s">
        <v>12</v>
      </c>
      <c r="B265" s="1" t="s">
        <v>12</v>
      </c>
      <c r="C265" s="1" t="s">
        <v>12</v>
      </c>
      <c r="D265" s="1" t="s">
        <v>21</v>
      </c>
      <c r="E265" s="1">
        <v>0</v>
      </c>
      <c r="F265" s="22"/>
      <c r="G265" s="22"/>
      <c r="H265" s="22"/>
      <c r="I265" s="22"/>
      <c r="J265" s="22"/>
    </row>
    <row r="266" spans="1:10">
      <c r="A266" s="1" t="s">
        <v>11</v>
      </c>
      <c r="B266" s="1" t="s">
        <v>12</v>
      </c>
      <c r="C266" s="1" t="s">
        <v>13</v>
      </c>
      <c r="D266" s="1" t="s">
        <v>21</v>
      </c>
      <c r="E266" s="1">
        <v>1</v>
      </c>
      <c r="F266" s="22"/>
      <c r="G266" s="22"/>
      <c r="H266" s="22"/>
      <c r="I266" s="22"/>
      <c r="J266" s="22"/>
    </row>
    <row r="267" spans="1:10">
      <c r="A267" s="1" t="s">
        <v>12</v>
      </c>
      <c r="B267" s="1" t="s">
        <v>12</v>
      </c>
      <c r="C267" s="1" t="s">
        <v>12</v>
      </c>
      <c r="D267" s="1" t="s">
        <v>21</v>
      </c>
      <c r="E267" s="1">
        <v>0</v>
      </c>
      <c r="F267" s="22"/>
      <c r="G267" s="22"/>
      <c r="H267" s="22"/>
      <c r="I267" s="22"/>
      <c r="J267" s="22"/>
    </row>
    <row r="268" spans="1:10">
      <c r="A268" s="1" t="s">
        <v>11</v>
      </c>
      <c r="B268" s="1" t="s">
        <v>12</v>
      </c>
      <c r="C268" s="1" t="s">
        <v>12</v>
      </c>
      <c r="D268" s="1" t="s">
        <v>22</v>
      </c>
      <c r="E268" s="1">
        <v>0</v>
      </c>
      <c r="F268" s="22"/>
      <c r="G268" s="22"/>
      <c r="H268" s="22"/>
      <c r="I268" s="22"/>
      <c r="J268" s="22"/>
    </row>
    <row r="269" spans="1:10">
      <c r="A269" s="1" t="s">
        <v>12</v>
      </c>
      <c r="B269" s="1" t="s">
        <v>12</v>
      </c>
      <c r="C269" s="1" t="s">
        <v>13</v>
      </c>
      <c r="D269" s="1" t="s">
        <v>21</v>
      </c>
      <c r="E269" s="1">
        <v>1</v>
      </c>
      <c r="F269" s="22"/>
      <c r="G269" s="22"/>
      <c r="H269" s="22"/>
      <c r="I269" s="22"/>
      <c r="J269" s="22"/>
    </row>
    <row r="270" spans="1:10">
      <c r="A270" s="1" t="s">
        <v>11</v>
      </c>
      <c r="B270" s="1" t="s">
        <v>12</v>
      </c>
      <c r="C270" s="1" t="s">
        <v>13</v>
      </c>
      <c r="D270" s="1" t="s">
        <v>21</v>
      </c>
      <c r="E270" s="1">
        <v>1</v>
      </c>
      <c r="F270" s="22"/>
      <c r="G270" s="22"/>
      <c r="H270" s="22"/>
      <c r="I270" s="22"/>
      <c r="J270" s="22"/>
    </row>
    <row r="271" spans="1:10">
      <c r="A271" s="1" t="s">
        <v>11</v>
      </c>
      <c r="B271" s="1" t="s">
        <v>12</v>
      </c>
      <c r="C271" s="1" t="s">
        <v>13</v>
      </c>
      <c r="D271" s="1" t="s">
        <v>21</v>
      </c>
      <c r="E271" s="1">
        <v>1</v>
      </c>
      <c r="F271" s="22"/>
      <c r="G271" s="22"/>
      <c r="H271" s="22"/>
      <c r="I271" s="22"/>
      <c r="J271" s="22"/>
    </row>
    <row r="272" spans="1:10">
      <c r="A272" s="1" t="s">
        <v>11</v>
      </c>
      <c r="B272" s="1" t="s">
        <v>12</v>
      </c>
      <c r="C272" s="1" t="s">
        <v>13</v>
      </c>
      <c r="D272" s="1" t="s">
        <v>21</v>
      </c>
      <c r="E272" s="1">
        <v>1</v>
      </c>
      <c r="F272" s="22"/>
      <c r="G272" s="22"/>
      <c r="H272" s="22"/>
      <c r="I272" s="22"/>
      <c r="J272" s="22"/>
    </row>
    <row r="273" spans="1:10">
      <c r="A273" s="1" t="s">
        <v>12</v>
      </c>
      <c r="B273" s="1" t="s">
        <v>12</v>
      </c>
      <c r="C273" s="1" t="s">
        <v>12</v>
      </c>
      <c r="D273" s="1" t="s">
        <v>21</v>
      </c>
      <c r="E273" s="1">
        <v>1</v>
      </c>
      <c r="F273" s="22"/>
      <c r="G273" s="22"/>
      <c r="H273" s="22"/>
      <c r="I273" s="22"/>
      <c r="J273" s="22"/>
    </row>
    <row r="274" spans="1:10">
      <c r="A274" s="1" t="s">
        <v>12</v>
      </c>
      <c r="B274" s="1" t="s">
        <v>16</v>
      </c>
      <c r="C274" s="1" t="s">
        <v>12</v>
      </c>
      <c r="D274" s="1" t="s">
        <v>21</v>
      </c>
      <c r="E274" s="1">
        <v>0</v>
      </c>
      <c r="F274" s="22"/>
      <c r="G274" s="22"/>
      <c r="H274" s="22"/>
      <c r="I274" s="22"/>
      <c r="J274" s="22"/>
    </row>
    <row r="275" spans="1:10">
      <c r="A275" s="1" t="s">
        <v>12</v>
      </c>
      <c r="B275" s="1" t="s">
        <v>12</v>
      </c>
      <c r="C275" s="1" t="s">
        <v>12</v>
      </c>
      <c r="D275" s="1" t="s">
        <v>21</v>
      </c>
      <c r="E275" s="1">
        <v>0</v>
      </c>
      <c r="F275" s="22"/>
      <c r="G275" s="22"/>
      <c r="H275" s="22"/>
      <c r="I275" s="22"/>
      <c r="J275" s="22"/>
    </row>
    <row r="276" spans="1:10">
      <c r="A276" s="1" t="s">
        <v>12</v>
      </c>
      <c r="B276" s="1" t="s">
        <v>12</v>
      </c>
      <c r="C276" s="1" t="s">
        <v>13</v>
      </c>
      <c r="D276" s="1" t="s">
        <v>21</v>
      </c>
      <c r="E276" s="1">
        <v>0</v>
      </c>
      <c r="F276" s="22"/>
      <c r="G276" s="22"/>
      <c r="H276" s="22"/>
      <c r="I276" s="22"/>
      <c r="J276" s="22"/>
    </row>
    <row r="277" spans="1:10">
      <c r="A277" s="1" t="s">
        <v>12</v>
      </c>
      <c r="B277" s="1" t="s">
        <v>12</v>
      </c>
      <c r="C277" s="1" t="s">
        <v>13</v>
      </c>
      <c r="D277" s="1" t="s">
        <v>21</v>
      </c>
      <c r="E277" s="1">
        <v>0</v>
      </c>
      <c r="F277" s="22"/>
      <c r="G277" s="22"/>
      <c r="H277" s="22"/>
      <c r="I277" s="22"/>
      <c r="J277" s="22"/>
    </row>
    <row r="278" spans="1:10">
      <c r="A278" s="1" t="s">
        <v>12</v>
      </c>
      <c r="B278" s="1" t="s">
        <v>12</v>
      </c>
      <c r="C278" s="1" t="s">
        <v>13</v>
      </c>
      <c r="D278" s="1" t="s">
        <v>21</v>
      </c>
      <c r="E278" s="1">
        <v>0</v>
      </c>
      <c r="F278" s="22"/>
      <c r="G278" s="22"/>
      <c r="H278" s="22"/>
      <c r="I278" s="22"/>
      <c r="J278" s="22"/>
    </row>
    <row r="279" spans="1:10">
      <c r="A279" s="1" t="s">
        <v>11</v>
      </c>
      <c r="B279" s="1" t="s">
        <v>12</v>
      </c>
      <c r="C279" s="1" t="s">
        <v>13</v>
      </c>
      <c r="D279" s="1" t="s">
        <v>21</v>
      </c>
      <c r="E279" s="1">
        <v>1</v>
      </c>
      <c r="F279" s="22"/>
      <c r="G279" s="22"/>
      <c r="H279" s="22"/>
      <c r="I279" s="22"/>
      <c r="J279" s="22"/>
    </row>
    <row r="280" spans="1:10">
      <c r="A280" s="1" t="s">
        <v>12</v>
      </c>
      <c r="B280" s="1" t="s">
        <v>12</v>
      </c>
      <c r="C280" s="1" t="s">
        <v>13</v>
      </c>
      <c r="D280" s="1" t="s">
        <v>21</v>
      </c>
      <c r="E280" s="1">
        <v>0</v>
      </c>
      <c r="F280" s="22"/>
      <c r="G280" s="22"/>
      <c r="H280" s="22"/>
      <c r="I280" s="22"/>
      <c r="J280" s="22"/>
    </row>
    <row r="281" spans="1:10">
      <c r="A281" s="1" t="s">
        <v>12</v>
      </c>
      <c r="B281" s="1" t="s">
        <v>12</v>
      </c>
      <c r="C281" s="1" t="s">
        <v>13</v>
      </c>
      <c r="D281" s="1" t="s">
        <v>21</v>
      </c>
      <c r="E281" s="1">
        <v>1</v>
      </c>
      <c r="F281" s="22"/>
      <c r="G281" s="22"/>
      <c r="H281" s="22"/>
      <c r="I281" s="22"/>
      <c r="J281" s="22"/>
    </row>
    <row r="282" spans="1:10">
      <c r="A282" s="1" t="s">
        <v>12</v>
      </c>
      <c r="B282" s="1" t="s">
        <v>12</v>
      </c>
      <c r="C282" s="1" t="s">
        <v>13</v>
      </c>
      <c r="D282" s="1" t="s">
        <v>21</v>
      </c>
      <c r="E282" s="1">
        <v>0</v>
      </c>
      <c r="F282" s="22"/>
      <c r="G282" s="22"/>
      <c r="H282" s="22"/>
      <c r="I282" s="22"/>
      <c r="J282" s="22"/>
    </row>
    <row r="283" spans="1:10">
      <c r="A283" s="1" t="s">
        <v>12</v>
      </c>
      <c r="B283" s="1" t="s">
        <v>12</v>
      </c>
      <c r="C283" s="1" t="s">
        <v>15</v>
      </c>
      <c r="D283" s="1" t="s">
        <v>21</v>
      </c>
      <c r="E283" s="1">
        <v>0</v>
      </c>
      <c r="F283" s="22"/>
      <c r="G283" s="22"/>
      <c r="H283" s="22"/>
      <c r="I283" s="22"/>
      <c r="J283" s="22"/>
    </row>
    <row r="284" spans="1:10">
      <c r="A284" s="1" t="s">
        <v>12</v>
      </c>
      <c r="B284" s="1" t="s">
        <v>16</v>
      </c>
      <c r="C284" s="1" t="s">
        <v>12</v>
      </c>
      <c r="D284" s="1" t="s">
        <v>22</v>
      </c>
      <c r="E284" s="1">
        <v>0</v>
      </c>
      <c r="F284" s="22"/>
      <c r="G284" s="22"/>
      <c r="H284" s="22"/>
      <c r="I284" s="22"/>
      <c r="J284" s="22"/>
    </row>
    <row r="285" spans="1:10">
      <c r="A285" s="1" t="s">
        <v>11</v>
      </c>
      <c r="B285" s="1" t="s">
        <v>16</v>
      </c>
      <c r="C285" s="1" t="s">
        <v>12</v>
      </c>
      <c r="D285" s="1" t="s">
        <v>21</v>
      </c>
      <c r="E285" s="1">
        <v>1</v>
      </c>
      <c r="F285" s="22"/>
      <c r="G285" s="22"/>
      <c r="H285" s="22"/>
      <c r="I285" s="22"/>
      <c r="J285" s="22"/>
    </row>
    <row r="286" spans="1:10">
      <c r="A286" s="1" t="s">
        <v>12</v>
      </c>
      <c r="B286" s="1" t="s">
        <v>12</v>
      </c>
      <c r="C286" s="1" t="s">
        <v>13</v>
      </c>
      <c r="D286" s="1" t="s">
        <v>21</v>
      </c>
      <c r="E286" s="1">
        <v>0</v>
      </c>
      <c r="F286" s="22"/>
      <c r="G286" s="22"/>
      <c r="H286" s="22"/>
      <c r="I286" s="22"/>
      <c r="J286" s="22"/>
    </row>
    <row r="287" spans="1:10">
      <c r="A287" s="1" t="s">
        <v>11</v>
      </c>
      <c r="B287" s="1" t="s">
        <v>16</v>
      </c>
      <c r="C287" s="1" t="s">
        <v>13</v>
      </c>
      <c r="D287" s="1" t="s">
        <v>21</v>
      </c>
      <c r="E287" s="1">
        <v>0</v>
      </c>
      <c r="F287" s="22"/>
      <c r="G287" s="22"/>
      <c r="H287" s="22"/>
      <c r="I287" s="22"/>
      <c r="J287" s="22"/>
    </row>
    <row r="288" spans="1:10">
      <c r="A288" s="1" t="s">
        <v>12</v>
      </c>
      <c r="B288" s="1" t="s">
        <v>16</v>
      </c>
      <c r="C288" s="1" t="s">
        <v>13</v>
      </c>
      <c r="D288" s="1" t="s">
        <v>21</v>
      </c>
      <c r="E288" s="1">
        <v>1</v>
      </c>
      <c r="F288" s="22"/>
      <c r="G288" s="22"/>
      <c r="H288" s="22"/>
      <c r="I288" s="22"/>
      <c r="J288" s="22"/>
    </row>
    <row r="289" spans="1:10">
      <c r="A289" s="1" t="s">
        <v>11</v>
      </c>
      <c r="B289" s="1" t="s">
        <v>17</v>
      </c>
      <c r="C289" s="1" t="s">
        <v>13</v>
      </c>
      <c r="D289" s="1" t="s">
        <v>21</v>
      </c>
      <c r="E289" s="1">
        <v>1</v>
      </c>
      <c r="F289" s="22"/>
      <c r="G289" s="22"/>
      <c r="H289" s="22"/>
      <c r="I289" s="22"/>
      <c r="J289" s="22"/>
    </row>
    <row r="290" spans="1:10">
      <c r="A290" s="1" t="s">
        <v>11</v>
      </c>
      <c r="B290" s="1" t="s">
        <v>12</v>
      </c>
      <c r="C290" s="1" t="s">
        <v>13</v>
      </c>
      <c r="D290" s="1" t="s">
        <v>21</v>
      </c>
      <c r="E290" s="1">
        <v>1</v>
      </c>
      <c r="F290" s="22"/>
      <c r="G290" s="22"/>
      <c r="H290" s="22"/>
      <c r="I290" s="22"/>
      <c r="J290" s="22"/>
    </row>
    <row r="291" spans="1:10">
      <c r="A291" s="1" t="s">
        <v>12</v>
      </c>
      <c r="B291" s="1" t="s">
        <v>12</v>
      </c>
      <c r="C291" s="1" t="s">
        <v>13</v>
      </c>
      <c r="D291" s="1" t="s">
        <v>21</v>
      </c>
      <c r="E291" s="1">
        <v>1</v>
      </c>
      <c r="F291" s="22"/>
      <c r="G291" s="22"/>
      <c r="H291" s="22"/>
      <c r="I291" s="22"/>
      <c r="J291" s="22"/>
    </row>
    <row r="292" spans="1:10">
      <c r="A292" s="1" t="s">
        <v>12</v>
      </c>
      <c r="B292" s="1" t="s">
        <v>12</v>
      </c>
      <c r="C292" s="1" t="s">
        <v>13</v>
      </c>
      <c r="D292" s="1" t="s">
        <v>21</v>
      </c>
      <c r="E292" s="1">
        <v>0</v>
      </c>
      <c r="F292" s="22"/>
      <c r="G292" s="22"/>
      <c r="H292" s="22"/>
      <c r="I292" s="22"/>
      <c r="J292" s="22"/>
    </row>
    <row r="293" spans="1:10">
      <c r="A293" s="1" t="s">
        <v>11</v>
      </c>
      <c r="B293" s="1" t="s">
        <v>14</v>
      </c>
      <c r="C293" s="1" t="s">
        <v>13</v>
      </c>
      <c r="D293" s="1" t="s">
        <v>21</v>
      </c>
      <c r="E293" s="1">
        <v>1</v>
      </c>
      <c r="F293" s="22"/>
      <c r="G293" s="22"/>
      <c r="H293" s="22"/>
      <c r="I293" s="22"/>
      <c r="J293" s="22"/>
    </row>
    <row r="294" spans="1:10">
      <c r="A294" s="1" t="s">
        <v>12</v>
      </c>
      <c r="B294" s="1" t="s">
        <v>12</v>
      </c>
      <c r="C294" s="1" t="s">
        <v>13</v>
      </c>
      <c r="D294" s="1" t="s">
        <v>21</v>
      </c>
      <c r="E294" s="1">
        <v>1</v>
      </c>
      <c r="F294" s="22"/>
      <c r="G294" s="22"/>
      <c r="H294" s="22"/>
      <c r="I294" s="22"/>
      <c r="J294" s="22"/>
    </row>
    <row r="295" spans="1:10">
      <c r="A295" s="1" t="s">
        <v>12</v>
      </c>
      <c r="B295" s="1" t="s">
        <v>12</v>
      </c>
      <c r="C295" s="1" t="s">
        <v>12</v>
      </c>
      <c r="D295" s="1" t="s">
        <v>21</v>
      </c>
      <c r="E295" s="1">
        <v>1</v>
      </c>
      <c r="F295" s="22"/>
      <c r="G295" s="22"/>
      <c r="H295" s="22"/>
      <c r="I295" s="22"/>
      <c r="J295" s="22"/>
    </row>
    <row r="296" spans="1:10">
      <c r="A296" s="1" t="s">
        <v>12</v>
      </c>
      <c r="B296" s="1" t="s">
        <v>12</v>
      </c>
      <c r="C296" s="1" t="s">
        <v>13</v>
      </c>
      <c r="D296" s="1" t="s">
        <v>21</v>
      </c>
      <c r="E296" s="1">
        <v>1</v>
      </c>
      <c r="F296" s="22"/>
      <c r="G296" s="22"/>
      <c r="H296" s="22"/>
      <c r="I296" s="22"/>
      <c r="J296" s="22"/>
    </row>
    <row r="297" spans="1:10">
      <c r="A297" s="1" t="s">
        <v>12</v>
      </c>
      <c r="B297" s="1" t="s">
        <v>12</v>
      </c>
      <c r="C297" s="1" t="s">
        <v>12</v>
      </c>
      <c r="D297" s="1" t="s">
        <v>21</v>
      </c>
      <c r="E297" s="1">
        <v>0</v>
      </c>
      <c r="F297" s="22"/>
      <c r="G297" s="22"/>
      <c r="H297" s="22"/>
      <c r="I297" s="22"/>
      <c r="J297" s="22"/>
    </row>
    <row r="298" spans="1:10">
      <c r="A298" s="1" t="s">
        <v>11</v>
      </c>
      <c r="B298" s="1" t="s">
        <v>14</v>
      </c>
      <c r="C298" s="1" t="s">
        <v>13</v>
      </c>
      <c r="D298" s="1" t="s">
        <v>22</v>
      </c>
      <c r="E298" s="1">
        <v>1</v>
      </c>
      <c r="F298" s="22"/>
      <c r="G298" s="22"/>
      <c r="H298" s="22"/>
      <c r="I298" s="22"/>
      <c r="J298" s="22"/>
    </row>
    <row r="299" spans="1:10">
      <c r="A299" s="1" t="s">
        <v>11</v>
      </c>
      <c r="B299" s="1" t="s">
        <v>12</v>
      </c>
      <c r="C299" s="1" t="s">
        <v>13</v>
      </c>
      <c r="D299" s="1" t="s">
        <v>21</v>
      </c>
      <c r="E299" s="1">
        <v>1</v>
      </c>
      <c r="F299" s="22"/>
      <c r="G299" s="22"/>
      <c r="H299" s="22"/>
      <c r="I299" s="22"/>
      <c r="J299" s="22"/>
    </row>
    <row r="300" spans="1:10">
      <c r="A300" s="1" t="s">
        <v>12</v>
      </c>
      <c r="B300" s="1" t="s">
        <v>12</v>
      </c>
      <c r="C300" s="1" t="s">
        <v>13</v>
      </c>
      <c r="D300" s="1" t="s">
        <v>21</v>
      </c>
      <c r="E300" s="1">
        <v>0</v>
      </c>
      <c r="F300" s="22"/>
      <c r="G300" s="22"/>
      <c r="H300" s="22"/>
      <c r="I300" s="22"/>
      <c r="J300" s="22"/>
    </row>
    <row r="301" spans="1:10">
      <c r="A301" s="1" t="s">
        <v>12</v>
      </c>
      <c r="B301" s="1" t="s">
        <v>12</v>
      </c>
      <c r="C301" s="1" t="s">
        <v>12</v>
      </c>
      <c r="D301" s="1" t="s">
        <v>21</v>
      </c>
      <c r="E301" s="1">
        <v>0</v>
      </c>
      <c r="F301" s="22"/>
      <c r="G301" s="22"/>
      <c r="H301" s="22"/>
      <c r="I301" s="22"/>
      <c r="J301" s="22"/>
    </row>
    <row r="302" spans="1:10">
      <c r="A302" s="1" t="s">
        <v>12</v>
      </c>
      <c r="B302" s="1" t="s">
        <v>12</v>
      </c>
      <c r="C302" s="1" t="s">
        <v>12</v>
      </c>
      <c r="D302" s="1" t="s">
        <v>21</v>
      </c>
      <c r="E302" s="1">
        <v>0</v>
      </c>
      <c r="F302" s="22"/>
      <c r="G302" s="22"/>
      <c r="H302" s="22"/>
      <c r="I302" s="22"/>
      <c r="J302" s="22"/>
    </row>
    <row r="303" spans="1:10">
      <c r="A303" s="1" t="s">
        <v>12</v>
      </c>
      <c r="B303" s="1" t="s">
        <v>12</v>
      </c>
      <c r="C303" s="1" t="s">
        <v>12</v>
      </c>
      <c r="D303" s="1" t="s">
        <v>21</v>
      </c>
      <c r="E303" s="1">
        <v>0</v>
      </c>
      <c r="F303" s="22"/>
      <c r="G303" s="22"/>
      <c r="H303" s="22"/>
      <c r="I303" s="22"/>
      <c r="J303" s="22"/>
    </row>
    <row r="304" spans="1:10">
      <c r="A304" s="1" t="s">
        <v>12</v>
      </c>
      <c r="B304" s="1" t="s">
        <v>14</v>
      </c>
      <c r="C304" s="1" t="s">
        <v>12</v>
      </c>
      <c r="D304" s="1" t="s">
        <v>21</v>
      </c>
      <c r="E304" s="1">
        <v>0</v>
      </c>
      <c r="F304" s="22"/>
      <c r="G304" s="22"/>
      <c r="H304" s="22"/>
      <c r="I304" s="22"/>
      <c r="J304" s="22"/>
    </row>
    <row r="305" spans="1:10">
      <c r="A305" s="1" t="s">
        <v>11</v>
      </c>
      <c r="B305" s="1" t="s">
        <v>17</v>
      </c>
      <c r="C305" s="1" t="s">
        <v>13</v>
      </c>
      <c r="D305" s="1" t="s">
        <v>21</v>
      </c>
      <c r="E305" s="1">
        <v>1</v>
      </c>
      <c r="F305" s="22"/>
      <c r="G305" s="22"/>
      <c r="H305" s="22"/>
      <c r="I305" s="22"/>
      <c r="J305" s="22"/>
    </row>
    <row r="306" spans="1:10">
      <c r="A306" s="1" t="s">
        <v>11</v>
      </c>
      <c r="B306" s="1" t="s">
        <v>16</v>
      </c>
      <c r="C306" s="1" t="s">
        <v>13</v>
      </c>
      <c r="D306" s="1" t="s">
        <v>21</v>
      </c>
      <c r="E306" s="1">
        <v>1</v>
      </c>
      <c r="F306" s="22"/>
      <c r="G306" s="22"/>
      <c r="H306" s="22"/>
      <c r="I306" s="22"/>
      <c r="J306" s="22"/>
    </row>
    <row r="307" spans="1:10">
      <c r="A307" s="1" t="s">
        <v>12</v>
      </c>
      <c r="B307" s="1" t="s">
        <v>12</v>
      </c>
      <c r="C307" s="1" t="s">
        <v>13</v>
      </c>
      <c r="D307" s="1" t="s">
        <v>21</v>
      </c>
      <c r="E307" s="1">
        <v>1</v>
      </c>
      <c r="F307" s="22"/>
      <c r="G307" s="22"/>
      <c r="H307" s="22"/>
      <c r="I307" s="22"/>
      <c r="J307" s="22"/>
    </row>
    <row r="308" spans="1:10">
      <c r="A308" s="1" t="s">
        <v>11</v>
      </c>
      <c r="B308" s="1" t="s">
        <v>12</v>
      </c>
      <c r="C308" s="1" t="s">
        <v>13</v>
      </c>
      <c r="D308" s="1" t="s">
        <v>21</v>
      </c>
      <c r="E308" s="1">
        <v>1</v>
      </c>
      <c r="F308" s="22"/>
      <c r="G308" s="22"/>
      <c r="H308" s="22"/>
      <c r="I308" s="22"/>
      <c r="J308" s="22"/>
    </row>
    <row r="309" spans="1:10">
      <c r="A309" s="1" t="s">
        <v>12</v>
      </c>
      <c r="B309" s="1" t="s">
        <v>12</v>
      </c>
      <c r="C309" s="1" t="s">
        <v>13</v>
      </c>
      <c r="D309" s="1" t="s">
        <v>21</v>
      </c>
      <c r="E309" s="1">
        <v>1</v>
      </c>
      <c r="F309" s="22"/>
      <c r="G309" s="22"/>
      <c r="H309" s="22"/>
      <c r="I309" s="22"/>
      <c r="J309" s="22"/>
    </row>
    <row r="310" spans="1:10">
      <c r="A310" s="1" t="s">
        <v>12</v>
      </c>
      <c r="B310" s="1" t="s">
        <v>12</v>
      </c>
      <c r="C310" s="1" t="s">
        <v>13</v>
      </c>
      <c r="D310" s="1" t="s">
        <v>21</v>
      </c>
      <c r="E310" s="1">
        <v>1</v>
      </c>
      <c r="F310" s="22"/>
      <c r="G310" s="22"/>
      <c r="H310" s="22"/>
      <c r="I310" s="22"/>
      <c r="J310" s="22"/>
    </row>
    <row r="311" spans="1:10">
      <c r="A311" s="1" t="s">
        <v>12</v>
      </c>
      <c r="B311" s="1" t="s">
        <v>14</v>
      </c>
      <c r="C311" s="1" t="s">
        <v>13</v>
      </c>
      <c r="D311" s="1" t="s">
        <v>21</v>
      </c>
      <c r="E311" s="1">
        <v>0</v>
      </c>
      <c r="F311" s="22"/>
      <c r="G311" s="22"/>
      <c r="H311" s="22"/>
      <c r="I311" s="22"/>
      <c r="J311" s="22"/>
    </row>
    <row r="312" spans="1:10">
      <c r="A312" s="1" t="s">
        <v>11</v>
      </c>
      <c r="B312" s="1" t="s">
        <v>16</v>
      </c>
      <c r="C312" s="1" t="s">
        <v>13</v>
      </c>
      <c r="D312" s="1" t="s">
        <v>21</v>
      </c>
      <c r="E312" s="1">
        <v>1</v>
      </c>
      <c r="F312" s="22"/>
      <c r="G312" s="22"/>
      <c r="H312" s="22"/>
      <c r="I312" s="22"/>
      <c r="J312" s="22"/>
    </row>
    <row r="313" spans="1:10">
      <c r="A313" s="1" t="s">
        <v>12</v>
      </c>
      <c r="B313" s="1" t="s">
        <v>16</v>
      </c>
      <c r="C313" s="1" t="s">
        <v>12</v>
      </c>
      <c r="D313" s="1" t="s">
        <v>21</v>
      </c>
      <c r="E313" s="1">
        <v>0</v>
      </c>
      <c r="F313" s="22"/>
      <c r="G313" s="22"/>
      <c r="H313" s="22"/>
      <c r="I313" s="22"/>
      <c r="J313" s="22"/>
    </row>
    <row r="314" spans="1:10">
      <c r="A314" s="1" t="s">
        <v>12</v>
      </c>
      <c r="B314" s="1" t="s">
        <v>16</v>
      </c>
      <c r="C314" s="1" t="s">
        <v>12</v>
      </c>
      <c r="D314" s="1" t="s">
        <v>22</v>
      </c>
      <c r="E314" s="1">
        <v>1</v>
      </c>
      <c r="F314" s="22"/>
      <c r="G314" s="22"/>
      <c r="H314" s="22"/>
      <c r="I314" s="22"/>
      <c r="J314" s="22"/>
    </row>
    <row r="315" spans="1:10">
      <c r="A315" s="1" t="s">
        <v>12</v>
      </c>
      <c r="B315" s="1" t="s">
        <v>14</v>
      </c>
      <c r="C315" s="1" t="s">
        <v>12</v>
      </c>
      <c r="D315" s="1" t="s">
        <v>21</v>
      </c>
      <c r="E315" s="1">
        <v>0</v>
      </c>
      <c r="F315" s="22"/>
      <c r="G315" s="22"/>
      <c r="H315" s="22"/>
      <c r="I315" s="22"/>
      <c r="J315" s="22"/>
    </row>
    <row r="316" spans="1:10">
      <c r="A316" s="1" t="s">
        <v>12</v>
      </c>
      <c r="B316" s="1" t="s">
        <v>12</v>
      </c>
      <c r="C316" s="1" t="s">
        <v>13</v>
      </c>
      <c r="D316" s="1" t="s">
        <v>21</v>
      </c>
      <c r="E316" s="1">
        <v>1</v>
      </c>
      <c r="F316" s="22"/>
      <c r="G316" s="22"/>
      <c r="H316" s="22"/>
      <c r="I316" s="22"/>
      <c r="J316" s="22"/>
    </row>
    <row r="317" spans="1:10">
      <c r="A317" s="1" t="s">
        <v>11</v>
      </c>
      <c r="B317" s="1" t="s">
        <v>12</v>
      </c>
      <c r="C317" s="1" t="s">
        <v>13</v>
      </c>
      <c r="D317" s="1" t="s">
        <v>21</v>
      </c>
      <c r="E317" s="1">
        <v>1</v>
      </c>
      <c r="F317" s="22"/>
      <c r="G317" s="22"/>
      <c r="H317" s="22"/>
      <c r="I317" s="22"/>
      <c r="J317" s="22"/>
    </row>
    <row r="318" spans="1:10">
      <c r="A318" s="1" t="s">
        <v>12</v>
      </c>
      <c r="B318" s="1" t="s">
        <v>12</v>
      </c>
      <c r="C318" s="1" t="s">
        <v>13</v>
      </c>
      <c r="D318" s="1" t="s">
        <v>21</v>
      </c>
      <c r="E318" s="1">
        <v>0</v>
      </c>
      <c r="F318" s="22"/>
      <c r="G318" s="22"/>
      <c r="H318" s="22"/>
      <c r="I318" s="22"/>
      <c r="J318" s="22"/>
    </row>
    <row r="319" spans="1:10">
      <c r="A319" s="1" t="s">
        <v>11</v>
      </c>
      <c r="B319" s="1" t="s">
        <v>14</v>
      </c>
      <c r="C319" s="1" t="s">
        <v>13</v>
      </c>
      <c r="D319" s="1" t="s">
        <v>21</v>
      </c>
      <c r="E319" s="1">
        <v>1</v>
      </c>
      <c r="F319" s="22"/>
      <c r="G319" s="22"/>
      <c r="H319" s="22"/>
      <c r="I319" s="22"/>
      <c r="J319" s="22"/>
    </row>
    <row r="320" spans="1:10">
      <c r="A320" s="1" t="s">
        <v>12</v>
      </c>
      <c r="B320" s="1" t="s">
        <v>12</v>
      </c>
      <c r="C320" s="1" t="s">
        <v>13</v>
      </c>
      <c r="D320" s="1" t="s">
        <v>21</v>
      </c>
      <c r="E320" s="1">
        <v>0</v>
      </c>
      <c r="F320" s="22"/>
      <c r="G320" s="22"/>
      <c r="H320" s="22"/>
      <c r="I320" s="22"/>
      <c r="J320" s="22"/>
    </row>
    <row r="321" spans="1:10">
      <c r="A321" s="1" t="s">
        <v>12</v>
      </c>
      <c r="B321" s="1" t="s">
        <v>16</v>
      </c>
      <c r="C321" s="1" t="s">
        <v>13</v>
      </c>
      <c r="D321" s="1" t="s">
        <v>21</v>
      </c>
      <c r="E321" s="1">
        <v>0</v>
      </c>
      <c r="F321" s="22"/>
      <c r="G321" s="22"/>
      <c r="H321" s="22"/>
      <c r="I321" s="22"/>
      <c r="J321" s="22"/>
    </row>
    <row r="322" spans="1:10">
      <c r="A322" s="1" t="s">
        <v>11</v>
      </c>
      <c r="B322" s="1" t="s">
        <v>12</v>
      </c>
      <c r="C322" s="1" t="s">
        <v>13</v>
      </c>
      <c r="D322" s="1" t="s">
        <v>21</v>
      </c>
      <c r="E322" s="1">
        <v>1</v>
      </c>
      <c r="F322" s="22"/>
      <c r="G322" s="22"/>
      <c r="H322" s="22"/>
      <c r="I322" s="22"/>
      <c r="J322" s="22"/>
    </row>
    <row r="323" spans="1:10">
      <c r="A323" s="1" t="s">
        <v>12</v>
      </c>
      <c r="B323" s="1" t="s">
        <v>17</v>
      </c>
      <c r="C323" s="1" t="s">
        <v>13</v>
      </c>
      <c r="D323" s="1" t="s">
        <v>21</v>
      </c>
      <c r="E323" s="1">
        <v>1</v>
      </c>
      <c r="F323" s="22"/>
      <c r="G323" s="22"/>
      <c r="H323" s="22"/>
      <c r="I323" s="22"/>
      <c r="J323" s="22"/>
    </row>
    <row r="324" spans="1:10">
      <c r="A324" s="1" t="s">
        <v>12</v>
      </c>
      <c r="B324" s="1" t="s">
        <v>12</v>
      </c>
      <c r="C324" s="1" t="s">
        <v>12</v>
      </c>
      <c r="D324" s="1" t="s">
        <v>21</v>
      </c>
      <c r="E324" s="1">
        <v>0</v>
      </c>
      <c r="F324" s="22"/>
      <c r="G324" s="22"/>
      <c r="H324" s="22"/>
      <c r="I324" s="22"/>
      <c r="J324" s="22"/>
    </row>
    <row r="325" spans="1:10">
      <c r="A325" s="1" t="s">
        <v>11</v>
      </c>
      <c r="B325" s="1" t="s">
        <v>16</v>
      </c>
      <c r="C325" s="1" t="s">
        <v>12</v>
      </c>
      <c r="D325" s="1" t="s">
        <v>21</v>
      </c>
      <c r="E325" s="1">
        <v>0</v>
      </c>
      <c r="F325" s="22"/>
      <c r="G325" s="22"/>
      <c r="H325" s="22"/>
      <c r="I325" s="22"/>
      <c r="J325" s="22"/>
    </row>
    <row r="326" spans="1:10">
      <c r="A326" s="1" t="s">
        <v>11</v>
      </c>
      <c r="B326" s="1" t="s">
        <v>12</v>
      </c>
      <c r="C326" s="1" t="s">
        <v>12</v>
      </c>
      <c r="D326" s="1" t="s">
        <v>21</v>
      </c>
      <c r="E326" s="1">
        <v>0</v>
      </c>
      <c r="F326" s="22"/>
      <c r="G326" s="22"/>
      <c r="H326" s="22"/>
      <c r="I326" s="22"/>
      <c r="J326" s="22"/>
    </row>
    <row r="327" spans="1:10">
      <c r="A327" s="1" t="s">
        <v>11</v>
      </c>
      <c r="B327" s="1" t="s">
        <v>16</v>
      </c>
      <c r="C327" s="1" t="s">
        <v>13</v>
      </c>
      <c r="D327" s="1" t="s">
        <v>21</v>
      </c>
      <c r="E327" s="1">
        <v>1</v>
      </c>
      <c r="F327" s="22"/>
      <c r="G327" s="22"/>
      <c r="H327" s="22"/>
      <c r="I327" s="22"/>
      <c r="J327" s="22"/>
    </row>
    <row r="328" spans="1:10">
      <c r="A328" s="1" t="s">
        <v>12</v>
      </c>
      <c r="B328" s="1" t="s">
        <v>12</v>
      </c>
      <c r="C328" s="1" t="s">
        <v>13</v>
      </c>
      <c r="D328" s="1" t="s">
        <v>21</v>
      </c>
      <c r="E328" s="1">
        <v>0</v>
      </c>
      <c r="F328" s="22"/>
      <c r="G328" s="22"/>
      <c r="H328" s="22"/>
      <c r="I328" s="22"/>
      <c r="J328" s="22"/>
    </row>
    <row r="329" spans="1:10">
      <c r="A329" s="1" t="s">
        <v>12</v>
      </c>
      <c r="B329" s="1" t="s">
        <v>12</v>
      </c>
      <c r="C329" s="1" t="s">
        <v>13</v>
      </c>
      <c r="D329" s="1" t="s">
        <v>21</v>
      </c>
      <c r="E329" s="1">
        <v>0</v>
      </c>
      <c r="F329" s="22"/>
      <c r="G329" s="22"/>
      <c r="H329" s="22"/>
      <c r="I329" s="22"/>
      <c r="J329" s="22"/>
    </row>
    <row r="330" spans="1:10">
      <c r="A330" s="1" t="s">
        <v>12</v>
      </c>
      <c r="B330" s="1" t="s">
        <v>12</v>
      </c>
      <c r="C330" s="1" t="s">
        <v>15</v>
      </c>
      <c r="D330" s="1" t="s">
        <v>21</v>
      </c>
      <c r="E330" s="1">
        <v>0</v>
      </c>
      <c r="F330" s="22"/>
      <c r="G330" s="22"/>
      <c r="H330" s="22"/>
      <c r="I330" s="22"/>
      <c r="J330" s="22"/>
    </row>
    <row r="331" spans="1:10">
      <c r="A331" s="1" t="s">
        <v>12</v>
      </c>
      <c r="B331" s="1" t="s">
        <v>12</v>
      </c>
      <c r="C331" s="1" t="s">
        <v>12</v>
      </c>
      <c r="D331" s="1" t="s">
        <v>21</v>
      </c>
      <c r="E331" s="1">
        <v>0</v>
      </c>
      <c r="F331" s="22"/>
      <c r="G331" s="22"/>
      <c r="H331" s="22"/>
      <c r="I331" s="22"/>
      <c r="J331" s="22"/>
    </row>
    <row r="332" spans="1:10">
      <c r="A332" s="1" t="s">
        <v>12</v>
      </c>
      <c r="B332" s="1" t="s">
        <v>12</v>
      </c>
      <c r="C332" s="1" t="s">
        <v>13</v>
      </c>
      <c r="D332" s="1" t="s">
        <v>21</v>
      </c>
      <c r="E332" s="1">
        <v>0</v>
      </c>
      <c r="F332" s="22"/>
      <c r="G332" s="22"/>
      <c r="H332" s="22"/>
      <c r="I332" s="22"/>
      <c r="J332" s="22"/>
    </row>
    <row r="333" spans="1:10">
      <c r="A333" s="1" t="s">
        <v>11</v>
      </c>
      <c r="B333" s="1" t="s">
        <v>16</v>
      </c>
      <c r="C333" s="1" t="s">
        <v>13</v>
      </c>
      <c r="D333" s="1" t="s">
        <v>21</v>
      </c>
      <c r="E333" s="1">
        <v>1</v>
      </c>
      <c r="F333" s="22"/>
      <c r="G333" s="22"/>
      <c r="H333" s="22"/>
      <c r="I333" s="22"/>
      <c r="J333" s="22"/>
    </row>
    <row r="334" spans="1:10">
      <c r="A334" s="1" t="s">
        <v>12</v>
      </c>
      <c r="B334" s="1" t="s">
        <v>12</v>
      </c>
      <c r="C334" s="1" t="s">
        <v>13</v>
      </c>
      <c r="D334" s="1" t="s">
        <v>21</v>
      </c>
      <c r="E334" s="1">
        <v>1</v>
      </c>
      <c r="F334" s="22"/>
      <c r="G334" s="22"/>
      <c r="H334" s="22"/>
      <c r="I334" s="22"/>
      <c r="J334" s="22"/>
    </row>
    <row r="335" spans="1:10">
      <c r="A335" s="1" t="s">
        <v>12</v>
      </c>
      <c r="B335" s="1" t="s">
        <v>12</v>
      </c>
      <c r="C335" s="1" t="s">
        <v>15</v>
      </c>
      <c r="D335" s="1" t="s">
        <v>21</v>
      </c>
      <c r="E335" s="1">
        <v>0</v>
      </c>
      <c r="F335" s="22"/>
      <c r="G335" s="22"/>
      <c r="H335" s="22"/>
      <c r="I335" s="22"/>
      <c r="J335" s="22"/>
    </row>
    <row r="336" spans="1:10">
      <c r="A336" s="1" t="s">
        <v>12</v>
      </c>
      <c r="B336" s="1" t="s">
        <v>12</v>
      </c>
      <c r="C336" s="1" t="s">
        <v>13</v>
      </c>
      <c r="D336" s="1" t="s">
        <v>21</v>
      </c>
      <c r="E336" s="1">
        <v>0</v>
      </c>
      <c r="F336" s="22"/>
      <c r="G336" s="22"/>
      <c r="H336" s="22"/>
      <c r="I336" s="22"/>
      <c r="J336" s="22"/>
    </row>
    <row r="337" spans="1:10">
      <c r="A337" s="1" t="s">
        <v>12</v>
      </c>
      <c r="B337" s="1" t="s">
        <v>12</v>
      </c>
      <c r="C337" s="1" t="s">
        <v>13</v>
      </c>
      <c r="D337" s="1" t="s">
        <v>21</v>
      </c>
      <c r="E337" s="1">
        <v>0</v>
      </c>
      <c r="F337" s="22"/>
      <c r="G337" s="22"/>
      <c r="H337" s="22"/>
      <c r="I337" s="22"/>
      <c r="J337" s="22"/>
    </row>
    <row r="338" spans="1:10">
      <c r="A338" s="1" t="s">
        <v>11</v>
      </c>
      <c r="B338" s="1" t="s">
        <v>12</v>
      </c>
      <c r="C338" s="1" t="s">
        <v>13</v>
      </c>
      <c r="D338" s="1" t="s">
        <v>21</v>
      </c>
      <c r="E338" s="1">
        <v>1</v>
      </c>
      <c r="F338" s="22"/>
      <c r="G338" s="22"/>
      <c r="H338" s="22"/>
      <c r="I338" s="22"/>
      <c r="J338" s="22"/>
    </row>
    <row r="339" spans="1:10">
      <c r="A339" s="1" t="s">
        <v>11</v>
      </c>
      <c r="B339" s="1" t="s">
        <v>12</v>
      </c>
      <c r="C339" s="1" t="s">
        <v>13</v>
      </c>
      <c r="D339" s="1" t="s">
        <v>21</v>
      </c>
      <c r="E339" s="1">
        <v>0</v>
      </c>
      <c r="F339" s="22"/>
      <c r="G339" s="22"/>
      <c r="H339" s="22"/>
      <c r="I339" s="22"/>
      <c r="J339" s="22"/>
    </row>
    <row r="340" spans="1:10">
      <c r="A340" s="1" t="s">
        <v>12</v>
      </c>
      <c r="B340" s="1" t="s">
        <v>14</v>
      </c>
      <c r="C340" s="1" t="s">
        <v>13</v>
      </c>
      <c r="D340" s="1" t="s">
        <v>21</v>
      </c>
      <c r="E340" s="1">
        <v>1</v>
      </c>
      <c r="F340" s="22"/>
      <c r="G340" s="22"/>
      <c r="H340" s="22"/>
      <c r="I340" s="22"/>
      <c r="J340" s="22"/>
    </row>
    <row r="341" spans="1:10">
      <c r="A341" s="1" t="s">
        <v>12</v>
      </c>
      <c r="B341" s="1" t="s">
        <v>12</v>
      </c>
      <c r="C341" s="1" t="s">
        <v>13</v>
      </c>
      <c r="D341" s="1" t="s">
        <v>21</v>
      </c>
      <c r="E341" s="1">
        <v>0</v>
      </c>
      <c r="F341" s="22"/>
      <c r="G341" s="22"/>
      <c r="H341" s="22"/>
      <c r="I341" s="22"/>
      <c r="J341" s="22"/>
    </row>
    <row r="342" spans="1:10">
      <c r="A342" s="1" t="s">
        <v>12</v>
      </c>
      <c r="B342" s="1" t="s">
        <v>12</v>
      </c>
      <c r="C342" s="1" t="s">
        <v>12</v>
      </c>
      <c r="D342" s="1" t="s">
        <v>21</v>
      </c>
      <c r="E342" s="1">
        <v>0</v>
      </c>
      <c r="F342" s="22"/>
      <c r="G342" s="22"/>
      <c r="H342" s="22"/>
      <c r="I342" s="22"/>
      <c r="J342" s="22"/>
    </row>
    <row r="343" spans="1:10">
      <c r="A343" s="1" t="s">
        <v>12</v>
      </c>
      <c r="B343" s="1" t="s">
        <v>12</v>
      </c>
      <c r="C343" s="1" t="s">
        <v>12</v>
      </c>
      <c r="D343" s="1" t="s">
        <v>22</v>
      </c>
      <c r="E343" s="1">
        <v>0</v>
      </c>
      <c r="F343" s="22"/>
      <c r="G343" s="22"/>
      <c r="H343" s="22"/>
      <c r="I343" s="22"/>
      <c r="J343" s="22"/>
    </row>
    <row r="344" spans="1:10">
      <c r="A344" s="1" t="s">
        <v>11</v>
      </c>
      <c r="B344" s="1" t="s">
        <v>16</v>
      </c>
      <c r="C344" s="1" t="s">
        <v>12</v>
      </c>
      <c r="D344" s="1" t="s">
        <v>21</v>
      </c>
      <c r="E344" s="1">
        <v>0</v>
      </c>
      <c r="F344" s="22"/>
      <c r="G344" s="22"/>
      <c r="H344" s="22"/>
      <c r="I344" s="22"/>
      <c r="J344" s="22"/>
    </row>
    <row r="345" spans="1:10">
      <c r="A345" s="1" t="s">
        <v>12</v>
      </c>
      <c r="B345" s="1" t="s">
        <v>12</v>
      </c>
      <c r="C345" s="1" t="s">
        <v>12</v>
      </c>
      <c r="D345" s="1" t="s">
        <v>21</v>
      </c>
      <c r="E345" s="1">
        <v>0</v>
      </c>
      <c r="F345" s="22"/>
      <c r="G345" s="22"/>
      <c r="H345" s="22"/>
      <c r="I345" s="22"/>
      <c r="J345" s="22"/>
    </row>
    <row r="346" spans="1:10">
      <c r="A346" s="1" t="s">
        <v>11</v>
      </c>
      <c r="B346" s="1" t="s">
        <v>12</v>
      </c>
      <c r="C346" s="1" t="s">
        <v>13</v>
      </c>
      <c r="D346" s="1" t="s">
        <v>21</v>
      </c>
      <c r="E346" s="1">
        <v>1</v>
      </c>
      <c r="F346" s="22"/>
      <c r="G346" s="22"/>
      <c r="H346" s="22"/>
      <c r="I346" s="22"/>
      <c r="J346" s="22"/>
    </row>
    <row r="347" spans="1:10">
      <c r="A347" s="1" t="s">
        <v>11</v>
      </c>
      <c r="B347" s="1" t="s">
        <v>12</v>
      </c>
      <c r="C347" s="1" t="s">
        <v>12</v>
      </c>
      <c r="D347" s="1" t="s">
        <v>21</v>
      </c>
      <c r="E347" s="1">
        <v>0</v>
      </c>
      <c r="F347" s="22"/>
      <c r="G347" s="22"/>
      <c r="H347" s="22"/>
      <c r="I347" s="22"/>
      <c r="J347" s="22"/>
    </row>
    <row r="348" spans="1:10">
      <c r="A348" s="1" t="s">
        <v>11</v>
      </c>
      <c r="B348" s="1" t="s">
        <v>12</v>
      </c>
      <c r="C348" s="1" t="s">
        <v>13</v>
      </c>
      <c r="D348" s="1" t="s">
        <v>21</v>
      </c>
      <c r="E348" s="1">
        <v>1</v>
      </c>
      <c r="F348" s="22"/>
      <c r="G348" s="22"/>
      <c r="H348" s="22"/>
      <c r="I348" s="22"/>
      <c r="J348" s="22"/>
    </row>
    <row r="349" spans="1:10">
      <c r="A349" s="1" t="s">
        <v>12</v>
      </c>
      <c r="B349" s="1" t="s">
        <v>12</v>
      </c>
      <c r="C349" s="1" t="s">
        <v>13</v>
      </c>
      <c r="D349" s="1" t="s">
        <v>21</v>
      </c>
      <c r="E349" s="1">
        <v>1</v>
      </c>
      <c r="F349" s="22"/>
      <c r="G349" s="22"/>
      <c r="H349" s="22"/>
      <c r="I349" s="22"/>
      <c r="J349" s="22"/>
    </row>
    <row r="350" spans="1:10">
      <c r="A350" s="1" t="s">
        <v>12</v>
      </c>
      <c r="B350" s="1" t="s">
        <v>12</v>
      </c>
      <c r="C350" s="1" t="s">
        <v>13</v>
      </c>
      <c r="D350" s="1" t="s">
        <v>21</v>
      </c>
      <c r="E350" s="1">
        <v>0</v>
      </c>
      <c r="F350" s="22"/>
      <c r="G350" s="22"/>
      <c r="H350" s="22"/>
      <c r="I350" s="22"/>
      <c r="J350" s="22"/>
    </row>
    <row r="351" spans="1:10">
      <c r="A351" s="1" t="s">
        <v>12</v>
      </c>
      <c r="B351" s="1" t="s">
        <v>12</v>
      </c>
      <c r="C351" s="1" t="s">
        <v>13</v>
      </c>
      <c r="D351" s="1" t="s">
        <v>21</v>
      </c>
      <c r="E351" s="1">
        <v>0</v>
      </c>
      <c r="F351" s="22"/>
      <c r="G351" s="22"/>
      <c r="H351" s="22"/>
      <c r="I351" s="22"/>
      <c r="J351" s="22"/>
    </row>
    <row r="352" spans="1:10">
      <c r="A352" s="1" t="s">
        <v>12</v>
      </c>
      <c r="B352" s="1" t="s">
        <v>12</v>
      </c>
      <c r="C352" s="1" t="s">
        <v>13</v>
      </c>
      <c r="D352" s="1" t="s">
        <v>21</v>
      </c>
      <c r="E352" s="1">
        <v>1</v>
      </c>
      <c r="F352" s="22"/>
      <c r="G352" s="22"/>
      <c r="H352" s="22"/>
      <c r="I352" s="22"/>
      <c r="J352" s="22"/>
    </row>
    <row r="353" spans="1:10">
      <c r="A353" s="1" t="s">
        <v>12</v>
      </c>
      <c r="B353" s="1" t="s">
        <v>14</v>
      </c>
      <c r="C353" s="1" t="s">
        <v>13</v>
      </c>
      <c r="D353" s="1" t="s">
        <v>21</v>
      </c>
      <c r="E353" s="1">
        <v>0</v>
      </c>
      <c r="F353" s="22"/>
      <c r="G353" s="22"/>
      <c r="H353" s="22"/>
      <c r="I353" s="22"/>
      <c r="J353" s="22"/>
    </row>
    <row r="354" spans="1:10">
      <c r="A354" s="1" t="s">
        <v>12</v>
      </c>
      <c r="B354" s="1" t="s">
        <v>16</v>
      </c>
      <c r="C354" s="1" t="s">
        <v>13</v>
      </c>
      <c r="D354" s="1" t="s">
        <v>21</v>
      </c>
      <c r="E354" s="1">
        <v>1</v>
      </c>
      <c r="F354" s="22"/>
      <c r="G354" s="22"/>
      <c r="H354" s="22"/>
      <c r="I354" s="22"/>
      <c r="J354" s="22"/>
    </row>
    <row r="355" spans="1:10">
      <c r="A355" s="1" t="s">
        <v>12</v>
      </c>
      <c r="B355" s="1" t="s">
        <v>12</v>
      </c>
      <c r="C355" s="1" t="s">
        <v>13</v>
      </c>
      <c r="D355" s="1" t="s">
        <v>21</v>
      </c>
      <c r="E355" s="1">
        <v>0</v>
      </c>
      <c r="F355" s="22"/>
      <c r="G355" s="22"/>
      <c r="H355" s="22"/>
      <c r="I355" s="22"/>
      <c r="J355" s="22"/>
    </row>
    <row r="356" spans="1:10">
      <c r="A356" s="1" t="s">
        <v>11</v>
      </c>
      <c r="B356" s="1" t="s">
        <v>12</v>
      </c>
      <c r="C356" s="1" t="s">
        <v>13</v>
      </c>
      <c r="D356" s="1" t="s">
        <v>21</v>
      </c>
      <c r="E356" s="1">
        <v>0</v>
      </c>
      <c r="F356" s="22"/>
      <c r="G356" s="22"/>
      <c r="H356" s="22"/>
      <c r="I356" s="22"/>
      <c r="J356" s="22"/>
    </row>
    <row r="357" spans="1:10">
      <c r="A357" s="1" t="s">
        <v>11</v>
      </c>
      <c r="B357" s="1" t="s">
        <v>12</v>
      </c>
      <c r="C357" s="1" t="s">
        <v>12</v>
      </c>
      <c r="D357" s="1" t="s">
        <v>21</v>
      </c>
      <c r="E357" s="1">
        <v>1</v>
      </c>
      <c r="F357" s="22"/>
      <c r="G357" s="22"/>
      <c r="H357" s="22"/>
      <c r="I357" s="22"/>
      <c r="J357" s="22"/>
    </row>
    <row r="358" spans="1:10">
      <c r="A358" s="1" t="s">
        <v>12</v>
      </c>
      <c r="B358" s="1" t="s">
        <v>12</v>
      </c>
      <c r="C358" s="1" t="s">
        <v>12</v>
      </c>
      <c r="D358" s="1" t="s">
        <v>21</v>
      </c>
      <c r="E358" s="1">
        <v>0</v>
      </c>
      <c r="F358" s="22"/>
      <c r="G358" s="22"/>
      <c r="H358" s="22"/>
      <c r="I358" s="22"/>
      <c r="J358" s="22"/>
    </row>
    <row r="359" spans="1:10">
      <c r="A359" s="1" t="s">
        <v>12</v>
      </c>
      <c r="B359" s="1" t="s">
        <v>16</v>
      </c>
      <c r="C359" s="1" t="s">
        <v>13</v>
      </c>
      <c r="D359" s="1" t="s">
        <v>21</v>
      </c>
      <c r="E359" s="1">
        <v>1</v>
      </c>
      <c r="F359" s="22"/>
      <c r="G359" s="22"/>
      <c r="H359" s="22"/>
      <c r="I359" s="22"/>
      <c r="J359" s="22"/>
    </row>
    <row r="360" spans="1:10">
      <c r="A360" s="1" t="s">
        <v>11</v>
      </c>
      <c r="B360" s="1" t="s">
        <v>12</v>
      </c>
      <c r="C360" s="1" t="s">
        <v>13</v>
      </c>
      <c r="D360" s="1" t="s">
        <v>21</v>
      </c>
      <c r="E360" s="1">
        <v>1</v>
      </c>
      <c r="F360" s="22"/>
      <c r="G360" s="22"/>
      <c r="H360" s="22"/>
      <c r="I360" s="22"/>
      <c r="J360" s="22"/>
    </row>
    <row r="361" spans="1:10">
      <c r="A361" s="1" t="s">
        <v>12</v>
      </c>
      <c r="B361" s="1" t="s">
        <v>12</v>
      </c>
      <c r="C361" s="1" t="s">
        <v>13</v>
      </c>
      <c r="D361" s="1" t="s">
        <v>21</v>
      </c>
      <c r="E361" s="1">
        <v>1</v>
      </c>
      <c r="F361" s="22"/>
      <c r="G361" s="22"/>
      <c r="H361" s="22"/>
      <c r="I361" s="22"/>
      <c r="J361" s="22"/>
    </row>
    <row r="362" spans="1:10">
      <c r="A362" s="1" t="s">
        <v>11</v>
      </c>
      <c r="B362" s="1" t="s">
        <v>14</v>
      </c>
      <c r="C362" s="1" t="s">
        <v>12</v>
      </c>
      <c r="D362" s="1" t="s">
        <v>21</v>
      </c>
      <c r="E362" s="1">
        <v>1</v>
      </c>
      <c r="F362" s="22"/>
      <c r="G362" s="22"/>
      <c r="H362" s="22"/>
      <c r="I362" s="22"/>
      <c r="J362" s="22"/>
    </row>
    <row r="363" spans="1:10">
      <c r="A363" s="1" t="s">
        <v>12</v>
      </c>
      <c r="B363" s="1" t="s">
        <v>12</v>
      </c>
      <c r="C363" s="1" t="s">
        <v>13</v>
      </c>
      <c r="D363" s="1" t="s">
        <v>21</v>
      </c>
      <c r="E363" s="1">
        <v>1</v>
      </c>
      <c r="F363" s="22"/>
      <c r="G363" s="22"/>
      <c r="H363" s="22"/>
      <c r="I363" s="22"/>
      <c r="J363" s="22"/>
    </row>
    <row r="364" spans="1:10">
      <c r="A364" s="1" t="s">
        <v>11</v>
      </c>
      <c r="B364" s="1" t="s">
        <v>16</v>
      </c>
      <c r="C364" s="1" t="s">
        <v>13</v>
      </c>
      <c r="D364" s="1" t="s">
        <v>21</v>
      </c>
      <c r="E364" s="1">
        <v>0</v>
      </c>
      <c r="F364" s="22"/>
      <c r="G364" s="22"/>
      <c r="H364" s="22"/>
      <c r="I364" s="22"/>
      <c r="J364" s="22"/>
    </row>
    <row r="365" spans="1:10">
      <c r="A365" s="1" t="s">
        <v>12</v>
      </c>
      <c r="B365" s="1" t="s">
        <v>12</v>
      </c>
      <c r="C365" s="1" t="s">
        <v>13</v>
      </c>
      <c r="D365" s="1" t="s">
        <v>21</v>
      </c>
      <c r="E365" s="1">
        <v>0</v>
      </c>
      <c r="F365" s="22"/>
      <c r="G365" s="22"/>
      <c r="H365" s="22"/>
      <c r="I365" s="22"/>
      <c r="J365" s="22"/>
    </row>
    <row r="366" spans="1:10">
      <c r="A366" s="1" t="s">
        <v>11</v>
      </c>
      <c r="B366" s="1" t="s">
        <v>12</v>
      </c>
      <c r="C366" s="1" t="s">
        <v>13</v>
      </c>
      <c r="D366" s="1" t="s">
        <v>21</v>
      </c>
      <c r="E366" s="1">
        <v>1</v>
      </c>
      <c r="F366" s="22"/>
      <c r="G366" s="22"/>
      <c r="H366" s="22"/>
      <c r="I366" s="22"/>
      <c r="J366" s="22"/>
    </row>
    <row r="367" spans="1:10">
      <c r="A367" s="1" t="s">
        <v>12</v>
      </c>
      <c r="B367" s="1" t="s">
        <v>12</v>
      </c>
      <c r="C367" s="1" t="s">
        <v>13</v>
      </c>
      <c r="D367" s="1" t="s">
        <v>21</v>
      </c>
      <c r="E367" s="1">
        <v>0</v>
      </c>
      <c r="F367" s="22"/>
      <c r="G367" s="22"/>
      <c r="H367" s="22"/>
      <c r="I367" s="22"/>
      <c r="J367" s="22"/>
    </row>
    <row r="368" spans="1:10">
      <c r="A368" s="1" t="s">
        <v>12</v>
      </c>
      <c r="B368" s="1" t="s">
        <v>12</v>
      </c>
      <c r="C368" s="1" t="s">
        <v>13</v>
      </c>
      <c r="D368" s="1" t="s">
        <v>21</v>
      </c>
      <c r="E368" s="1">
        <v>0</v>
      </c>
      <c r="F368" s="22"/>
      <c r="G368" s="22"/>
      <c r="H368" s="22"/>
      <c r="I368" s="22"/>
      <c r="J368" s="22"/>
    </row>
    <row r="369" spans="1:10">
      <c r="A369" s="1" t="s">
        <v>12</v>
      </c>
      <c r="B369" s="1" t="s">
        <v>12</v>
      </c>
      <c r="C369" s="1" t="s">
        <v>13</v>
      </c>
      <c r="D369" s="1" t="s">
        <v>21</v>
      </c>
      <c r="E369" s="1">
        <v>0</v>
      </c>
      <c r="F369" s="22"/>
      <c r="G369" s="22"/>
      <c r="H369" s="22"/>
      <c r="I369" s="22"/>
      <c r="J369" s="22"/>
    </row>
    <row r="370" spans="1:10">
      <c r="A370" s="1" t="s">
        <v>12</v>
      </c>
      <c r="B370" s="1" t="s">
        <v>12</v>
      </c>
      <c r="C370" s="1" t="s">
        <v>12</v>
      </c>
      <c r="D370" s="1" t="s">
        <v>21</v>
      </c>
      <c r="E370" s="1">
        <v>0</v>
      </c>
      <c r="F370" s="22"/>
      <c r="G370" s="22"/>
      <c r="H370" s="22"/>
      <c r="I370" s="22"/>
      <c r="J370" s="22"/>
    </row>
    <row r="371" spans="1:10">
      <c r="A371" s="1" t="s">
        <v>12</v>
      </c>
      <c r="B371" s="1" t="s">
        <v>12</v>
      </c>
      <c r="C371" s="1" t="s">
        <v>12</v>
      </c>
      <c r="D371" s="1" t="s">
        <v>21</v>
      </c>
      <c r="E371" s="1">
        <v>1</v>
      </c>
      <c r="F371" s="22"/>
      <c r="G371" s="22"/>
      <c r="H371" s="22"/>
      <c r="I371" s="22"/>
      <c r="J371" s="22"/>
    </row>
    <row r="372" spans="1:10">
      <c r="A372" s="1" t="s">
        <v>11</v>
      </c>
      <c r="B372" s="1" t="s">
        <v>12</v>
      </c>
      <c r="C372" s="1" t="s">
        <v>12</v>
      </c>
      <c r="D372" s="1" t="s">
        <v>21</v>
      </c>
      <c r="E372" s="1">
        <v>0</v>
      </c>
      <c r="F372" s="22"/>
      <c r="G372" s="22"/>
      <c r="H372" s="22"/>
      <c r="I372" s="22"/>
      <c r="J372" s="22"/>
    </row>
    <row r="373" spans="1:10">
      <c r="A373" s="1" t="s">
        <v>11</v>
      </c>
      <c r="B373" s="1" t="s">
        <v>12</v>
      </c>
      <c r="C373" s="1" t="s">
        <v>13</v>
      </c>
      <c r="D373" s="1" t="s">
        <v>21</v>
      </c>
      <c r="E373" s="1">
        <v>1</v>
      </c>
      <c r="F373" s="22"/>
      <c r="G373" s="22"/>
      <c r="H373" s="22"/>
      <c r="I373" s="22"/>
      <c r="J373" s="22"/>
    </row>
    <row r="374" spans="1:10">
      <c r="A374" s="1" t="s">
        <v>12</v>
      </c>
      <c r="B374" s="1" t="s">
        <v>12</v>
      </c>
      <c r="C374" s="1" t="s">
        <v>13</v>
      </c>
      <c r="D374" s="1" t="s">
        <v>21</v>
      </c>
      <c r="E374" s="1">
        <v>1</v>
      </c>
      <c r="F374" s="22"/>
      <c r="G374" s="22"/>
      <c r="H374" s="22"/>
      <c r="I374" s="22"/>
      <c r="J374" s="22"/>
    </row>
    <row r="375" spans="1:10">
      <c r="A375" s="1" t="s">
        <v>12</v>
      </c>
      <c r="B375" s="1" t="s">
        <v>12</v>
      </c>
      <c r="C375" s="1" t="s">
        <v>13</v>
      </c>
      <c r="D375" s="1" t="s">
        <v>21</v>
      </c>
      <c r="E375" s="1">
        <v>1</v>
      </c>
      <c r="F375" s="22"/>
      <c r="G375" s="22"/>
      <c r="H375" s="22"/>
      <c r="I375" s="22"/>
      <c r="J375" s="22"/>
    </row>
    <row r="376" spans="1:10">
      <c r="A376" s="1" t="s">
        <v>12</v>
      </c>
      <c r="B376" s="1" t="s">
        <v>12</v>
      </c>
      <c r="C376" s="1" t="s">
        <v>13</v>
      </c>
      <c r="D376" s="1" t="s">
        <v>21</v>
      </c>
      <c r="E376" s="1">
        <v>1</v>
      </c>
      <c r="F376" s="22"/>
      <c r="G376" s="22"/>
      <c r="H376" s="22"/>
      <c r="I376" s="22"/>
      <c r="J376" s="22"/>
    </row>
    <row r="377" spans="1:10">
      <c r="A377" s="1" t="s">
        <v>12</v>
      </c>
      <c r="B377" s="1" t="s">
        <v>18</v>
      </c>
      <c r="C377" s="1" t="s">
        <v>12</v>
      </c>
      <c r="D377" s="1" t="s">
        <v>21</v>
      </c>
      <c r="E377" s="1">
        <v>0</v>
      </c>
      <c r="F377" s="22"/>
      <c r="G377" s="22"/>
      <c r="H377" s="22"/>
      <c r="I377" s="22"/>
      <c r="J377" s="22"/>
    </row>
    <row r="378" spans="1:10">
      <c r="A378" s="1" t="s">
        <v>12</v>
      </c>
      <c r="B378" s="1" t="s">
        <v>12</v>
      </c>
      <c r="C378" s="1" t="s">
        <v>15</v>
      </c>
      <c r="D378" s="1" t="s">
        <v>21</v>
      </c>
      <c r="E378" s="1">
        <v>1</v>
      </c>
      <c r="F378" s="22"/>
      <c r="G378" s="22"/>
      <c r="H378" s="22"/>
      <c r="I378" s="22"/>
      <c r="J378" s="22"/>
    </row>
    <row r="379" spans="1:10">
      <c r="A379" s="1" t="s">
        <v>11</v>
      </c>
      <c r="B379" s="1" t="s">
        <v>12</v>
      </c>
      <c r="C379" s="1" t="s">
        <v>13</v>
      </c>
      <c r="D379" s="1" t="s">
        <v>21</v>
      </c>
      <c r="E379" s="1">
        <v>1</v>
      </c>
      <c r="F379" s="22"/>
      <c r="G379" s="22"/>
      <c r="H379" s="22"/>
      <c r="I379" s="22"/>
      <c r="J379" s="22"/>
    </row>
    <row r="380" spans="1:10">
      <c r="A380" s="1" t="s">
        <v>12</v>
      </c>
      <c r="B380" s="1" t="s">
        <v>16</v>
      </c>
      <c r="C380" s="1" t="s">
        <v>13</v>
      </c>
      <c r="D380" s="1" t="s">
        <v>21</v>
      </c>
      <c r="E380" s="1">
        <v>1</v>
      </c>
      <c r="F380" s="22"/>
      <c r="G380" s="22"/>
      <c r="H380" s="22"/>
      <c r="I380" s="22"/>
      <c r="J380" s="22"/>
    </row>
    <row r="381" spans="1:10">
      <c r="A381" s="1" t="s">
        <v>12</v>
      </c>
      <c r="B381" s="1" t="s">
        <v>12</v>
      </c>
      <c r="C381" s="1" t="s">
        <v>13</v>
      </c>
      <c r="D381" s="1" t="s">
        <v>21</v>
      </c>
      <c r="E381" s="1">
        <v>0</v>
      </c>
      <c r="F381" s="22"/>
      <c r="G381" s="22"/>
      <c r="H381" s="22"/>
      <c r="I381" s="22"/>
      <c r="J381" s="22"/>
    </row>
    <row r="382" spans="1:10">
      <c r="A382" s="1" t="s">
        <v>12</v>
      </c>
      <c r="B382" s="1" t="s">
        <v>16</v>
      </c>
      <c r="C382" s="1" t="s">
        <v>13</v>
      </c>
      <c r="D382" s="1" t="s">
        <v>21</v>
      </c>
      <c r="E382" s="1">
        <v>1</v>
      </c>
      <c r="F382" s="22"/>
      <c r="G382" s="22"/>
      <c r="H382" s="22"/>
      <c r="I382" s="22"/>
      <c r="J382" s="22"/>
    </row>
    <row r="383" spans="1:10">
      <c r="A383" s="1" t="s">
        <v>12</v>
      </c>
      <c r="B383" s="1" t="s">
        <v>12</v>
      </c>
      <c r="C383" s="1" t="s">
        <v>13</v>
      </c>
      <c r="D383" s="1" t="s">
        <v>21</v>
      </c>
      <c r="E383" s="1">
        <v>0</v>
      </c>
      <c r="F383" s="22"/>
      <c r="G383" s="22"/>
      <c r="H383" s="22"/>
      <c r="I383" s="22"/>
      <c r="J383" s="22"/>
    </row>
    <row r="384" spans="1:10">
      <c r="A384" s="1" t="s">
        <v>12</v>
      </c>
      <c r="B384" s="1" t="s">
        <v>12</v>
      </c>
      <c r="C384" s="1" t="s">
        <v>13</v>
      </c>
      <c r="D384" s="1" t="s">
        <v>21</v>
      </c>
      <c r="E384" s="1">
        <v>0</v>
      </c>
      <c r="F384" s="22"/>
      <c r="G384" s="22"/>
      <c r="H384" s="22"/>
      <c r="I384" s="22"/>
      <c r="J384" s="22"/>
    </row>
    <row r="385" spans="1:10">
      <c r="A385" s="1" t="s">
        <v>12</v>
      </c>
      <c r="B385" s="1" t="s">
        <v>12</v>
      </c>
      <c r="C385" s="1" t="s">
        <v>13</v>
      </c>
      <c r="D385" s="1" t="s">
        <v>21</v>
      </c>
      <c r="E385" s="1">
        <v>1</v>
      </c>
      <c r="F385" s="22"/>
      <c r="G385" s="22"/>
      <c r="H385" s="22"/>
      <c r="I385" s="22"/>
      <c r="J385" s="22"/>
    </row>
    <row r="386" spans="1:10">
      <c r="A386" s="1" t="s">
        <v>12</v>
      </c>
      <c r="B386" s="1" t="s">
        <v>16</v>
      </c>
      <c r="C386" s="1" t="s">
        <v>13</v>
      </c>
      <c r="D386" s="1" t="s">
        <v>21</v>
      </c>
      <c r="E386" s="1">
        <v>0</v>
      </c>
      <c r="F386" s="22"/>
      <c r="G386" s="22"/>
      <c r="H386" s="22"/>
      <c r="I386" s="22"/>
      <c r="J386" s="22"/>
    </row>
    <row r="387" spans="1:10">
      <c r="A387" s="1" t="s">
        <v>12</v>
      </c>
      <c r="B387" s="1" t="s">
        <v>12</v>
      </c>
      <c r="C387" s="1" t="s">
        <v>12</v>
      </c>
      <c r="D387" s="1" t="s">
        <v>21</v>
      </c>
      <c r="E387" s="1">
        <v>0</v>
      </c>
      <c r="F387" s="22"/>
      <c r="G387" s="22"/>
      <c r="H387" s="22"/>
      <c r="I387" s="22"/>
      <c r="J387" s="22"/>
    </row>
    <row r="388" spans="1:10">
      <c r="A388" s="1" t="s">
        <v>12</v>
      </c>
      <c r="B388" s="1" t="s">
        <v>12</v>
      </c>
      <c r="C388" s="1" t="s">
        <v>12</v>
      </c>
      <c r="D388" s="1" t="s">
        <v>21</v>
      </c>
      <c r="E388" s="1">
        <v>0</v>
      </c>
      <c r="F388" s="22"/>
      <c r="G388" s="22"/>
      <c r="H388" s="22"/>
      <c r="I388" s="22"/>
      <c r="J388" s="22"/>
    </row>
    <row r="389" spans="1:10">
      <c r="A389" s="1" t="s">
        <v>12</v>
      </c>
      <c r="B389" s="1" t="s">
        <v>12</v>
      </c>
      <c r="C389" s="1" t="s">
        <v>13</v>
      </c>
      <c r="D389" s="1" t="s">
        <v>21</v>
      </c>
      <c r="E389" s="1">
        <v>0</v>
      </c>
      <c r="F389" s="22"/>
      <c r="G389" s="22"/>
      <c r="H389" s="22"/>
      <c r="I389" s="22"/>
      <c r="J389" s="22"/>
    </row>
    <row r="390" spans="1:10">
      <c r="A390" s="1" t="s">
        <v>12</v>
      </c>
      <c r="B390" s="1" t="s">
        <v>12</v>
      </c>
      <c r="C390" s="1" t="s">
        <v>13</v>
      </c>
      <c r="D390" s="1" t="s">
        <v>21</v>
      </c>
      <c r="E390" s="1">
        <v>1</v>
      </c>
      <c r="F390" s="22"/>
      <c r="G390" s="22"/>
      <c r="H390" s="22"/>
      <c r="I390" s="22"/>
      <c r="J390" s="22"/>
    </row>
    <row r="391" spans="1:10">
      <c r="A391" s="1" t="s">
        <v>11</v>
      </c>
      <c r="B391" s="1" t="s">
        <v>12</v>
      </c>
      <c r="C391" s="1" t="s">
        <v>13</v>
      </c>
      <c r="D391" s="1" t="s">
        <v>22</v>
      </c>
      <c r="E391" s="1">
        <v>1</v>
      </c>
      <c r="F391" s="22"/>
      <c r="G391" s="22"/>
      <c r="H391" s="22"/>
      <c r="I391" s="22"/>
      <c r="J391" s="22"/>
    </row>
    <row r="392" spans="1:10">
      <c r="A392" s="1" t="s">
        <v>12</v>
      </c>
      <c r="B392" s="1" t="s">
        <v>12</v>
      </c>
      <c r="C392" s="1" t="s">
        <v>13</v>
      </c>
      <c r="D392" s="1" t="s">
        <v>21</v>
      </c>
      <c r="E392" s="1">
        <v>0</v>
      </c>
      <c r="F392" s="22"/>
      <c r="G392" s="22"/>
      <c r="H392" s="22"/>
      <c r="I392" s="22"/>
      <c r="J392" s="22"/>
    </row>
    <row r="393" spans="1:10">
      <c r="A393" s="1" t="s">
        <v>12</v>
      </c>
      <c r="B393" s="1" t="s">
        <v>16</v>
      </c>
      <c r="C393" s="1" t="s">
        <v>12</v>
      </c>
      <c r="D393" s="1" t="s">
        <v>21</v>
      </c>
      <c r="E393" s="1">
        <v>0</v>
      </c>
      <c r="F393" s="22"/>
      <c r="G393" s="22"/>
      <c r="H393" s="22"/>
      <c r="I393" s="22"/>
      <c r="J393" s="22"/>
    </row>
    <row r="394" spans="1:10">
      <c r="A394" s="1" t="s">
        <v>12</v>
      </c>
      <c r="B394" s="1" t="s">
        <v>16</v>
      </c>
      <c r="C394" s="1" t="s">
        <v>13</v>
      </c>
      <c r="D394" s="1" t="s">
        <v>21</v>
      </c>
      <c r="E394" s="1">
        <v>1</v>
      </c>
      <c r="F394" s="22"/>
      <c r="G394" s="22"/>
      <c r="H394" s="22"/>
      <c r="I394" s="22"/>
      <c r="J394" s="22"/>
    </row>
    <row r="395" spans="1:10">
      <c r="A395" s="1" t="s">
        <v>12</v>
      </c>
      <c r="B395" s="1" t="s">
        <v>12</v>
      </c>
      <c r="C395" s="1" t="s">
        <v>13</v>
      </c>
      <c r="D395" s="1" t="s">
        <v>21</v>
      </c>
      <c r="E395" s="1">
        <v>0</v>
      </c>
      <c r="F395" s="22"/>
      <c r="G395" s="22"/>
      <c r="H395" s="22"/>
      <c r="I395" s="22"/>
      <c r="J395" s="22"/>
    </row>
    <row r="396" spans="1:10">
      <c r="A396" s="1" t="s">
        <v>12</v>
      </c>
      <c r="B396" s="1" t="s">
        <v>14</v>
      </c>
      <c r="C396" s="1" t="s">
        <v>13</v>
      </c>
      <c r="D396" s="1" t="s">
        <v>21</v>
      </c>
      <c r="E396" s="1">
        <v>1</v>
      </c>
      <c r="F396" s="22"/>
      <c r="G396" s="22"/>
      <c r="H396" s="22"/>
      <c r="I396" s="22"/>
      <c r="J396" s="22"/>
    </row>
    <row r="397" spans="1:10">
      <c r="A397" s="1" t="s">
        <v>12</v>
      </c>
      <c r="B397" s="1" t="s">
        <v>12</v>
      </c>
      <c r="C397" s="1" t="s">
        <v>12</v>
      </c>
      <c r="D397" s="1" t="s">
        <v>21</v>
      </c>
      <c r="E397" s="1">
        <v>0</v>
      </c>
      <c r="F397" s="22"/>
      <c r="G397" s="22"/>
      <c r="H397" s="22"/>
      <c r="I397" s="22"/>
      <c r="J397" s="22"/>
    </row>
    <row r="398" spans="1:10">
      <c r="A398" s="1" t="s">
        <v>12</v>
      </c>
      <c r="B398" s="1" t="s">
        <v>12</v>
      </c>
      <c r="C398" s="1" t="s">
        <v>12</v>
      </c>
      <c r="D398" s="1" t="s">
        <v>21</v>
      </c>
      <c r="E398" s="1">
        <v>0</v>
      </c>
      <c r="F398" s="22"/>
      <c r="G398" s="22"/>
      <c r="H398" s="22"/>
      <c r="I398" s="22"/>
      <c r="J398" s="22"/>
    </row>
    <row r="399" spans="1:10">
      <c r="A399" s="1" t="s">
        <v>11</v>
      </c>
      <c r="B399" s="1" t="s">
        <v>12</v>
      </c>
      <c r="C399" s="1" t="s">
        <v>13</v>
      </c>
      <c r="D399" s="1" t="s">
        <v>21</v>
      </c>
      <c r="E399" s="1">
        <v>1</v>
      </c>
      <c r="F399" s="22"/>
      <c r="G399" s="22"/>
      <c r="H399" s="22"/>
      <c r="I399" s="22"/>
      <c r="J399" s="22"/>
    </row>
    <row r="400" spans="1:10">
      <c r="A400" s="1" t="s">
        <v>11</v>
      </c>
      <c r="B400" s="1" t="s">
        <v>14</v>
      </c>
      <c r="C400" s="1" t="s">
        <v>13</v>
      </c>
      <c r="D400" s="1" t="s">
        <v>21</v>
      </c>
      <c r="E400" s="1">
        <v>1</v>
      </c>
      <c r="F400" s="22"/>
      <c r="G400" s="22"/>
      <c r="H400" s="22"/>
      <c r="I400" s="22"/>
      <c r="J400" s="22"/>
    </row>
    <row r="401" spans="1:10">
      <c r="A401" s="1" t="s">
        <v>12</v>
      </c>
      <c r="B401" s="1" t="s">
        <v>12</v>
      </c>
      <c r="C401" s="1" t="s">
        <v>13</v>
      </c>
      <c r="D401" s="1" t="s">
        <v>21</v>
      </c>
      <c r="E401" s="1">
        <v>0</v>
      </c>
      <c r="F401" s="22"/>
      <c r="G401" s="22"/>
      <c r="H401" s="22"/>
      <c r="I401" s="22"/>
      <c r="J401" s="22"/>
    </row>
    <row r="402" spans="1:10">
      <c r="A402" s="1" t="s">
        <v>12</v>
      </c>
      <c r="B402" s="1" t="s">
        <v>12</v>
      </c>
      <c r="C402" s="1" t="s">
        <v>12</v>
      </c>
      <c r="D402" s="1" t="s">
        <v>21</v>
      </c>
      <c r="E402" s="1">
        <v>0</v>
      </c>
      <c r="F402" s="22"/>
      <c r="G402" s="22"/>
      <c r="H402" s="22"/>
      <c r="I402" s="22"/>
      <c r="J402" s="22"/>
    </row>
    <row r="403" spans="1:10">
      <c r="A403" s="1" t="s">
        <v>12</v>
      </c>
      <c r="B403" s="1" t="s">
        <v>12</v>
      </c>
      <c r="C403" s="1" t="s">
        <v>13</v>
      </c>
      <c r="D403" s="1" t="s">
        <v>21</v>
      </c>
      <c r="E403" s="1">
        <v>1</v>
      </c>
      <c r="F403" s="22"/>
      <c r="G403" s="22"/>
      <c r="H403" s="22"/>
      <c r="I403" s="22"/>
      <c r="J403" s="22"/>
    </row>
    <row r="404" spans="1:10">
      <c r="A404" s="1" t="s">
        <v>12</v>
      </c>
      <c r="B404" s="1" t="s">
        <v>12</v>
      </c>
      <c r="C404" s="1" t="s">
        <v>13</v>
      </c>
      <c r="D404" s="1" t="s">
        <v>21</v>
      </c>
      <c r="E404" s="1">
        <v>0</v>
      </c>
      <c r="F404" s="22"/>
      <c r="G404" s="22"/>
      <c r="H404" s="22"/>
      <c r="I404" s="22"/>
      <c r="J404" s="22"/>
    </row>
    <row r="405" spans="1:10">
      <c r="A405" s="1" t="s">
        <v>12</v>
      </c>
      <c r="B405" s="1" t="s">
        <v>12</v>
      </c>
      <c r="C405" s="1" t="s">
        <v>12</v>
      </c>
      <c r="D405" s="1" t="s">
        <v>21</v>
      </c>
      <c r="E405" s="1">
        <v>0</v>
      </c>
      <c r="F405" s="22"/>
      <c r="G405" s="22"/>
      <c r="H405" s="22"/>
      <c r="I405" s="22"/>
      <c r="J405" s="22"/>
    </row>
    <row r="406" spans="1:10">
      <c r="A406" s="1" t="s">
        <v>11</v>
      </c>
      <c r="B406" s="1" t="s">
        <v>16</v>
      </c>
      <c r="C406" s="1" t="s">
        <v>13</v>
      </c>
      <c r="D406" s="1" t="s">
        <v>21</v>
      </c>
      <c r="E406" s="1">
        <v>0</v>
      </c>
      <c r="F406" s="22"/>
      <c r="G406" s="22"/>
      <c r="H406" s="22"/>
      <c r="I406" s="22"/>
      <c r="J406" s="22"/>
    </row>
    <row r="407" spans="1:10">
      <c r="A407" s="1" t="s">
        <v>11</v>
      </c>
      <c r="B407" s="1" t="s">
        <v>12</v>
      </c>
      <c r="C407" s="1" t="s">
        <v>13</v>
      </c>
      <c r="D407" s="1" t="s">
        <v>21</v>
      </c>
      <c r="E407" s="1">
        <v>1</v>
      </c>
      <c r="F407" s="22"/>
      <c r="G407" s="22"/>
      <c r="H407" s="22"/>
      <c r="I407" s="22"/>
      <c r="J407" s="22"/>
    </row>
    <row r="408" spans="1:10">
      <c r="A408" s="1" t="s">
        <v>12</v>
      </c>
      <c r="B408" s="1" t="s">
        <v>12</v>
      </c>
      <c r="C408" s="1" t="s">
        <v>12</v>
      </c>
      <c r="D408" s="1" t="s">
        <v>21</v>
      </c>
      <c r="E408" s="1">
        <v>0</v>
      </c>
      <c r="F408" s="22"/>
      <c r="G408" s="22"/>
      <c r="H408" s="22"/>
      <c r="I408" s="22"/>
      <c r="J408" s="22"/>
    </row>
    <row r="409" spans="1:10">
      <c r="A409" s="1" t="s">
        <v>12</v>
      </c>
      <c r="B409" s="1" t="s">
        <v>12</v>
      </c>
      <c r="C409" s="1" t="s">
        <v>13</v>
      </c>
      <c r="D409" s="1" t="s">
        <v>21</v>
      </c>
      <c r="E409" s="1">
        <v>0</v>
      </c>
      <c r="F409" s="22"/>
      <c r="G409" s="22"/>
      <c r="H409" s="22"/>
      <c r="I409" s="22"/>
      <c r="J409" s="22"/>
    </row>
    <row r="410" spans="1:10">
      <c r="A410" s="1" t="s">
        <v>11</v>
      </c>
      <c r="B410" s="1" t="s">
        <v>12</v>
      </c>
      <c r="C410" s="1" t="s">
        <v>13</v>
      </c>
      <c r="D410" s="1" t="s">
        <v>21</v>
      </c>
      <c r="E410" s="1">
        <v>1</v>
      </c>
      <c r="F410" s="22"/>
      <c r="G410" s="22"/>
      <c r="H410" s="22"/>
      <c r="I410" s="22"/>
      <c r="J410" s="22"/>
    </row>
    <row r="411" spans="1:10">
      <c r="A411" s="1" t="s">
        <v>12</v>
      </c>
      <c r="B411" s="1" t="s">
        <v>12</v>
      </c>
      <c r="C411" s="1" t="s">
        <v>13</v>
      </c>
      <c r="D411" s="1" t="s">
        <v>21</v>
      </c>
      <c r="E411" s="1">
        <v>1</v>
      </c>
      <c r="F411" s="22"/>
      <c r="G411" s="22"/>
      <c r="H411" s="22"/>
      <c r="I411" s="22"/>
      <c r="J411" s="22"/>
    </row>
    <row r="412" spans="1:10">
      <c r="A412" s="1" t="s">
        <v>12</v>
      </c>
      <c r="B412" s="1" t="s">
        <v>16</v>
      </c>
      <c r="C412" s="1" t="s">
        <v>13</v>
      </c>
      <c r="D412" s="1" t="s">
        <v>21</v>
      </c>
      <c r="E412" s="1">
        <v>0</v>
      </c>
      <c r="F412" s="22"/>
      <c r="G412" s="22"/>
      <c r="H412" s="22"/>
      <c r="I412" s="22"/>
      <c r="J412" s="22"/>
    </row>
    <row r="413" spans="1:10">
      <c r="A413" s="1" t="s">
        <v>12</v>
      </c>
      <c r="B413" s="1" t="s">
        <v>12</v>
      </c>
      <c r="C413" s="1" t="s">
        <v>12</v>
      </c>
      <c r="D413" s="1" t="s">
        <v>21</v>
      </c>
      <c r="E413" s="1">
        <v>0</v>
      </c>
      <c r="F413" s="22"/>
      <c r="G413" s="22"/>
      <c r="H413" s="22"/>
      <c r="I413" s="22"/>
      <c r="J413" s="22"/>
    </row>
    <row r="414" spans="1:10">
      <c r="A414" s="1" t="s">
        <v>12</v>
      </c>
      <c r="B414" s="1" t="s">
        <v>12</v>
      </c>
      <c r="C414" s="1" t="s">
        <v>13</v>
      </c>
      <c r="D414" s="1" t="s">
        <v>21</v>
      </c>
      <c r="E414" s="1">
        <v>1</v>
      </c>
      <c r="F414" s="22"/>
      <c r="G414" s="22"/>
      <c r="H414" s="22"/>
      <c r="I414" s="22"/>
      <c r="J414" s="22"/>
    </row>
    <row r="415" spans="1:10">
      <c r="A415" s="1" t="s">
        <v>11</v>
      </c>
      <c r="B415" s="1" t="s">
        <v>12</v>
      </c>
      <c r="C415" s="1" t="s">
        <v>13</v>
      </c>
      <c r="D415" s="1" t="s">
        <v>21</v>
      </c>
      <c r="E415" s="1">
        <v>0</v>
      </c>
      <c r="F415" s="22"/>
      <c r="G415" s="22"/>
      <c r="H415" s="22"/>
      <c r="I415" s="22"/>
      <c r="J415" s="22"/>
    </row>
    <row r="416" spans="1:10">
      <c r="A416" s="1" t="s">
        <v>12</v>
      </c>
      <c r="B416" s="1" t="s">
        <v>12</v>
      </c>
      <c r="C416" s="1" t="s">
        <v>12</v>
      </c>
      <c r="D416" s="1" t="s">
        <v>21</v>
      </c>
      <c r="E416" s="1">
        <v>0</v>
      </c>
      <c r="F416" s="22"/>
      <c r="G416" s="22"/>
      <c r="H416" s="22"/>
      <c r="I416" s="22"/>
      <c r="J416" s="22"/>
    </row>
    <row r="417" spans="1:10">
      <c r="A417" s="1" t="s">
        <v>12</v>
      </c>
      <c r="B417" s="1" t="s">
        <v>12</v>
      </c>
      <c r="C417" s="1" t="s">
        <v>13</v>
      </c>
      <c r="D417" s="1" t="s">
        <v>21</v>
      </c>
      <c r="E417" s="1">
        <v>1</v>
      </c>
      <c r="F417" s="22"/>
      <c r="G417" s="22"/>
      <c r="H417" s="22"/>
      <c r="I417" s="22"/>
      <c r="J417" s="22"/>
    </row>
    <row r="418" spans="1:10">
      <c r="A418" s="1" t="s">
        <v>11</v>
      </c>
      <c r="B418" s="1" t="s">
        <v>12</v>
      </c>
      <c r="C418" s="1" t="s">
        <v>12</v>
      </c>
      <c r="D418" s="1" t="s">
        <v>21</v>
      </c>
      <c r="E418" s="1">
        <v>0</v>
      </c>
      <c r="F418" s="22"/>
      <c r="G418" s="22"/>
      <c r="H418" s="22"/>
      <c r="I418" s="22"/>
      <c r="J418" s="22"/>
    </row>
    <row r="419" spans="1:10">
      <c r="A419" s="1" t="s">
        <v>12</v>
      </c>
      <c r="B419" s="1" t="s">
        <v>12</v>
      </c>
      <c r="C419" s="1" t="s">
        <v>13</v>
      </c>
      <c r="D419" s="1" t="s">
        <v>21</v>
      </c>
      <c r="E419" s="1">
        <v>1</v>
      </c>
      <c r="F419" s="22"/>
      <c r="G419" s="22"/>
      <c r="H419" s="22"/>
      <c r="I419" s="22"/>
      <c r="J419" s="22"/>
    </row>
    <row r="420" spans="1:10">
      <c r="A420" s="1" t="s">
        <v>12</v>
      </c>
      <c r="B420" s="1" t="s">
        <v>12</v>
      </c>
      <c r="C420" s="1" t="s">
        <v>12</v>
      </c>
      <c r="D420" s="1" t="s">
        <v>21</v>
      </c>
      <c r="E420" s="1">
        <v>1</v>
      </c>
      <c r="F420" s="22"/>
      <c r="G420" s="22"/>
      <c r="H420" s="22"/>
      <c r="I420" s="22"/>
      <c r="J420" s="22"/>
    </row>
    <row r="421" spans="1:10">
      <c r="A421" s="1" t="s">
        <v>12</v>
      </c>
      <c r="B421" s="1" t="s">
        <v>12</v>
      </c>
      <c r="C421" s="1" t="s">
        <v>13</v>
      </c>
      <c r="D421" s="1" t="s">
        <v>21</v>
      </c>
      <c r="E421" s="1">
        <v>1</v>
      </c>
      <c r="F421" s="22"/>
      <c r="G421" s="22"/>
      <c r="H421" s="22"/>
      <c r="I421" s="22"/>
      <c r="J421" s="22"/>
    </row>
    <row r="422" spans="1:10">
      <c r="A422" s="1" t="s">
        <v>12</v>
      </c>
      <c r="B422" s="1" t="s">
        <v>16</v>
      </c>
      <c r="C422" s="1" t="s">
        <v>12</v>
      </c>
      <c r="D422" s="1" t="s">
        <v>21</v>
      </c>
      <c r="E422" s="1">
        <v>0</v>
      </c>
      <c r="F422" s="22"/>
      <c r="G422" s="22"/>
      <c r="H422" s="22"/>
      <c r="I422" s="22"/>
      <c r="J422" s="22"/>
    </row>
    <row r="423" spans="1:10">
      <c r="A423" s="1" t="s">
        <v>12</v>
      </c>
      <c r="B423" s="1" t="s">
        <v>12</v>
      </c>
      <c r="C423" s="1" t="s">
        <v>12</v>
      </c>
      <c r="D423" s="1" t="s">
        <v>21</v>
      </c>
      <c r="E423" s="1">
        <v>0</v>
      </c>
      <c r="F423" s="22"/>
      <c r="G423" s="22"/>
      <c r="H423" s="22"/>
      <c r="I423" s="22"/>
      <c r="J423" s="22"/>
    </row>
    <row r="424" spans="1:10">
      <c r="A424" s="1" t="s">
        <v>12</v>
      </c>
      <c r="B424" s="1" t="s">
        <v>12</v>
      </c>
      <c r="C424" s="1" t="s">
        <v>13</v>
      </c>
      <c r="D424" s="1" t="s">
        <v>21</v>
      </c>
      <c r="E424" s="1">
        <v>1</v>
      </c>
      <c r="F424" s="22"/>
      <c r="G424" s="22"/>
      <c r="H424" s="22"/>
      <c r="I424" s="22"/>
      <c r="J424" s="22"/>
    </row>
    <row r="425" spans="1:10">
      <c r="A425" s="1" t="s">
        <v>12</v>
      </c>
      <c r="B425" s="1" t="s">
        <v>12</v>
      </c>
      <c r="C425" s="1" t="s">
        <v>13</v>
      </c>
      <c r="D425" s="1" t="s">
        <v>21</v>
      </c>
      <c r="E425" s="1">
        <v>0</v>
      </c>
      <c r="F425" s="22"/>
      <c r="G425" s="22"/>
      <c r="H425" s="22"/>
      <c r="I425" s="22"/>
      <c r="J425" s="22"/>
    </row>
    <row r="426" spans="1:10">
      <c r="A426" s="1" t="s">
        <v>12</v>
      </c>
      <c r="B426" s="1" t="s">
        <v>17</v>
      </c>
      <c r="C426" s="1" t="s">
        <v>13</v>
      </c>
      <c r="D426" s="1" t="s">
        <v>21</v>
      </c>
      <c r="E426" s="1">
        <v>1</v>
      </c>
      <c r="F426" s="22"/>
      <c r="G426" s="22"/>
      <c r="H426" s="22"/>
      <c r="I426" s="22"/>
      <c r="J426" s="22"/>
    </row>
    <row r="427" spans="1:10">
      <c r="A427" s="1" t="s">
        <v>11</v>
      </c>
      <c r="B427" s="1" t="s">
        <v>12</v>
      </c>
      <c r="C427" s="1" t="s">
        <v>13</v>
      </c>
      <c r="D427" s="1" t="s">
        <v>21</v>
      </c>
      <c r="E427" s="1">
        <v>1</v>
      </c>
      <c r="F427" s="22"/>
      <c r="G427" s="22"/>
      <c r="H427" s="22"/>
      <c r="I427" s="22"/>
      <c r="J427" s="22"/>
    </row>
    <row r="428" spans="1:10">
      <c r="A428" s="1" t="s">
        <v>12</v>
      </c>
      <c r="B428" s="1" t="s">
        <v>12</v>
      </c>
      <c r="C428" s="1" t="s">
        <v>13</v>
      </c>
      <c r="D428" s="1" t="s">
        <v>21</v>
      </c>
      <c r="E428" s="1">
        <v>1</v>
      </c>
      <c r="F428" s="22"/>
      <c r="G428" s="22"/>
      <c r="H428" s="22"/>
      <c r="I428" s="22"/>
      <c r="J428" s="22"/>
    </row>
    <row r="429" spans="1:10">
      <c r="A429" s="1" t="s">
        <v>11</v>
      </c>
      <c r="B429" s="1" t="s">
        <v>14</v>
      </c>
      <c r="C429" s="1" t="s">
        <v>13</v>
      </c>
      <c r="D429" s="1" t="s">
        <v>21</v>
      </c>
      <c r="E429" s="1">
        <v>0</v>
      </c>
      <c r="F429" s="22"/>
      <c r="G429" s="22"/>
      <c r="H429" s="22"/>
      <c r="I429" s="22"/>
      <c r="J429" s="22"/>
    </row>
    <row r="430" spans="1:10">
      <c r="A430" s="1" t="s">
        <v>12</v>
      </c>
      <c r="B430" s="1" t="s">
        <v>12</v>
      </c>
      <c r="C430" s="1" t="s">
        <v>13</v>
      </c>
      <c r="D430" s="1" t="s">
        <v>21</v>
      </c>
      <c r="E430" s="1">
        <v>0</v>
      </c>
      <c r="F430" s="22"/>
      <c r="G430" s="22"/>
      <c r="H430" s="22"/>
      <c r="I430" s="22"/>
      <c r="J430" s="22"/>
    </row>
    <row r="431" spans="1:10">
      <c r="A431" s="1" t="s">
        <v>12</v>
      </c>
      <c r="B431" s="1" t="s">
        <v>12</v>
      </c>
      <c r="C431" s="1" t="s">
        <v>12</v>
      </c>
      <c r="D431" s="1" t="s">
        <v>21</v>
      </c>
      <c r="E431" s="1">
        <v>1</v>
      </c>
      <c r="F431" s="22"/>
      <c r="G431" s="22"/>
      <c r="H431" s="22"/>
      <c r="I431" s="22"/>
      <c r="J431" s="22"/>
    </row>
    <row r="432" spans="1:10">
      <c r="A432" s="28"/>
      <c r="B432" s="59" t="s">
        <v>24</v>
      </c>
      <c r="C432" s="59"/>
      <c r="D432" s="28"/>
      <c r="E432" s="28"/>
      <c r="F432" s="22"/>
      <c r="G432" s="22"/>
      <c r="H432" s="22"/>
      <c r="I432" s="22"/>
      <c r="J432" s="22"/>
    </row>
    <row r="433" spans="1:10">
      <c r="A433" s="28"/>
      <c r="B433" s="28"/>
      <c r="C433" s="28"/>
      <c r="D433" s="28"/>
      <c r="E433" s="28"/>
      <c r="F433" s="22"/>
      <c r="G433" s="22"/>
      <c r="H433" s="22"/>
      <c r="I433" s="22"/>
      <c r="J433" s="22"/>
    </row>
    <row r="434" spans="1:10">
      <c r="A434" s="28"/>
      <c r="B434" s="28"/>
      <c r="C434" s="28"/>
      <c r="D434" s="28"/>
      <c r="E434" s="28"/>
      <c r="F434" s="22"/>
      <c r="G434" s="22"/>
      <c r="H434" s="22"/>
      <c r="I434" s="22"/>
      <c r="J434" s="22"/>
    </row>
    <row r="435" spans="1:10">
      <c r="A435" s="28"/>
      <c r="B435" s="28"/>
      <c r="C435" s="28"/>
      <c r="D435" s="28"/>
      <c r="E435" s="28"/>
      <c r="F435" s="22"/>
      <c r="G435" s="22"/>
      <c r="H435" s="22"/>
      <c r="I435" s="22"/>
      <c r="J435" s="22"/>
    </row>
    <row r="436" spans="1:10">
      <c r="A436" s="28"/>
      <c r="B436" s="28"/>
      <c r="C436" s="28"/>
      <c r="D436" s="28"/>
      <c r="E436" s="28"/>
      <c r="F436" s="22"/>
      <c r="G436" s="22"/>
      <c r="H436" s="22"/>
      <c r="I436" s="22"/>
      <c r="J436" s="22"/>
    </row>
    <row r="437" spans="1:10">
      <c r="A437" s="28"/>
      <c r="B437" s="28"/>
      <c r="C437" s="28"/>
      <c r="D437" s="28"/>
      <c r="E437" s="28"/>
      <c r="F437" s="22"/>
      <c r="G437" s="22"/>
      <c r="H437" s="22"/>
      <c r="I437" s="22"/>
      <c r="J437" s="22"/>
    </row>
    <row r="438" spans="1:10">
      <c r="A438" s="28"/>
      <c r="B438" s="28"/>
      <c r="C438" s="28"/>
      <c r="D438" s="28"/>
      <c r="E438" s="28"/>
      <c r="F438" s="22"/>
      <c r="G438" s="22"/>
      <c r="H438" s="22"/>
      <c r="I438" s="22"/>
      <c r="J438" s="22"/>
    </row>
    <row r="439" spans="1:10">
      <c r="A439" s="28"/>
      <c r="B439" s="28"/>
      <c r="C439" s="28"/>
      <c r="D439" s="28"/>
      <c r="E439" s="28"/>
      <c r="F439" s="22"/>
      <c r="G439" s="22"/>
      <c r="H439" s="22"/>
      <c r="I439" s="22"/>
      <c r="J439" s="22"/>
    </row>
    <row r="440" spans="1:10">
      <c r="A440" s="28"/>
      <c r="B440" s="28"/>
      <c r="C440" s="28"/>
      <c r="D440" s="28"/>
      <c r="E440" s="28"/>
      <c r="F440" s="22"/>
      <c r="G440" s="22"/>
      <c r="H440" s="22"/>
      <c r="I440" s="22"/>
      <c r="J440" s="22"/>
    </row>
    <row r="441" spans="1:10">
      <c r="A441" s="28"/>
      <c r="B441" s="28"/>
      <c r="C441" s="28"/>
      <c r="D441" s="28"/>
      <c r="E441" s="28"/>
      <c r="F441" s="22"/>
      <c r="G441" s="22"/>
      <c r="H441" s="22"/>
      <c r="I441" s="22"/>
      <c r="J441" s="22"/>
    </row>
    <row r="442" spans="1:10">
      <c r="A442" s="28"/>
      <c r="B442" s="28"/>
      <c r="C442" s="28"/>
      <c r="D442" s="28"/>
      <c r="E442" s="28"/>
      <c r="F442" s="22"/>
      <c r="G442" s="22"/>
      <c r="H442" s="22"/>
      <c r="I442" s="22"/>
      <c r="J442" s="22"/>
    </row>
    <row r="443" spans="1:10">
      <c r="A443" s="28"/>
      <c r="B443" s="28"/>
      <c r="C443" s="28"/>
      <c r="D443" s="28"/>
      <c r="E443" s="28"/>
      <c r="F443" s="22"/>
      <c r="G443" s="22"/>
      <c r="H443" s="22"/>
      <c r="I443" s="22"/>
      <c r="J443" s="22"/>
    </row>
    <row r="444" spans="1:10">
      <c r="A444" s="28"/>
      <c r="B444" s="28"/>
      <c r="C444" s="28"/>
      <c r="D444" s="28"/>
      <c r="E444" s="28"/>
      <c r="F444" s="22"/>
      <c r="G444" s="22"/>
      <c r="H444" s="22"/>
      <c r="I444" s="22"/>
      <c r="J444" s="22"/>
    </row>
    <row r="445" spans="1:10">
      <c r="A445" s="28"/>
      <c r="B445" s="28"/>
      <c r="C445" s="28"/>
      <c r="D445" s="28"/>
      <c r="E445" s="28"/>
      <c r="F445" s="22"/>
      <c r="G445" s="22"/>
      <c r="H445" s="22"/>
      <c r="I445" s="22"/>
      <c r="J445" s="22"/>
    </row>
    <row r="446" spans="1:10">
      <c r="A446" s="28"/>
      <c r="B446" s="28"/>
      <c r="C446" s="28"/>
      <c r="D446" s="28"/>
      <c r="E446" s="28"/>
      <c r="F446" s="22"/>
      <c r="G446" s="22"/>
      <c r="H446" s="22"/>
      <c r="I446" s="22"/>
      <c r="J446" s="22"/>
    </row>
    <row r="447" spans="1:10">
      <c r="A447" s="28"/>
      <c r="B447" s="28"/>
      <c r="C447" s="28"/>
      <c r="D447" s="28"/>
      <c r="E447" s="28"/>
      <c r="F447" s="22"/>
      <c r="G447" s="22"/>
      <c r="H447" s="22"/>
      <c r="I447" s="22"/>
      <c r="J447" s="22"/>
    </row>
    <row r="448" spans="1:10">
      <c r="A448" s="28"/>
      <c r="B448" s="28"/>
      <c r="C448" s="28"/>
      <c r="D448" s="28"/>
      <c r="E448" s="28"/>
      <c r="F448" s="22"/>
      <c r="G448" s="22"/>
      <c r="H448" s="22"/>
      <c r="I448" s="22"/>
      <c r="J448" s="22"/>
    </row>
    <row r="449" spans="1:10">
      <c r="A449" s="28"/>
      <c r="B449" s="28"/>
      <c r="C449" s="28"/>
      <c r="D449" s="28"/>
      <c r="E449" s="28"/>
      <c r="F449" s="22"/>
      <c r="G449" s="22"/>
      <c r="H449" s="22"/>
      <c r="I449" s="22"/>
      <c r="J449" s="22"/>
    </row>
    <row r="450" spans="1:10">
      <c r="A450" s="28"/>
      <c r="B450" s="28"/>
      <c r="C450" s="28"/>
      <c r="D450" s="28"/>
      <c r="E450" s="28"/>
      <c r="F450" s="22"/>
      <c r="G450" s="22"/>
      <c r="H450" s="22"/>
      <c r="I450" s="22"/>
      <c r="J450" s="22"/>
    </row>
    <row r="451" spans="1:10">
      <c r="A451" s="28"/>
      <c r="B451" s="28"/>
      <c r="C451" s="28"/>
      <c r="D451" s="28"/>
      <c r="E451" s="28"/>
      <c r="F451" s="22"/>
      <c r="G451" s="22"/>
      <c r="H451" s="22"/>
      <c r="I451" s="22"/>
      <c r="J451" s="22"/>
    </row>
    <row r="452" spans="1:10">
      <c r="A452" s="28"/>
      <c r="B452" s="28"/>
      <c r="C452" s="28"/>
      <c r="D452" s="28"/>
      <c r="E452" s="28"/>
      <c r="F452" s="22"/>
      <c r="G452" s="22"/>
      <c r="H452" s="22"/>
      <c r="I452" s="22"/>
      <c r="J452" s="22"/>
    </row>
    <row r="453" spans="1:10">
      <c r="A453" s="28"/>
      <c r="B453" s="28"/>
      <c r="C453" s="28"/>
      <c r="D453" s="28"/>
      <c r="E453" s="28"/>
      <c r="F453" s="22"/>
      <c r="G453" s="22"/>
      <c r="H453" s="22"/>
      <c r="I453" s="22"/>
      <c r="J453" s="22"/>
    </row>
    <row r="454" spans="1:10">
      <c r="A454" s="28"/>
      <c r="B454" s="28"/>
      <c r="C454" s="28"/>
      <c r="D454" s="28"/>
      <c r="E454" s="28"/>
      <c r="F454" s="22"/>
      <c r="G454" s="22"/>
      <c r="H454" s="22"/>
      <c r="I454" s="22"/>
      <c r="J454" s="22"/>
    </row>
    <row r="455" spans="1:10">
      <c r="A455" s="28"/>
      <c r="B455" s="28"/>
      <c r="C455" s="28"/>
      <c r="D455" s="28"/>
      <c r="E455" s="28"/>
      <c r="F455" s="22"/>
      <c r="G455" s="22"/>
      <c r="H455" s="22"/>
      <c r="I455" s="22"/>
      <c r="J455" s="22"/>
    </row>
    <row r="456" spans="1:10">
      <c r="A456" s="28"/>
      <c r="B456" s="28"/>
      <c r="C456" s="28"/>
      <c r="D456" s="28"/>
      <c r="E456" s="28"/>
      <c r="F456" s="22"/>
      <c r="G456" s="22"/>
      <c r="H456" s="22"/>
      <c r="I456" s="22"/>
      <c r="J456" s="22"/>
    </row>
    <row r="457" spans="1:10">
      <c r="A457" s="28"/>
      <c r="B457" s="28"/>
      <c r="C457" s="28"/>
      <c r="D457" s="28"/>
      <c r="E457" s="28"/>
      <c r="F457" s="22"/>
      <c r="G457" s="22"/>
      <c r="H457" s="22"/>
      <c r="I457" s="22"/>
      <c r="J457" s="22"/>
    </row>
    <row r="458" spans="1:10">
      <c r="A458" s="28"/>
      <c r="B458" s="28"/>
      <c r="C458" s="28"/>
      <c r="D458" s="28"/>
      <c r="E458" s="28"/>
      <c r="F458" s="22"/>
      <c r="G458" s="22"/>
      <c r="H458" s="22"/>
      <c r="I458" s="22"/>
      <c r="J458" s="22"/>
    </row>
    <row r="459" spans="1:10">
      <c r="A459" s="28"/>
      <c r="B459" s="28"/>
      <c r="C459" s="28"/>
      <c r="D459" s="28"/>
      <c r="E459" s="28"/>
      <c r="F459" s="22"/>
      <c r="G459" s="22"/>
      <c r="H459" s="22"/>
      <c r="I459" s="22"/>
      <c r="J459" s="22"/>
    </row>
    <row r="460" spans="1:10">
      <c r="A460" s="28"/>
      <c r="B460" s="28"/>
      <c r="C460" s="28"/>
      <c r="D460" s="28"/>
      <c r="E460" s="28"/>
      <c r="F460" s="22"/>
      <c r="G460" s="22"/>
      <c r="H460" s="22"/>
      <c r="I460" s="22"/>
      <c r="J460" s="22"/>
    </row>
    <row r="461" spans="1:10">
      <c r="A461" s="28"/>
      <c r="B461" s="28"/>
      <c r="C461" s="28"/>
      <c r="D461" s="28"/>
      <c r="E461" s="28"/>
      <c r="F461" s="22"/>
      <c r="G461" s="22"/>
      <c r="H461" s="22"/>
      <c r="I461" s="22"/>
      <c r="J461" s="22"/>
    </row>
    <row r="462" spans="1:10">
      <c r="A462" s="28"/>
      <c r="B462" s="28"/>
      <c r="C462" s="28"/>
      <c r="D462" s="28"/>
      <c r="E462" s="28"/>
      <c r="F462" s="22"/>
      <c r="G462" s="22"/>
      <c r="H462" s="22"/>
      <c r="I462" s="22"/>
      <c r="J462" s="22"/>
    </row>
    <row r="463" spans="1:10">
      <c r="A463" s="28"/>
      <c r="B463" s="28"/>
      <c r="C463" s="28"/>
      <c r="D463" s="28"/>
      <c r="E463" s="28"/>
      <c r="F463" s="22"/>
      <c r="G463" s="22"/>
      <c r="H463" s="22"/>
      <c r="I463" s="22"/>
      <c r="J463" s="22"/>
    </row>
    <row r="464" spans="1:10">
      <c r="A464" s="28"/>
      <c r="B464" s="28"/>
      <c r="C464" s="28"/>
      <c r="D464" s="28"/>
      <c r="E464" s="28"/>
      <c r="F464" s="22"/>
      <c r="G464" s="22"/>
      <c r="H464" s="22"/>
      <c r="I464" s="22"/>
      <c r="J464" s="22"/>
    </row>
    <row r="465" spans="1:10">
      <c r="A465" s="28"/>
      <c r="B465" s="28"/>
      <c r="C465" s="28"/>
      <c r="D465" s="28"/>
      <c r="E465" s="28"/>
      <c r="F465" s="22"/>
      <c r="G465" s="22"/>
      <c r="H465" s="22"/>
      <c r="I465" s="22"/>
      <c r="J465" s="22"/>
    </row>
    <row r="466" spans="1:10">
      <c r="A466" s="28"/>
      <c r="B466" s="28"/>
      <c r="C466" s="28"/>
      <c r="D466" s="28"/>
      <c r="E466" s="28"/>
      <c r="F466" s="22"/>
      <c r="G466" s="22"/>
      <c r="H466" s="22"/>
      <c r="I466" s="22"/>
      <c r="J466" s="22"/>
    </row>
    <row r="467" spans="1:10">
      <c r="A467" s="28"/>
      <c r="B467" s="28"/>
      <c r="C467" s="28"/>
      <c r="D467" s="28"/>
      <c r="E467" s="28"/>
      <c r="F467" s="22"/>
      <c r="G467" s="22"/>
      <c r="H467" s="22"/>
      <c r="I467" s="22"/>
      <c r="J467" s="22"/>
    </row>
    <row r="468" spans="1:10">
      <c r="A468" s="28"/>
      <c r="B468" s="28"/>
      <c r="C468" s="28"/>
      <c r="D468" s="28"/>
      <c r="E468" s="28"/>
      <c r="F468" s="22"/>
      <c r="G468" s="22"/>
      <c r="H468" s="22"/>
      <c r="I468" s="22"/>
      <c r="J468" s="22"/>
    </row>
    <row r="469" spans="1:10">
      <c r="A469" s="28"/>
      <c r="B469" s="28"/>
      <c r="C469" s="28"/>
      <c r="D469" s="28"/>
      <c r="E469" s="28"/>
      <c r="F469" s="22"/>
      <c r="G469" s="22"/>
      <c r="H469" s="22"/>
      <c r="I469" s="22"/>
      <c r="J469" s="22"/>
    </row>
    <row r="470" spans="1:10">
      <c r="A470" s="28"/>
      <c r="B470" s="28"/>
      <c r="C470" s="28"/>
      <c r="D470" s="28"/>
      <c r="E470" s="28"/>
      <c r="F470" s="22"/>
      <c r="G470" s="22"/>
      <c r="H470" s="22"/>
      <c r="I470" s="22"/>
      <c r="J470" s="22"/>
    </row>
    <row r="471" spans="1:10">
      <c r="A471" s="28"/>
      <c r="B471" s="28"/>
      <c r="C471" s="28"/>
      <c r="D471" s="28"/>
      <c r="E471" s="28"/>
      <c r="F471" s="22"/>
      <c r="G471" s="22"/>
      <c r="H471" s="22"/>
      <c r="I471" s="22"/>
      <c r="J471" s="22"/>
    </row>
    <row r="472" spans="1:10">
      <c r="A472" s="28"/>
      <c r="B472" s="28"/>
      <c r="C472" s="28"/>
      <c r="D472" s="28"/>
      <c r="E472" s="28"/>
      <c r="F472" s="22"/>
      <c r="G472" s="22"/>
      <c r="H472" s="22"/>
      <c r="I472" s="22"/>
      <c r="J472" s="22"/>
    </row>
    <row r="473" spans="1:10">
      <c r="A473" s="28"/>
      <c r="B473" s="28"/>
      <c r="C473" s="28"/>
      <c r="D473" s="28"/>
      <c r="E473" s="28"/>
      <c r="F473" s="22"/>
      <c r="G473" s="22"/>
      <c r="H473" s="22"/>
      <c r="I473" s="22"/>
      <c r="J473" s="22"/>
    </row>
    <row r="474" spans="1:10">
      <c r="A474" s="28"/>
      <c r="B474" s="28"/>
      <c r="C474" s="28"/>
      <c r="D474" s="28"/>
      <c r="E474" s="28"/>
      <c r="F474" s="22"/>
      <c r="G474" s="22"/>
      <c r="H474" s="22"/>
      <c r="I474" s="22"/>
      <c r="J474" s="22"/>
    </row>
    <row r="475" spans="1:10">
      <c r="A475" s="28"/>
      <c r="B475" s="28"/>
      <c r="C475" s="28"/>
      <c r="D475" s="28"/>
      <c r="E475" s="28"/>
      <c r="F475" s="22"/>
      <c r="G475" s="22"/>
      <c r="H475" s="22"/>
      <c r="I475" s="22"/>
      <c r="J475" s="22"/>
    </row>
    <row r="476" spans="1:10">
      <c r="A476" s="28"/>
      <c r="B476" s="28"/>
      <c r="C476" s="28"/>
      <c r="D476" s="28"/>
      <c r="E476" s="28"/>
      <c r="F476" s="22"/>
      <c r="G476" s="22"/>
      <c r="H476" s="22"/>
      <c r="I476" s="22"/>
      <c r="J476" s="22"/>
    </row>
    <row r="477" spans="1:10">
      <c r="A477" s="28"/>
      <c r="B477" s="28"/>
      <c r="C477" s="28"/>
      <c r="D477" s="28"/>
      <c r="E477" s="28"/>
      <c r="F477" s="22"/>
      <c r="G477" s="22"/>
      <c r="H477" s="22"/>
      <c r="I477" s="22"/>
      <c r="J477" s="22"/>
    </row>
    <row r="478" spans="1:10">
      <c r="A478" s="28"/>
      <c r="B478" s="28"/>
      <c r="C478" s="28"/>
      <c r="D478" s="28"/>
      <c r="E478" s="28"/>
      <c r="F478" s="22"/>
      <c r="G478" s="22"/>
      <c r="H478" s="22"/>
      <c r="I478" s="22"/>
      <c r="J478" s="22"/>
    </row>
    <row r="479" spans="1:10">
      <c r="A479" s="28"/>
      <c r="B479" s="28"/>
      <c r="C479" s="28"/>
      <c r="D479" s="28"/>
      <c r="E479" s="28"/>
      <c r="F479" s="22"/>
      <c r="G479" s="22"/>
      <c r="H479" s="22"/>
      <c r="I479" s="22"/>
      <c r="J479" s="22"/>
    </row>
    <row r="480" spans="1:10">
      <c r="A480" s="28"/>
      <c r="B480" s="28"/>
      <c r="C480" s="28"/>
      <c r="D480" s="28"/>
      <c r="E480" s="28"/>
      <c r="F480" s="22"/>
      <c r="G480" s="22"/>
      <c r="H480" s="22"/>
      <c r="I480" s="22"/>
      <c r="J480" s="22"/>
    </row>
    <row r="481" spans="1:10">
      <c r="A481" s="28"/>
      <c r="B481" s="28"/>
      <c r="C481" s="28"/>
      <c r="D481" s="28"/>
      <c r="E481" s="28"/>
      <c r="F481" s="22"/>
      <c r="G481" s="22"/>
      <c r="H481" s="22"/>
      <c r="I481" s="22"/>
      <c r="J481" s="22"/>
    </row>
    <row r="482" spans="1:10">
      <c r="A482" s="28"/>
      <c r="B482" s="28"/>
      <c r="C482" s="28"/>
      <c r="D482" s="28"/>
      <c r="E482" s="28"/>
      <c r="F482" s="22"/>
      <c r="G482" s="22"/>
      <c r="H482" s="22"/>
      <c r="I482" s="22"/>
      <c r="J482" s="22"/>
    </row>
    <row r="483" spans="1:10">
      <c r="A483" s="28"/>
      <c r="B483" s="28"/>
      <c r="C483" s="28"/>
      <c r="D483" s="28"/>
      <c r="E483" s="28"/>
      <c r="F483" s="22"/>
      <c r="G483" s="22"/>
      <c r="H483" s="22"/>
      <c r="I483" s="22"/>
      <c r="J483" s="22"/>
    </row>
    <row r="484" spans="1:10">
      <c r="A484" s="28"/>
      <c r="B484" s="28"/>
      <c r="C484" s="28"/>
      <c r="D484" s="28"/>
      <c r="E484" s="28"/>
      <c r="F484" s="22"/>
      <c r="G484" s="22"/>
      <c r="H484" s="22"/>
      <c r="I484" s="22"/>
      <c r="J484" s="22"/>
    </row>
    <row r="485" spans="1:10">
      <c r="A485" s="28"/>
      <c r="B485" s="28"/>
      <c r="C485" s="28"/>
      <c r="D485" s="28"/>
      <c r="E485" s="28"/>
      <c r="F485" s="22"/>
      <c r="G485" s="22"/>
      <c r="H485" s="22"/>
      <c r="I485" s="22"/>
      <c r="J485" s="22"/>
    </row>
    <row r="486" spans="1:10">
      <c r="A486" s="28"/>
      <c r="B486" s="28"/>
      <c r="C486" s="28"/>
      <c r="D486" s="28"/>
      <c r="E486" s="28"/>
      <c r="F486" s="22"/>
      <c r="G486" s="22"/>
      <c r="H486" s="22"/>
      <c r="I486" s="22"/>
      <c r="J486" s="22"/>
    </row>
    <row r="487" spans="1:10">
      <c r="A487" s="28"/>
      <c r="B487" s="28"/>
      <c r="C487" s="28"/>
      <c r="D487" s="28"/>
      <c r="E487" s="28"/>
      <c r="F487" s="22"/>
      <c r="G487" s="22"/>
      <c r="H487" s="22"/>
      <c r="I487" s="22"/>
      <c r="J487" s="22"/>
    </row>
    <row r="488" spans="1:10">
      <c r="A488" s="28"/>
      <c r="B488" s="28"/>
      <c r="C488" s="28"/>
      <c r="D488" s="28"/>
      <c r="E488" s="28"/>
      <c r="F488" s="22"/>
      <c r="G488" s="22"/>
      <c r="H488" s="22"/>
      <c r="I488" s="22"/>
      <c r="J488" s="22"/>
    </row>
    <row r="489" spans="1:10">
      <c r="A489" s="28"/>
      <c r="B489" s="28"/>
      <c r="C489" s="28"/>
      <c r="D489" s="28"/>
      <c r="E489" s="28"/>
      <c r="F489" s="22"/>
      <c r="G489" s="22"/>
      <c r="H489" s="22"/>
      <c r="I489" s="22"/>
      <c r="J489" s="22"/>
    </row>
    <row r="490" spans="1:10">
      <c r="A490" s="28"/>
      <c r="B490" s="28"/>
      <c r="C490" s="28"/>
      <c r="D490" s="28"/>
      <c r="E490" s="28"/>
      <c r="F490" s="22"/>
      <c r="G490" s="22"/>
      <c r="H490" s="22"/>
      <c r="I490" s="22"/>
      <c r="J490" s="22"/>
    </row>
    <row r="491" spans="1:10">
      <c r="A491" s="28"/>
      <c r="B491" s="28"/>
      <c r="C491" s="28"/>
      <c r="D491" s="28"/>
      <c r="E491" s="28"/>
      <c r="F491" s="22"/>
      <c r="G491" s="22"/>
      <c r="H491" s="22"/>
      <c r="I491" s="22"/>
      <c r="J491" s="22"/>
    </row>
    <row r="492" spans="1:10">
      <c r="A492" s="28"/>
      <c r="B492" s="28"/>
      <c r="C492" s="28"/>
      <c r="D492" s="28"/>
      <c r="E492" s="28"/>
      <c r="F492" s="22"/>
      <c r="G492" s="22"/>
      <c r="H492" s="22"/>
      <c r="I492" s="22"/>
      <c r="J492" s="22"/>
    </row>
    <row r="493" spans="1:10">
      <c r="A493" s="28"/>
      <c r="B493" s="28"/>
      <c r="C493" s="28"/>
      <c r="D493" s="28"/>
      <c r="E493" s="28"/>
      <c r="F493" s="22"/>
      <c r="G493" s="22"/>
      <c r="H493" s="22"/>
      <c r="I493" s="22"/>
      <c r="J493" s="22"/>
    </row>
    <row r="494" spans="1:10">
      <c r="A494" s="28"/>
      <c r="B494" s="28"/>
      <c r="C494" s="28"/>
      <c r="D494" s="28"/>
      <c r="E494" s="28"/>
      <c r="F494" s="22"/>
      <c r="G494" s="22"/>
      <c r="H494" s="22"/>
      <c r="I494" s="22"/>
      <c r="J494" s="22"/>
    </row>
    <row r="495" spans="1:10">
      <c r="A495" s="28"/>
      <c r="B495" s="28"/>
      <c r="C495" s="28"/>
      <c r="D495" s="28"/>
      <c r="E495" s="28"/>
      <c r="F495" s="22"/>
      <c r="G495" s="22"/>
      <c r="H495" s="22"/>
      <c r="I495" s="22"/>
      <c r="J495" s="22"/>
    </row>
    <row r="496" spans="1:10">
      <c r="A496" s="28"/>
      <c r="B496" s="28"/>
      <c r="C496" s="28"/>
      <c r="D496" s="28"/>
      <c r="E496" s="28"/>
      <c r="F496" s="22"/>
      <c r="G496" s="22"/>
      <c r="H496" s="22"/>
      <c r="I496" s="22"/>
      <c r="J496" s="22"/>
    </row>
    <row r="497" spans="1:10">
      <c r="A497" s="28"/>
      <c r="B497" s="28"/>
      <c r="C497" s="28"/>
      <c r="D497" s="28"/>
      <c r="E497" s="28"/>
      <c r="F497" s="22"/>
      <c r="G497" s="22"/>
      <c r="H497" s="22"/>
      <c r="I497" s="22"/>
      <c r="J497" s="22"/>
    </row>
    <row r="498" spans="1:10">
      <c r="A498" s="28"/>
      <c r="B498" s="28"/>
      <c r="C498" s="28"/>
      <c r="D498" s="28"/>
      <c r="E498" s="28"/>
      <c r="F498" s="22"/>
      <c r="G498" s="22"/>
      <c r="H498" s="22"/>
      <c r="I498" s="22"/>
      <c r="J498" s="22"/>
    </row>
    <row r="499" spans="1:10">
      <c r="A499" s="28"/>
      <c r="B499" s="28"/>
      <c r="C499" s="28"/>
      <c r="D499" s="28"/>
      <c r="E499" s="28"/>
      <c r="F499" s="22"/>
      <c r="G499" s="22"/>
      <c r="H499" s="22"/>
      <c r="I499" s="22"/>
      <c r="J499" s="22"/>
    </row>
    <row r="500" spans="1:10">
      <c r="A500" s="28"/>
      <c r="B500" s="28"/>
      <c r="C500" s="28"/>
      <c r="D500" s="28"/>
      <c r="E500" s="28"/>
      <c r="F500" s="22"/>
      <c r="G500" s="22"/>
      <c r="H500" s="22"/>
      <c r="I500" s="22"/>
      <c r="J500" s="22"/>
    </row>
    <row r="501" spans="1:10">
      <c r="A501" s="28"/>
      <c r="B501" s="28"/>
      <c r="C501" s="28"/>
      <c r="D501" s="28"/>
      <c r="E501" s="28"/>
      <c r="F501" s="22"/>
      <c r="G501" s="22"/>
      <c r="H501" s="22"/>
      <c r="I501" s="22"/>
      <c r="J501" s="22"/>
    </row>
    <row r="502" spans="1:10">
      <c r="A502" s="28"/>
      <c r="B502" s="28"/>
      <c r="C502" s="28"/>
      <c r="D502" s="28"/>
      <c r="E502" s="28"/>
      <c r="F502" s="22"/>
      <c r="G502" s="22"/>
      <c r="H502" s="22"/>
      <c r="I502" s="22"/>
      <c r="J502" s="22"/>
    </row>
    <row r="503" spans="1:10">
      <c r="A503" s="28"/>
      <c r="B503" s="28"/>
      <c r="C503" s="28"/>
      <c r="D503" s="28"/>
      <c r="E503" s="28"/>
      <c r="F503" s="22"/>
      <c r="G503" s="22"/>
      <c r="H503" s="22"/>
      <c r="I503" s="22"/>
      <c r="J503" s="22"/>
    </row>
    <row r="504" spans="1:10">
      <c r="A504" s="28"/>
      <c r="B504" s="28"/>
      <c r="C504" s="28"/>
      <c r="D504" s="28"/>
      <c r="E504" s="28"/>
      <c r="F504" s="22"/>
      <c r="G504" s="22"/>
      <c r="H504" s="22"/>
      <c r="I504" s="22"/>
      <c r="J504" s="22"/>
    </row>
    <row r="505" spans="1:10">
      <c r="A505" s="28"/>
      <c r="B505" s="28"/>
      <c r="C505" s="28"/>
      <c r="D505" s="28"/>
      <c r="E505" s="28"/>
      <c r="F505" s="22"/>
      <c r="G505" s="22"/>
      <c r="H505" s="22"/>
      <c r="I505" s="22"/>
      <c r="J505" s="22"/>
    </row>
    <row r="506" spans="1:10">
      <c r="A506" s="28"/>
      <c r="B506" s="28"/>
      <c r="C506" s="28"/>
      <c r="D506" s="28"/>
      <c r="E506" s="28"/>
      <c r="F506" s="22"/>
      <c r="G506" s="22"/>
      <c r="H506" s="22"/>
      <c r="I506" s="22"/>
      <c r="J506" s="22"/>
    </row>
    <row r="507" spans="1:10">
      <c r="A507" s="28"/>
      <c r="B507" s="28"/>
      <c r="C507" s="28"/>
      <c r="D507" s="28"/>
      <c r="E507" s="28"/>
      <c r="F507" s="22"/>
      <c r="G507" s="22"/>
      <c r="H507" s="22"/>
      <c r="I507" s="22"/>
      <c r="J507" s="22"/>
    </row>
    <row r="508" spans="1:10">
      <c r="A508" s="28"/>
      <c r="B508" s="28"/>
      <c r="C508" s="28"/>
      <c r="D508" s="28"/>
      <c r="E508" s="28"/>
      <c r="F508" s="22"/>
      <c r="G508" s="22"/>
      <c r="H508" s="22"/>
      <c r="I508" s="22"/>
      <c r="J508" s="22"/>
    </row>
    <row r="509" spans="1:10">
      <c r="A509" s="28"/>
      <c r="B509" s="28"/>
      <c r="C509" s="28"/>
      <c r="D509" s="28"/>
      <c r="E509" s="28"/>
      <c r="F509" s="22"/>
      <c r="G509" s="22"/>
      <c r="H509" s="22"/>
      <c r="I509" s="22"/>
      <c r="J509" s="22"/>
    </row>
    <row r="510" spans="1:10">
      <c r="A510" s="28"/>
      <c r="B510" s="28"/>
      <c r="C510" s="28"/>
      <c r="D510" s="28"/>
      <c r="E510" s="28"/>
      <c r="F510" s="22"/>
      <c r="G510" s="22"/>
      <c r="H510" s="22"/>
      <c r="I510" s="22"/>
      <c r="J510" s="22"/>
    </row>
    <row r="511" spans="1:10">
      <c r="A511" s="28"/>
      <c r="B511" s="28"/>
      <c r="C511" s="28"/>
      <c r="D511" s="28"/>
      <c r="E511" s="28"/>
      <c r="F511" s="22"/>
      <c r="G511" s="22"/>
      <c r="H511" s="22"/>
      <c r="I511" s="22"/>
      <c r="J511" s="22"/>
    </row>
    <row r="512" spans="1:10">
      <c r="A512" s="28"/>
      <c r="B512" s="28"/>
      <c r="C512" s="28"/>
      <c r="D512" s="28"/>
      <c r="E512" s="28"/>
      <c r="F512" s="22"/>
      <c r="G512" s="22"/>
      <c r="H512" s="22"/>
      <c r="I512" s="22"/>
      <c r="J512" s="22"/>
    </row>
    <row r="513" spans="1:10">
      <c r="A513" s="28"/>
      <c r="B513" s="28"/>
      <c r="C513" s="28"/>
      <c r="D513" s="28"/>
      <c r="E513" s="28"/>
      <c r="F513" s="22"/>
      <c r="G513" s="22"/>
      <c r="H513" s="22"/>
      <c r="I513" s="22"/>
      <c r="J513" s="22"/>
    </row>
    <row r="514" spans="1:10">
      <c r="A514" s="28"/>
      <c r="B514" s="28"/>
      <c r="C514" s="28"/>
      <c r="D514" s="28"/>
      <c r="E514" s="28"/>
      <c r="F514" s="22"/>
      <c r="G514" s="22"/>
      <c r="H514" s="22"/>
      <c r="I514" s="22"/>
      <c r="J514" s="22"/>
    </row>
    <row r="515" spans="1:10">
      <c r="A515" s="28"/>
      <c r="B515" s="28"/>
      <c r="C515" s="28"/>
      <c r="D515" s="28"/>
      <c r="E515" s="28"/>
      <c r="F515" s="22"/>
      <c r="G515" s="22"/>
      <c r="H515" s="22"/>
      <c r="I515" s="22"/>
      <c r="J515" s="22"/>
    </row>
    <row r="516" spans="1:10">
      <c r="A516" s="28"/>
      <c r="B516" s="28"/>
      <c r="C516" s="28"/>
      <c r="D516" s="28"/>
      <c r="E516" s="28"/>
      <c r="F516" s="22"/>
      <c r="G516" s="22"/>
      <c r="H516" s="22"/>
      <c r="I516" s="22"/>
      <c r="J516" s="22"/>
    </row>
    <row r="517" spans="1:10">
      <c r="A517" s="28"/>
      <c r="B517" s="28"/>
      <c r="C517" s="28"/>
      <c r="D517" s="28"/>
      <c r="E517" s="28"/>
      <c r="F517" s="22"/>
      <c r="G517" s="22"/>
      <c r="H517" s="22"/>
      <c r="I517" s="22"/>
      <c r="J517" s="22"/>
    </row>
    <row r="518" spans="1:10">
      <c r="A518" s="28"/>
      <c r="B518" s="28"/>
      <c r="C518" s="28"/>
      <c r="D518" s="28"/>
      <c r="E518" s="28"/>
      <c r="F518" s="22"/>
      <c r="G518" s="22"/>
      <c r="H518" s="22"/>
      <c r="I518" s="22"/>
      <c r="J518" s="22"/>
    </row>
    <row r="519" spans="1:10">
      <c r="A519" s="28"/>
      <c r="B519" s="28"/>
      <c r="C519" s="28"/>
      <c r="D519" s="28"/>
      <c r="E519" s="28"/>
      <c r="F519" s="22"/>
      <c r="G519" s="22"/>
      <c r="H519" s="22"/>
      <c r="I519" s="22"/>
      <c r="J519" s="22"/>
    </row>
    <row r="520" spans="1:10">
      <c r="A520" s="28"/>
      <c r="B520" s="28"/>
      <c r="C520" s="28"/>
      <c r="D520" s="28"/>
      <c r="E520" s="28"/>
      <c r="F520" s="22"/>
      <c r="G520" s="22"/>
      <c r="H520" s="22"/>
      <c r="I520" s="22"/>
      <c r="J520" s="22"/>
    </row>
    <row r="521" spans="1:10">
      <c r="A521" s="28"/>
      <c r="B521" s="28"/>
      <c r="C521" s="28"/>
      <c r="D521" s="28"/>
      <c r="E521" s="28"/>
      <c r="F521" s="22"/>
      <c r="G521" s="22"/>
      <c r="H521" s="22"/>
      <c r="I521" s="22"/>
      <c r="J521" s="22"/>
    </row>
    <row r="522" spans="1:10">
      <c r="A522" s="28"/>
      <c r="B522" s="28"/>
      <c r="C522" s="28"/>
      <c r="D522" s="28"/>
      <c r="E522" s="28"/>
      <c r="F522" s="22"/>
      <c r="G522" s="22"/>
      <c r="H522" s="22"/>
      <c r="I522" s="22"/>
      <c r="J522" s="22"/>
    </row>
    <row r="523" spans="1:10">
      <c r="A523" s="28"/>
      <c r="B523" s="28"/>
      <c r="C523" s="28"/>
      <c r="D523" s="28"/>
      <c r="E523" s="28"/>
      <c r="F523" s="22"/>
      <c r="G523" s="22"/>
      <c r="H523" s="22"/>
      <c r="I523" s="22"/>
      <c r="J523" s="22"/>
    </row>
    <row r="524" spans="1:10">
      <c r="A524" s="28"/>
      <c r="B524" s="28"/>
      <c r="C524" s="28"/>
      <c r="D524" s="28"/>
      <c r="E524" s="28"/>
      <c r="F524" s="22"/>
      <c r="G524" s="22"/>
      <c r="H524" s="22"/>
      <c r="I524" s="22"/>
      <c r="J524" s="22"/>
    </row>
    <row r="525" spans="1:10">
      <c r="A525" s="28"/>
      <c r="B525" s="28"/>
      <c r="C525" s="28"/>
      <c r="D525" s="28"/>
      <c r="E525" s="28"/>
      <c r="F525" s="22"/>
      <c r="G525" s="22"/>
      <c r="H525" s="22"/>
      <c r="I525" s="22"/>
      <c r="J525" s="22"/>
    </row>
    <row r="526" spans="1:10">
      <c r="A526" s="28"/>
      <c r="B526" s="28"/>
      <c r="C526" s="28"/>
      <c r="D526" s="28"/>
      <c r="E526" s="28"/>
      <c r="F526" s="22"/>
      <c r="G526" s="22"/>
      <c r="H526" s="22"/>
      <c r="I526" s="22"/>
      <c r="J526" s="22"/>
    </row>
    <row r="527" spans="1:10">
      <c r="A527" s="28"/>
      <c r="B527" s="28"/>
      <c r="C527" s="28"/>
      <c r="D527" s="28"/>
      <c r="E527" s="28"/>
      <c r="F527" s="22"/>
      <c r="G527" s="22"/>
      <c r="H527" s="22"/>
      <c r="I527" s="22"/>
      <c r="J527" s="22"/>
    </row>
    <row r="528" spans="1:10">
      <c r="A528" s="28"/>
      <c r="B528" s="28"/>
      <c r="C528" s="28"/>
      <c r="D528" s="28"/>
      <c r="E528" s="28"/>
      <c r="F528" s="22"/>
      <c r="G528" s="22"/>
      <c r="H528" s="22"/>
      <c r="I528" s="22"/>
      <c r="J528" s="22"/>
    </row>
    <row r="529" spans="1:10">
      <c r="A529" s="28"/>
      <c r="B529" s="28"/>
      <c r="C529" s="28"/>
      <c r="D529" s="28"/>
      <c r="E529" s="28"/>
      <c r="F529" s="22"/>
      <c r="G529" s="22"/>
      <c r="H529" s="22"/>
      <c r="I529" s="22"/>
      <c r="J529" s="22"/>
    </row>
    <row r="530" spans="1:10">
      <c r="A530" s="28"/>
      <c r="B530" s="28"/>
      <c r="C530" s="28"/>
      <c r="D530" s="28"/>
      <c r="E530" s="28"/>
      <c r="F530" s="22"/>
      <c r="G530" s="22"/>
      <c r="H530" s="22"/>
      <c r="I530" s="22"/>
      <c r="J530" s="22"/>
    </row>
    <row r="531" spans="1:10">
      <c r="A531" s="28"/>
      <c r="B531" s="28"/>
      <c r="C531" s="28"/>
      <c r="D531" s="28"/>
      <c r="E531" s="28"/>
      <c r="F531" s="22"/>
      <c r="G531" s="22"/>
      <c r="H531" s="22"/>
      <c r="I531" s="22"/>
      <c r="J531" s="22"/>
    </row>
    <row r="532" spans="1:10">
      <c r="A532" s="60"/>
      <c r="B532" s="61"/>
      <c r="C532" s="61"/>
      <c r="D532" s="61"/>
      <c r="E532" s="61"/>
      <c r="F532" s="22"/>
      <c r="G532" s="22"/>
      <c r="H532" s="22"/>
      <c r="I532" s="22"/>
      <c r="J532" s="22"/>
    </row>
  </sheetData>
  <mergeCells count="3">
    <mergeCell ref="H108:I108"/>
    <mergeCell ref="B432:C432"/>
    <mergeCell ref="A532:E53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workbookViewId="0">
      <selection activeCell="E1" sqref="E1"/>
    </sheetView>
  </sheetViews>
  <sheetFormatPr defaultColWidth="9" defaultRowHeight="15"/>
  <cols>
    <col min="1" max="1" width="20.140625" customWidth="1"/>
    <col min="2" max="2" width="20.5703125" customWidth="1"/>
    <col min="3" max="3" width="17.7109375" customWidth="1"/>
    <col min="4" max="4" width="11" customWidth="1"/>
    <col min="7" max="7" width="22.140625" customWidth="1"/>
    <col min="8" max="8" width="17.140625" customWidth="1"/>
    <col min="12" max="13" width="15.5703125" customWidth="1"/>
    <col min="14" max="14" width="14" customWidth="1"/>
    <col min="17" max="20" width="9.140625" customWidth="1"/>
  </cols>
  <sheetData>
    <row r="1" spans="1:15">
      <c r="A1" s="9" t="s">
        <v>1</v>
      </c>
      <c r="B1" s="10" t="s">
        <v>2</v>
      </c>
      <c r="C1" s="9" t="s">
        <v>5</v>
      </c>
      <c r="D1" s="9" t="s">
        <v>7</v>
      </c>
      <c r="E1" s="9" t="s">
        <v>10</v>
      </c>
    </row>
    <row r="2" spans="1:15">
      <c r="A2" s="11">
        <f>IF(Splitting!A2="NORMAL",2,IF(Splitting!A2="PREDIABETES",3,IF(Splitting!A2="DIABETES",1)))</f>
        <v>2</v>
      </c>
      <c r="B2" s="11">
        <f>IF(Splitting!B2="NORMAL",2,IF(Splitting!B2="PRAHIPERTENSI",3,IF(Splitting!B2="HIPERTENSI1",5,IF(Splitting!B2="HIPERTENSI2",4,IF(Splitting!B2="KRISIS",1)))))</f>
        <v>2</v>
      </c>
      <c r="C2" s="11">
        <f>IF(Splitting!C2="OBESITAS",3,IF(Splitting!C2="NORMAL",2,IF(Splitting!C2="KURANG",1)))</f>
        <v>2</v>
      </c>
      <c r="D2" s="11">
        <f>IF(Splitting!D2="DEWASA",1,IF(Splitting!D2="LANSIA",0))</f>
        <v>1</v>
      </c>
      <c r="E2" s="9">
        <v>0</v>
      </c>
    </row>
    <row r="3" spans="1:15">
      <c r="A3" s="11">
        <f>IF(Splitting!A3="NORMAL",2,IF(Splitting!A3="PREDIABETES",3,IF(Splitting!A3="DIABETES",1)))</f>
        <v>3</v>
      </c>
      <c r="B3" s="11">
        <f>IF(Splitting!B3="NORMAL",2,IF(Splitting!B3="PRAHIPERTENSI",3,IF(Splitting!B3="HIPERTENSI1",5,IF(Splitting!B3="HIPERTENSI2",4,IF(Splitting!B3="KRISIS",1)))))</f>
        <v>3</v>
      </c>
      <c r="C3" s="11">
        <f>IF(Splitting!C3="OBESITAS",3,IF(Splitting!C3="NORMAL",2,IF(Splitting!C3="KURANG",1)))</f>
        <v>3</v>
      </c>
      <c r="D3" s="11">
        <f>IF(Splitting!D3="DEWASA",1,IF(Splitting!D3="LANSIA",0))</f>
        <v>1</v>
      </c>
      <c r="E3" s="9">
        <v>0</v>
      </c>
    </row>
    <row r="4" spans="1:15">
      <c r="A4" s="11">
        <f>IF(Splitting!A4="NORMAL",2,IF(Splitting!A4="PREDIABETES",3,IF(Splitting!A4="DIABETES",1)))</f>
        <v>3</v>
      </c>
      <c r="B4" s="11">
        <f>IF(Splitting!B4="NORMAL",2,IF(Splitting!B4="PRAHIPERTENSI",3,IF(Splitting!B4="HIPERTENSI1",5,IF(Splitting!B4="HIPERTENSI2",4,IF(Splitting!B4="KRISIS",1)))))</f>
        <v>2</v>
      </c>
      <c r="C4" s="11">
        <f>IF(Splitting!C4="OBESITAS",3,IF(Splitting!C4="NORMAL",2,IF(Splitting!C4="KURANG",1)))</f>
        <v>2</v>
      </c>
      <c r="D4" s="11">
        <f>IF(Splitting!D4="DEWASA",1,IF(Splitting!D4="LANSIA",0))</f>
        <v>1</v>
      </c>
      <c r="E4" s="9">
        <v>1</v>
      </c>
    </row>
    <row r="5" spans="1:15">
      <c r="A5" s="11">
        <f>IF(Splitting!A5="NORMAL",2,IF(Splitting!A5="PREDIABETES",3,IF(Splitting!A5="DIABETES",1)))</f>
        <v>2</v>
      </c>
      <c r="B5" s="11">
        <f>IF(Splitting!B5="NORMAL",2,IF(Splitting!B5="PRAHIPERTENSI",3,IF(Splitting!B5="HIPERTENSI1",5,IF(Splitting!B5="HIPERTENSI2",4,IF(Splitting!B5="KRISIS",1)))))</f>
        <v>2</v>
      </c>
      <c r="C5" s="11">
        <f>IF(Splitting!C5="OBESITAS",3,IF(Splitting!C5="NORMAL",2,IF(Splitting!C5="KURANG",1)))</f>
        <v>2</v>
      </c>
      <c r="D5" s="11">
        <f>IF(Splitting!D5="DEWASA",1,IF(Splitting!D5="LANSIA",0))</f>
        <v>1</v>
      </c>
      <c r="E5" s="9">
        <v>1</v>
      </c>
    </row>
    <row r="6" spans="1:15">
      <c r="A6" s="11">
        <f>IF(Splitting!A6="NORMAL",2,IF(Splitting!A6="PREDIABETES",3,IF(Splitting!A6="DIABETES",1)))</f>
        <v>2</v>
      </c>
      <c r="B6" s="11">
        <f>IF(Splitting!B6="NORMAL",2,IF(Splitting!B6="PRAHIPERTENSI",3,IF(Splitting!B6="HIPERTENSI1",5,IF(Splitting!B6="HIPERTENSI2",4,IF(Splitting!B6="KRISIS",1)))))</f>
        <v>2</v>
      </c>
      <c r="C6" s="11">
        <f>IF(Splitting!C6="OBESITAS",3,IF(Splitting!C6="NORMAL",2,IF(Splitting!C6="KURANG",1)))</f>
        <v>2</v>
      </c>
      <c r="D6" s="11">
        <f>IF(Splitting!D6="DEWASA",1,IF(Splitting!D6="LANSIA",0))</f>
        <v>1</v>
      </c>
      <c r="E6" s="9">
        <v>0</v>
      </c>
    </row>
    <row r="7" spans="1:15">
      <c r="A7" s="11">
        <f>IF(Splitting!A7="NORMAL",2,IF(Splitting!A7="PREDIABETES",3,IF(Splitting!A7="DIABETES",1)))</f>
        <v>3</v>
      </c>
      <c r="B7" s="11">
        <f>IF(Splitting!B7="NORMAL",2,IF(Splitting!B7="PRAHIPERTENSI",3,IF(Splitting!B7="HIPERTENSI1",5,IF(Splitting!B7="HIPERTENSI2",4,IF(Splitting!B7="KRISIS",1)))))</f>
        <v>2</v>
      </c>
      <c r="C7" s="11">
        <f>IF(Splitting!C7="OBESITAS",3,IF(Splitting!C7="NORMAL",2,IF(Splitting!C7="KURANG",1)))</f>
        <v>3</v>
      </c>
      <c r="D7" s="11">
        <f>IF(Splitting!D7="DEWASA",1,IF(Splitting!D7="LANSIA",0))</f>
        <v>1</v>
      </c>
      <c r="E7" s="9">
        <v>1</v>
      </c>
      <c r="G7" s="52" t="s">
        <v>25</v>
      </c>
      <c r="H7" s="52" t="s">
        <v>9</v>
      </c>
      <c r="I7" s="52">
        <v>1</v>
      </c>
      <c r="J7" s="52">
        <v>0</v>
      </c>
      <c r="L7" s="55" t="s">
        <v>25</v>
      </c>
      <c r="M7" s="55" t="s">
        <v>9</v>
      </c>
      <c r="N7" s="55" t="s">
        <v>20</v>
      </c>
      <c r="O7" s="55" t="s">
        <v>26</v>
      </c>
    </row>
    <row r="8" spans="1:15">
      <c r="A8" s="11">
        <f>IF(Splitting!A8="NORMAL",2,IF(Splitting!A8="PREDIABETES",3,IF(Splitting!A8="DIABETES",1)))</f>
        <v>2</v>
      </c>
      <c r="B8" s="11">
        <f>IF(Splitting!B8="NORMAL",2,IF(Splitting!B8="PRAHIPERTENSI",3,IF(Splitting!B8="HIPERTENSI1",5,IF(Splitting!B8="HIPERTENSI2",4,IF(Splitting!B8="KRISIS",1)))))</f>
        <v>2</v>
      </c>
      <c r="C8" s="11">
        <f>IF(Splitting!C8="OBESITAS",3,IF(Splitting!C8="NORMAL",2,IF(Splitting!C8="KURANG",1)))</f>
        <v>3</v>
      </c>
      <c r="D8" s="11">
        <f>IF(Splitting!D8="DEWASA",1,IF(Splitting!D8="LANSIA",0))</f>
        <v>1</v>
      </c>
      <c r="E8" s="9">
        <v>0</v>
      </c>
      <c r="G8" s="52"/>
      <c r="H8" s="52"/>
      <c r="I8" s="52"/>
      <c r="J8" s="52"/>
      <c r="L8" s="56"/>
      <c r="M8" s="56"/>
      <c r="N8" s="56"/>
      <c r="O8" s="56"/>
    </row>
    <row r="9" spans="1:15">
      <c r="A9" s="11">
        <f>IF(Splitting!A9="NORMAL",2,IF(Splitting!A9="PREDIABETES",3,IF(Splitting!A9="DIABETES",1)))</f>
        <v>2</v>
      </c>
      <c r="B9" s="11">
        <f>IF(Splitting!B9="NORMAL",2,IF(Splitting!B9="PRAHIPERTENSI",3,IF(Splitting!B9="HIPERTENSI1",5,IF(Splitting!B9="HIPERTENSI2",4,IF(Splitting!B9="KRISIS",1)))))</f>
        <v>2</v>
      </c>
      <c r="C9" s="11">
        <f>IF(Splitting!C9="OBESITAS",3,IF(Splitting!C9="NORMAL",2,IF(Splitting!C9="KURANG",1)))</f>
        <v>3</v>
      </c>
      <c r="D9" s="11">
        <f>IF(Splitting!D9="DEWASA",1,IF(Splitting!D9="LANSIA",0))</f>
        <v>1</v>
      </c>
      <c r="E9" s="9">
        <v>1</v>
      </c>
      <c r="G9" s="52" t="s">
        <v>27</v>
      </c>
      <c r="H9" s="4" t="s">
        <v>12</v>
      </c>
      <c r="I9" s="4">
        <f>COUNTIFS(Splitting!$A$2:$A$431,Numbering!$H9,Splitting!$E$2:$E$431,Numbering!I$7)</f>
        <v>112</v>
      </c>
      <c r="J9" s="4">
        <f>COUNTIFS(Splitting!$A$2:$A$431,Numbering!$H9,Splitting!$E$2:$E$431,Numbering!J$7)</f>
        <v>185</v>
      </c>
      <c r="L9" s="55" t="s">
        <v>27</v>
      </c>
      <c r="M9" s="12" t="s">
        <v>12</v>
      </c>
      <c r="N9" s="13">
        <f>I9/SUM(I9:J9)</f>
        <v>0.37710437710437711</v>
      </c>
      <c r="O9" s="12">
        <v>2</v>
      </c>
    </row>
    <row r="10" spans="1:15">
      <c r="A10" s="11">
        <f>IF(Splitting!A10="NORMAL",2,IF(Splitting!A10="PREDIABETES",3,IF(Splitting!A10="DIABETES",1)))</f>
        <v>3</v>
      </c>
      <c r="B10" s="11">
        <f>IF(Splitting!B10="NORMAL",2,IF(Splitting!B10="PRAHIPERTENSI",3,IF(Splitting!B10="HIPERTENSI1",5,IF(Splitting!B10="HIPERTENSI2",4,IF(Splitting!B10="KRISIS",1)))))</f>
        <v>2</v>
      </c>
      <c r="C10" s="11">
        <f>IF(Splitting!C10="OBESITAS",3,IF(Splitting!C10="NORMAL",2,IF(Splitting!C10="KURANG",1)))</f>
        <v>2</v>
      </c>
      <c r="D10" s="11">
        <f>IF(Splitting!D10="DEWASA",1,IF(Splitting!D10="LANSIA",0))</f>
        <v>1</v>
      </c>
      <c r="E10" s="9">
        <v>1</v>
      </c>
      <c r="G10" s="52"/>
      <c r="H10" s="4" t="s">
        <v>11</v>
      </c>
      <c r="I10" s="4">
        <f>COUNTIFS(Splitting!$A$2:$A$431,Numbering!$H10,Splitting!$E$2:$E$431,Numbering!I$7)</f>
        <v>105</v>
      </c>
      <c r="J10" s="4">
        <f>COUNTIFS(Splitting!$A$2:$A$431,Numbering!$H10,Splitting!$E$2:$E$431,Numbering!J$7)</f>
        <v>28</v>
      </c>
      <c r="L10" s="62"/>
      <c r="M10" s="12" t="s">
        <v>11</v>
      </c>
      <c r="N10" s="13">
        <f t="shared" ref="N10" si="0">I10/SUM(I10:J10)</f>
        <v>0.78947368421052633</v>
      </c>
      <c r="O10" s="12">
        <v>3</v>
      </c>
    </row>
    <row r="11" spans="1:15">
      <c r="A11" s="11">
        <f>IF(Splitting!A11="NORMAL",2,IF(Splitting!A11="PREDIABETES",3,IF(Splitting!A11="DIABETES",1)))</f>
        <v>2</v>
      </c>
      <c r="B11" s="11">
        <f>IF(Splitting!B11="NORMAL",2,IF(Splitting!B11="PRAHIPERTENSI",3,IF(Splitting!B11="HIPERTENSI1",5,IF(Splitting!B11="HIPERTENSI2",4,IF(Splitting!B11="KRISIS",1)))))</f>
        <v>2</v>
      </c>
      <c r="C11" s="11">
        <f>IF(Splitting!C11="OBESITAS",3,IF(Splitting!C11="NORMAL",2,IF(Splitting!C11="KURANG",1)))</f>
        <v>3</v>
      </c>
      <c r="D11" s="11">
        <f>IF(Splitting!D11="DEWASA",1,IF(Splitting!D11="LANSIA",0))</f>
        <v>1</v>
      </c>
      <c r="E11" s="9">
        <v>1</v>
      </c>
      <c r="G11" s="52"/>
      <c r="H11" s="4" t="s">
        <v>19</v>
      </c>
      <c r="I11" s="4">
        <f>COUNTIFS(Splitting!$A$2:$A$431,Numbering!$H11,Splitting!$E$2:$E$431,Numbering!I$7)</f>
        <v>0</v>
      </c>
      <c r="J11" s="4">
        <f>COUNTIFS(Splitting!$A$2:$A$431,Numbering!$H11,Splitting!$E$2:$E$431,Numbering!J$7)</f>
        <v>0</v>
      </c>
      <c r="L11" s="56"/>
      <c r="M11" s="12" t="s">
        <v>19</v>
      </c>
      <c r="N11" s="13">
        <v>0</v>
      </c>
      <c r="O11" s="12">
        <v>1</v>
      </c>
    </row>
    <row r="12" spans="1:15">
      <c r="A12" s="11">
        <f>IF(Splitting!A12="NORMAL",2,IF(Splitting!A12="PREDIABETES",3,IF(Splitting!A12="DIABETES",1)))</f>
        <v>2</v>
      </c>
      <c r="B12" s="11">
        <f>IF(Splitting!B12="NORMAL",2,IF(Splitting!B12="PRAHIPERTENSI",3,IF(Splitting!B12="HIPERTENSI1",5,IF(Splitting!B12="HIPERTENSI2",4,IF(Splitting!B12="KRISIS",1)))))</f>
        <v>3</v>
      </c>
      <c r="C12" s="11">
        <f>IF(Splitting!C12="OBESITAS",3,IF(Splitting!C12="NORMAL",2,IF(Splitting!C12="KURANG",1)))</f>
        <v>3</v>
      </c>
      <c r="D12" s="11">
        <f>IF(Splitting!D12="DEWASA",1,IF(Splitting!D12="LANSIA",0))</f>
        <v>1</v>
      </c>
      <c r="E12" s="9">
        <v>1</v>
      </c>
      <c r="G12" s="52" t="s">
        <v>28</v>
      </c>
      <c r="H12" s="4" t="s">
        <v>12</v>
      </c>
      <c r="I12" s="4">
        <f>COUNTIFS(Splitting!$B$2:$B$431,Numbering!$H12,Splitting!$E$2:$E$431,Numbering!I$7)</f>
        <v>154</v>
      </c>
      <c r="J12" s="4">
        <f>COUNTIFS(Splitting!$B$2:$B$431,Numbering!$H12,Splitting!$E$2:$E$431,Numbering!J$7)</f>
        <v>172</v>
      </c>
      <c r="L12" s="55" t="s">
        <v>28</v>
      </c>
      <c r="M12" s="14" t="s">
        <v>12</v>
      </c>
      <c r="N12" s="15">
        <f t="shared" ref="N12:N21" si="1">I12/SUM(I12:J12)</f>
        <v>0.47239263803680981</v>
      </c>
      <c r="O12" s="14">
        <v>2</v>
      </c>
    </row>
    <row r="13" spans="1:15">
      <c r="A13" s="11">
        <f>IF(Splitting!A13="NORMAL",2,IF(Splitting!A13="PREDIABETES",3,IF(Splitting!A13="DIABETES",1)))</f>
        <v>2</v>
      </c>
      <c r="B13" s="11">
        <f>IF(Splitting!B13="NORMAL",2,IF(Splitting!B13="PRAHIPERTENSI",3,IF(Splitting!B13="HIPERTENSI1",5,IF(Splitting!B13="HIPERTENSI2",4,IF(Splitting!B13="KRISIS",1)))))</f>
        <v>2</v>
      </c>
      <c r="C13" s="11">
        <f>IF(Splitting!C13="OBESITAS",3,IF(Splitting!C13="NORMAL",2,IF(Splitting!C13="KURANG",1)))</f>
        <v>2</v>
      </c>
      <c r="D13" s="11">
        <f>IF(Splitting!D13="DEWASA",1,IF(Splitting!D13="LANSIA",0))</f>
        <v>1</v>
      </c>
      <c r="E13" s="9">
        <v>0</v>
      </c>
      <c r="G13" s="52"/>
      <c r="H13" s="4" t="s">
        <v>16</v>
      </c>
      <c r="I13" s="4">
        <f>COUNTIFS(Splitting!$B$2:$B$431,Numbering!$H13,Splitting!$E$2:$E$431,Numbering!I$7)</f>
        <v>38</v>
      </c>
      <c r="J13" s="4">
        <f>COUNTIFS(Splitting!$B$2:$B$431,Numbering!$H13,Splitting!$E$2:$E$431,Numbering!J$7)</f>
        <v>26</v>
      </c>
      <c r="L13" s="62"/>
      <c r="M13" s="14" t="s">
        <v>16</v>
      </c>
      <c r="N13" s="15">
        <f t="shared" si="1"/>
        <v>0.59375</v>
      </c>
      <c r="O13" s="14">
        <v>3</v>
      </c>
    </row>
    <row r="14" spans="1:15">
      <c r="A14" s="11">
        <f>IF(Splitting!A14="NORMAL",2,IF(Splitting!A14="PREDIABETES",3,IF(Splitting!A14="DIABETES",1)))</f>
        <v>3</v>
      </c>
      <c r="B14" s="11">
        <f>IF(Splitting!B14="NORMAL",2,IF(Splitting!B14="PRAHIPERTENSI",3,IF(Splitting!B14="HIPERTENSI1",5,IF(Splitting!B14="HIPERTENSI2",4,IF(Splitting!B14="KRISIS",1)))))</f>
        <v>2</v>
      </c>
      <c r="C14" s="11">
        <f>IF(Splitting!C14="OBESITAS",3,IF(Splitting!C14="NORMAL",2,IF(Splitting!C14="KURANG",1)))</f>
        <v>3</v>
      </c>
      <c r="D14" s="11">
        <f>IF(Splitting!D14="DEWASA",1,IF(Splitting!D14="LANSIA",0))</f>
        <v>1</v>
      </c>
      <c r="E14" s="9">
        <v>0</v>
      </c>
      <c r="G14" s="52"/>
      <c r="H14" s="4" t="s">
        <v>14</v>
      </c>
      <c r="I14" s="4">
        <f>COUNTIFS(Splitting!$B$2:$B$431,Numbering!$H14,Splitting!$E$2:$E$431,Numbering!I$7)</f>
        <v>17</v>
      </c>
      <c r="J14" s="4">
        <f>COUNTIFS(Splitting!$B$2:$B$431,Numbering!$H14,Splitting!$E$2:$E$431,Numbering!J$7)</f>
        <v>9</v>
      </c>
      <c r="L14" s="62"/>
      <c r="M14" s="14" t="s">
        <v>14</v>
      </c>
      <c r="N14" s="15">
        <f t="shared" si="1"/>
        <v>0.65384615384615385</v>
      </c>
      <c r="O14" s="14">
        <v>5</v>
      </c>
    </row>
    <row r="15" spans="1:15">
      <c r="A15" s="11">
        <f>IF(Splitting!A15="NORMAL",2,IF(Splitting!A15="PREDIABETES",3,IF(Splitting!A15="DIABETES",1)))</f>
        <v>2</v>
      </c>
      <c r="B15" s="11">
        <f>IF(Splitting!B15="NORMAL",2,IF(Splitting!B15="PRAHIPERTENSI",3,IF(Splitting!B15="HIPERTENSI1",5,IF(Splitting!B15="HIPERTENSI2",4,IF(Splitting!B15="KRISIS",1)))))</f>
        <v>4</v>
      </c>
      <c r="C15" s="11">
        <f>IF(Splitting!C15="OBESITAS",3,IF(Splitting!C15="NORMAL",2,IF(Splitting!C15="KURANG",1)))</f>
        <v>3</v>
      </c>
      <c r="D15" s="11">
        <f>IF(Splitting!D15="DEWASA",1,IF(Splitting!D15="LANSIA",0))</f>
        <v>1</v>
      </c>
      <c r="E15" s="9">
        <v>1</v>
      </c>
      <c r="G15" s="52"/>
      <c r="H15" s="4" t="s">
        <v>17</v>
      </c>
      <c r="I15" s="4">
        <f>COUNTIFS(Splitting!$B$2:$B$431,Numbering!$H15,Splitting!$E$2:$E$431,Numbering!I$7)</f>
        <v>8</v>
      </c>
      <c r="J15" s="4">
        <f>COUNTIFS(Splitting!$B$2:$B$431,Numbering!$H15,Splitting!$E$2:$E$431,Numbering!J$7)</f>
        <v>5</v>
      </c>
      <c r="L15" s="62"/>
      <c r="M15" s="14" t="s">
        <v>17</v>
      </c>
      <c r="N15" s="15">
        <f t="shared" si="1"/>
        <v>0.61538461538461542</v>
      </c>
      <c r="O15" s="14">
        <v>4</v>
      </c>
    </row>
    <row r="16" spans="1:15">
      <c r="A16" s="11">
        <f>IF(Splitting!A16="NORMAL",2,IF(Splitting!A16="PREDIABETES",3,IF(Splitting!A16="DIABETES",1)))</f>
        <v>2</v>
      </c>
      <c r="B16" s="11">
        <f>IF(Splitting!B16="NORMAL",2,IF(Splitting!B16="PRAHIPERTENSI",3,IF(Splitting!B16="HIPERTENSI1",5,IF(Splitting!B16="HIPERTENSI2",4,IF(Splitting!B16="KRISIS",1)))))</f>
        <v>2</v>
      </c>
      <c r="C16" s="11">
        <f>IF(Splitting!C16="OBESITAS",3,IF(Splitting!C16="NORMAL",2,IF(Splitting!C16="KURANG",1)))</f>
        <v>2</v>
      </c>
      <c r="D16" s="11">
        <f>IF(Splitting!D16="DEWASA",1,IF(Splitting!D16="LANSIA",0))</f>
        <v>1</v>
      </c>
      <c r="E16" s="9">
        <v>0</v>
      </c>
      <c r="G16" s="52"/>
      <c r="H16" s="4" t="s">
        <v>18</v>
      </c>
      <c r="I16" s="4">
        <f>COUNTIFS(Splitting!$B$2:$B$431,Numbering!$H16,Splitting!$E$2:$E$431,Numbering!I$7)</f>
        <v>0</v>
      </c>
      <c r="J16" s="4">
        <f>COUNTIFS(Splitting!$B$2:$B$431,Numbering!$H16,Splitting!$E$2:$E$431,Numbering!J$7)</f>
        <v>1</v>
      </c>
      <c r="L16" s="56"/>
      <c r="M16" s="14" t="s">
        <v>18</v>
      </c>
      <c r="N16" s="15">
        <f t="shared" si="1"/>
        <v>0</v>
      </c>
      <c r="O16" s="14">
        <v>1</v>
      </c>
    </row>
    <row r="17" spans="1:15">
      <c r="A17" s="11">
        <f>IF(Splitting!A17="NORMAL",2,IF(Splitting!A17="PREDIABETES",3,IF(Splitting!A17="DIABETES",1)))</f>
        <v>3</v>
      </c>
      <c r="B17" s="11">
        <f>IF(Splitting!B17="NORMAL",2,IF(Splitting!B17="PRAHIPERTENSI",3,IF(Splitting!B17="HIPERTENSI1",5,IF(Splitting!B17="HIPERTENSI2",4,IF(Splitting!B17="KRISIS",1)))))</f>
        <v>2</v>
      </c>
      <c r="C17" s="11">
        <f>IF(Splitting!C17="OBESITAS",3,IF(Splitting!C17="NORMAL",2,IF(Splitting!C17="KURANG",1)))</f>
        <v>3</v>
      </c>
      <c r="D17" s="11">
        <f>IF(Splitting!D17="DEWASA",1,IF(Splitting!D17="LANSIA",0))</f>
        <v>1</v>
      </c>
      <c r="E17" s="9">
        <v>1</v>
      </c>
      <c r="G17" s="52" t="s">
        <v>29</v>
      </c>
      <c r="H17" s="4" t="s">
        <v>15</v>
      </c>
      <c r="I17" s="4">
        <f>COUNTIFS(Splitting!$C$2:$C$431,Numbering!$H17,Splitting!$E$2:$E$431,Numbering!I$7)</f>
        <v>2</v>
      </c>
      <c r="J17" s="4">
        <f>COUNTIFS(Splitting!$C$2:$C$431,Numbering!$H17,Splitting!$E$2:$E$431,Numbering!J$7)</f>
        <v>7</v>
      </c>
      <c r="L17" s="55" t="s">
        <v>29</v>
      </c>
      <c r="M17" s="16" t="s">
        <v>15</v>
      </c>
      <c r="N17" s="17">
        <f t="shared" si="1"/>
        <v>0.22222222222222221</v>
      </c>
      <c r="O17" s="16">
        <v>1</v>
      </c>
    </row>
    <row r="18" spans="1:15">
      <c r="A18" s="11">
        <f>IF(Splitting!A18="NORMAL",2,IF(Splitting!A18="PREDIABETES",3,IF(Splitting!A18="DIABETES",1)))</f>
        <v>2</v>
      </c>
      <c r="B18" s="11">
        <f>IF(Splitting!B18="NORMAL",2,IF(Splitting!B18="PRAHIPERTENSI",3,IF(Splitting!B18="HIPERTENSI1",5,IF(Splitting!B18="HIPERTENSI2",4,IF(Splitting!B18="KRISIS",1)))))</f>
        <v>2</v>
      </c>
      <c r="C18" s="11">
        <f>IF(Splitting!C18="OBESITAS",3,IF(Splitting!C18="NORMAL",2,IF(Splitting!C18="KURANG",1)))</f>
        <v>3</v>
      </c>
      <c r="D18" s="11">
        <f>IF(Splitting!D18="DEWASA",1,IF(Splitting!D18="LANSIA",0))</f>
        <v>1</v>
      </c>
      <c r="E18" s="9">
        <v>0</v>
      </c>
      <c r="G18" s="52"/>
      <c r="H18" s="4" t="s">
        <v>12</v>
      </c>
      <c r="I18" s="4">
        <f>COUNTIFS(Splitting!$C$2:$C$431,Numbering!$H18,Splitting!$E$2:$E$431,Numbering!I$7)</f>
        <v>38</v>
      </c>
      <c r="J18" s="4">
        <f>COUNTIFS(Splitting!$C$2:$C$431,Numbering!$H18,Splitting!$E$2:$E$431,Numbering!J$7)</f>
        <v>94</v>
      </c>
      <c r="L18" s="62"/>
      <c r="M18" s="16" t="s">
        <v>12</v>
      </c>
      <c r="N18" s="17">
        <f t="shared" si="1"/>
        <v>0.2878787878787879</v>
      </c>
      <c r="O18" s="16">
        <v>2</v>
      </c>
    </row>
    <row r="19" spans="1:15">
      <c r="A19" s="11">
        <f>IF(Splitting!A19="NORMAL",2,IF(Splitting!A19="PREDIABETES",3,IF(Splitting!A19="DIABETES",1)))</f>
        <v>3</v>
      </c>
      <c r="B19" s="11">
        <f>IF(Splitting!B19="NORMAL",2,IF(Splitting!B19="PRAHIPERTENSI",3,IF(Splitting!B19="HIPERTENSI1",5,IF(Splitting!B19="HIPERTENSI2",4,IF(Splitting!B19="KRISIS",1)))))</f>
        <v>2</v>
      </c>
      <c r="C19" s="11">
        <f>IF(Splitting!C19="OBESITAS",3,IF(Splitting!C19="NORMAL",2,IF(Splitting!C19="KURANG",1)))</f>
        <v>2</v>
      </c>
      <c r="D19" s="11">
        <f>IF(Splitting!D19="DEWASA",1,IF(Splitting!D19="LANSIA",0))</f>
        <v>1</v>
      </c>
      <c r="E19" s="9">
        <v>1</v>
      </c>
      <c r="G19" s="52"/>
      <c r="H19" s="4" t="s">
        <v>13</v>
      </c>
      <c r="I19" s="4">
        <f>COUNTIFS(Splitting!$C$2:$C$431,Numbering!$H19,Splitting!$E$2:$E$431,Numbering!I$7)</f>
        <v>177</v>
      </c>
      <c r="J19" s="4">
        <f>COUNTIFS(Splitting!$C$2:$C$431,Numbering!$H19,Splitting!$E$2:$E$431,Numbering!J$7)</f>
        <v>112</v>
      </c>
      <c r="L19" s="56"/>
      <c r="M19" s="16" t="s">
        <v>13</v>
      </c>
      <c r="N19" s="17">
        <f t="shared" si="1"/>
        <v>0.61245674740484424</v>
      </c>
      <c r="O19" s="16">
        <v>3</v>
      </c>
    </row>
    <row r="20" spans="1:15">
      <c r="A20" s="11">
        <f>IF(Splitting!A20="NORMAL",2,IF(Splitting!A20="PREDIABETES",3,IF(Splitting!A20="DIABETES",1)))</f>
        <v>2</v>
      </c>
      <c r="B20" s="11">
        <f>IF(Splitting!B20="NORMAL",2,IF(Splitting!B20="PRAHIPERTENSI",3,IF(Splitting!B20="HIPERTENSI1",5,IF(Splitting!B20="HIPERTENSI2",4,IF(Splitting!B20="KRISIS",1)))))</f>
        <v>2</v>
      </c>
      <c r="C20" s="11">
        <f>IF(Splitting!C20="OBESITAS",3,IF(Splitting!C20="NORMAL",2,IF(Splitting!C20="KURANG",1)))</f>
        <v>3</v>
      </c>
      <c r="D20" s="11">
        <f>IF(Splitting!D20="DEWASA",1,IF(Splitting!D20="LANSIA",0))</f>
        <v>1</v>
      </c>
      <c r="E20" s="9">
        <v>0</v>
      </c>
      <c r="G20" s="52" t="s">
        <v>30</v>
      </c>
      <c r="H20" s="4" t="s">
        <v>21</v>
      </c>
      <c r="I20" s="4">
        <f>COUNTIFS(Splitting!$D$2:$D$431,Numbering!$H20,Splitting!$E$2:$E$431,Numbering!I$7)</f>
        <v>209</v>
      </c>
      <c r="J20" s="4">
        <f>COUNTIFS(Splitting!$D$2:$D$431,Numbering!$H20,Splitting!$E$2:$E$431,Numbering!J$7)</f>
        <v>202</v>
      </c>
      <c r="L20" s="55" t="s">
        <v>7</v>
      </c>
      <c r="M20" s="18" t="s">
        <v>21</v>
      </c>
      <c r="N20" s="19">
        <f t="shared" si="1"/>
        <v>0.5085158150851582</v>
      </c>
      <c r="O20" s="18">
        <v>1</v>
      </c>
    </row>
    <row r="21" spans="1:15">
      <c r="A21" s="11">
        <f>IF(Splitting!A21="NORMAL",2,IF(Splitting!A21="PREDIABETES",3,IF(Splitting!A21="DIABETES",1)))</f>
        <v>2</v>
      </c>
      <c r="B21" s="11">
        <f>IF(Splitting!B21="NORMAL",2,IF(Splitting!B21="PRAHIPERTENSI",3,IF(Splitting!B21="HIPERTENSI1",5,IF(Splitting!B21="HIPERTENSI2",4,IF(Splitting!B21="KRISIS",1)))))</f>
        <v>2</v>
      </c>
      <c r="C21" s="11">
        <f>IF(Splitting!C21="OBESITAS",3,IF(Splitting!C21="NORMAL",2,IF(Splitting!C21="KURANG",1)))</f>
        <v>2</v>
      </c>
      <c r="D21" s="11">
        <f>IF(Splitting!D21="DEWASA",1,IF(Splitting!D21="LANSIA",0))</f>
        <v>1</v>
      </c>
      <c r="E21" s="9">
        <v>0</v>
      </c>
      <c r="G21" s="52"/>
      <c r="H21" s="4" t="s">
        <v>22</v>
      </c>
      <c r="I21" s="4">
        <f>COUNTIFS(Splitting!$D$2:$D$431,Numbering!$H21,Splitting!$E$2:$E$431,Numbering!I$7)</f>
        <v>8</v>
      </c>
      <c r="J21" s="4">
        <f>COUNTIFS(Splitting!$D$2:$D$431,Numbering!$H21,Splitting!$E$2:$E$431,Numbering!J$7)</f>
        <v>11</v>
      </c>
      <c r="L21" s="56"/>
      <c r="M21" s="18" t="s">
        <v>22</v>
      </c>
      <c r="N21" s="19">
        <f t="shared" si="1"/>
        <v>0.42105263157894735</v>
      </c>
      <c r="O21" s="18">
        <v>0</v>
      </c>
    </row>
    <row r="22" spans="1:15">
      <c r="A22" s="11">
        <f>IF(Splitting!A22="NORMAL",2,IF(Splitting!A22="PREDIABETES",3,IF(Splitting!A22="DIABETES",1)))</f>
        <v>2</v>
      </c>
      <c r="B22" s="11">
        <f>IF(Splitting!B22="NORMAL",2,IF(Splitting!B22="PRAHIPERTENSI",3,IF(Splitting!B22="HIPERTENSI1",5,IF(Splitting!B22="HIPERTENSI2",4,IF(Splitting!B22="KRISIS",1)))))</f>
        <v>2</v>
      </c>
      <c r="C22" s="11">
        <f>IF(Splitting!C22="OBESITAS",3,IF(Splitting!C22="NORMAL",2,IF(Splitting!C22="KURANG",1)))</f>
        <v>2</v>
      </c>
      <c r="D22" s="11">
        <f>IF(Splitting!D22="DEWASA",1,IF(Splitting!D22="LANSIA",0))</f>
        <v>1</v>
      </c>
      <c r="E22" s="9">
        <v>0</v>
      </c>
    </row>
    <row r="23" spans="1:15">
      <c r="A23" s="11">
        <f>IF(Splitting!A23="NORMAL",2,IF(Splitting!A23="PREDIABETES",3,IF(Splitting!A23="DIABETES",1)))</f>
        <v>2</v>
      </c>
      <c r="B23" s="11">
        <f>IF(Splitting!B23="NORMAL",2,IF(Splitting!B23="PRAHIPERTENSI",3,IF(Splitting!B23="HIPERTENSI1",5,IF(Splitting!B23="HIPERTENSI2",4,IF(Splitting!B23="KRISIS",1)))))</f>
        <v>2</v>
      </c>
      <c r="C23" s="11">
        <f>IF(Splitting!C23="OBESITAS",3,IF(Splitting!C23="NORMAL",2,IF(Splitting!C23="KURANG",1)))</f>
        <v>2</v>
      </c>
      <c r="D23" s="11">
        <f>IF(Splitting!D23="DEWASA",1,IF(Splitting!D23="LANSIA",0))</f>
        <v>1</v>
      </c>
      <c r="E23" s="9">
        <v>0</v>
      </c>
    </row>
    <row r="24" spans="1:15">
      <c r="A24" s="11">
        <f>IF(Splitting!A24="NORMAL",2,IF(Splitting!A24="PREDIABETES",3,IF(Splitting!A24="DIABETES",1)))</f>
        <v>2</v>
      </c>
      <c r="B24" s="11">
        <f>IF(Splitting!B24="NORMAL",2,IF(Splitting!B24="PRAHIPERTENSI",3,IF(Splitting!B24="HIPERTENSI1",5,IF(Splitting!B24="HIPERTENSI2",4,IF(Splitting!B24="KRISIS",1)))))</f>
        <v>2</v>
      </c>
      <c r="C24" s="11">
        <f>IF(Splitting!C24="OBESITAS",3,IF(Splitting!C24="NORMAL",2,IF(Splitting!C24="KURANG",1)))</f>
        <v>2</v>
      </c>
      <c r="D24" s="11">
        <f>IF(Splitting!D24="DEWASA",1,IF(Splitting!D24="LANSIA",0))</f>
        <v>1</v>
      </c>
      <c r="E24" s="9">
        <v>0</v>
      </c>
    </row>
    <row r="25" spans="1:15">
      <c r="A25" s="11">
        <f>IF(Splitting!A25="NORMAL",2,IF(Splitting!A25="PREDIABETES",3,IF(Splitting!A25="DIABETES",1)))</f>
        <v>2</v>
      </c>
      <c r="B25" s="11">
        <f>IF(Splitting!B25="NORMAL",2,IF(Splitting!B25="PRAHIPERTENSI",3,IF(Splitting!B25="HIPERTENSI1",5,IF(Splitting!B25="HIPERTENSI2",4,IF(Splitting!B25="KRISIS",1)))))</f>
        <v>2</v>
      </c>
      <c r="C25" s="11">
        <f>IF(Splitting!C25="OBESITAS",3,IF(Splitting!C25="NORMAL",2,IF(Splitting!C25="KURANG",1)))</f>
        <v>2</v>
      </c>
      <c r="D25" s="11">
        <f>IF(Splitting!D25="DEWASA",1,IF(Splitting!D25="LANSIA",0))</f>
        <v>1</v>
      </c>
      <c r="E25" s="9">
        <v>0</v>
      </c>
    </row>
    <row r="26" spans="1:15">
      <c r="A26" s="11">
        <f>IF(Splitting!A26="NORMAL",2,IF(Splitting!A26="PREDIABETES",3,IF(Splitting!A26="DIABETES",1)))</f>
        <v>2</v>
      </c>
      <c r="B26" s="11">
        <f>IF(Splitting!B26="NORMAL",2,IF(Splitting!B26="PRAHIPERTENSI",3,IF(Splitting!B26="HIPERTENSI1",5,IF(Splitting!B26="HIPERTENSI2",4,IF(Splitting!B26="KRISIS",1)))))</f>
        <v>2</v>
      </c>
      <c r="C26" s="11">
        <f>IF(Splitting!C26="OBESITAS",3,IF(Splitting!C26="NORMAL",2,IF(Splitting!C26="KURANG",1)))</f>
        <v>2</v>
      </c>
      <c r="D26" s="11">
        <f>IF(Splitting!D26="DEWASA",1,IF(Splitting!D26="LANSIA",0))</f>
        <v>1</v>
      </c>
      <c r="E26" s="9">
        <v>1</v>
      </c>
    </row>
    <row r="27" spans="1:15">
      <c r="A27" s="11">
        <f>IF(Splitting!A27="NORMAL",2,IF(Splitting!A27="PREDIABETES",3,IF(Splitting!A27="DIABETES",1)))</f>
        <v>2</v>
      </c>
      <c r="B27" s="11">
        <f>IF(Splitting!B27="NORMAL",2,IF(Splitting!B27="PRAHIPERTENSI",3,IF(Splitting!B27="HIPERTENSI1",5,IF(Splitting!B27="HIPERTENSI2",4,IF(Splitting!B27="KRISIS",1)))))</f>
        <v>3</v>
      </c>
      <c r="C27" s="11">
        <f>IF(Splitting!C27="OBESITAS",3,IF(Splitting!C27="NORMAL",2,IF(Splitting!C27="KURANG",1)))</f>
        <v>3</v>
      </c>
      <c r="D27" s="11">
        <f>IF(Splitting!D27="DEWASA",1,IF(Splitting!D27="LANSIA",0))</f>
        <v>1</v>
      </c>
      <c r="E27" s="9">
        <v>1</v>
      </c>
    </row>
    <row r="28" spans="1:15">
      <c r="A28" s="11">
        <f>IF(Splitting!A28="NORMAL",2,IF(Splitting!A28="PREDIABETES",3,IF(Splitting!A28="DIABETES",1)))</f>
        <v>2</v>
      </c>
      <c r="B28" s="11">
        <f>IF(Splitting!B28="NORMAL",2,IF(Splitting!B28="PRAHIPERTENSI",3,IF(Splitting!B28="HIPERTENSI1",5,IF(Splitting!B28="HIPERTENSI2",4,IF(Splitting!B28="KRISIS",1)))))</f>
        <v>2</v>
      </c>
      <c r="C28" s="11">
        <f>IF(Splitting!C28="OBESITAS",3,IF(Splitting!C28="NORMAL",2,IF(Splitting!C28="KURANG",1)))</f>
        <v>2</v>
      </c>
      <c r="D28" s="11">
        <f>IF(Splitting!D28="DEWASA",1,IF(Splitting!D28="LANSIA",0))</f>
        <v>1</v>
      </c>
      <c r="E28" s="9">
        <v>0</v>
      </c>
    </row>
    <row r="29" spans="1:15">
      <c r="A29" s="11">
        <f>IF(Splitting!A29="NORMAL",2,IF(Splitting!A29="PREDIABETES",3,IF(Splitting!A29="DIABETES",1)))</f>
        <v>3</v>
      </c>
      <c r="B29" s="11">
        <f>IF(Splitting!B29="NORMAL",2,IF(Splitting!B29="PRAHIPERTENSI",3,IF(Splitting!B29="HIPERTENSI1",5,IF(Splitting!B29="HIPERTENSI2",4,IF(Splitting!B29="KRISIS",1)))))</f>
        <v>5</v>
      </c>
      <c r="C29" s="11">
        <f>IF(Splitting!C29="OBESITAS",3,IF(Splitting!C29="NORMAL",2,IF(Splitting!C29="KURANG",1)))</f>
        <v>3</v>
      </c>
      <c r="D29" s="11">
        <f>IF(Splitting!D29="DEWASA",1,IF(Splitting!D29="LANSIA",0))</f>
        <v>1</v>
      </c>
      <c r="E29" s="9">
        <v>1</v>
      </c>
    </row>
    <row r="30" spans="1:15">
      <c r="A30" s="11">
        <f>IF(Splitting!A30="NORMAL",2,IF(Splitting!A30="PREDIABETES",3,IF(Splitting!A30="DIABETES",1)))</f>
        <v>2</v>
      </c>
      <c r="B30" s="11">
        <f>IF(Splitting!B30="NORMAL",2,IF(Splitting!B30="PRAHIPERTENSI",3,IF(Splitting!B30="HIPERTENSI1",5,IF(Splitting!B30="HIPERTENSI2",4,IF(Splitting!B30="KRISIS",1)))))</f>
        <v>3</v>
      </c>
      <c r="C30" s="11">
        <f>IF(Splitting!C30="OBESITAS",3,IF(Splitting!C30="NORMAL",2,IF(Splitting!C30="KURANG",1)))</f>
        <v>2</v>
      </c>
      <c r="D30" s="11">
        <f>IF(Splitting!D30="DEWASA",1,IF(Splitting!D30="LANSIA",0))</f>
        <v>1</v>
      </c>
      <c r="E30" s="9">
        <v>1</v>
      </c>
    </row>
    <row r="31" spans="1:15">
      <c r="A31" s="11">
        <f>IF(Splitting!A31="NORMAL",2,IF(Splitting!A31="PREDIABETES",3,IF(Splitting!A31="DIABETES",1)))</f>
        <v>3</v>
      </c>
      <c r="B31" s="11">
        <f>IF(Splitting!B31="NORMAL",2,IF(Splitting!B31="PRAHIPERTENSI",3,IF(Splitting!B31="HIPERTENSI1",5,IF(Splitting!B31="HIPERTENSI2",4,IF(Splitting!B31="KRISIS",1)))))</f>
        <v>3</v>
      </c>
      <c r="C31" s="11">
        <f>IF(Splitting!C31="OBESITAS",3,IF(Splitting!C31="NORMAL",2,IF(Splitting!C31="KURANG",1)))</f>
        <v>3</v>
      </c>
      <c r="D31" s="11">
        <f>IF(Splitting!D31="DEWASA",1,IF(Splitting!D31="LANSIA",0))</f>
        <v>1</v>
      </c>
      <c r="E31" s="9">
        <v>1</v>
      </c>
    </row>
    <row r="32" spans="1:15">
      <c r="A32" s="11">
        <f>IF(Splitting!A32="NORMAL",2,IF(Splitting!A32="PREDIABETES",3,IF(Splitting!A32="DIABETES",1)))</f>
        <v>2</v>
      </c>
      <c r="B32" s="11">
        <f>IF(Splitting!B32="NORMAL",2,IF(Splitting!B32="PRAHIPERTENSI",3,IF(Splitting!B32="HIPERTENSI1",5,IF(Splitting!B32="HIPERTENSI2",4,IF(Splitting!B32="KRISIS",1)))))</f>
        <v>2</v>
      </c>
      <c r="C32" s="11">
        <f>IF(Splitting!C32="OBESITAS",3,IF(Splitting!C32="NORMAL",2,IF(Splitting!C32="KURANG",1)))</f>
        <v>3</v>
      </c>
      <c r="D32" s="11">
        <f>IF(Splitting!D32="DEWASA",1,IF(Splitting!D32="LANSIA",0))</f>
        <v>1</v>
      </c>
      <c r="E32" s="9">
        <v>1</v>
      </c>
    </row>
    <row r="33" spans="1:5">
      <c r="A33" s="11">
        <f>IF(Splitting!A33="NORMAL",2,IF(Splitting!A33="PREDIABETES",3,IF(Splitting!A33="DIABETES",1)))</f>
        <v>2</v>
      </c>
      <c r="B33" s="11">
        <f>IF(Splitting!B33="NORMAL",2,IF(Splitting!B33="PRAHIPERTENSI",3,IF(Splitting!B33="HIPERTENSI1",5,IF(Splitting!B33="HIPERTENSI2",4,IF(Splitting!B33="KRISIS",1)))))</f>
        <v>2</v>
      </c>
      <c r="C33" s="11">
        <f>IF(Splitting!C33="OBESITAS",3,IF(Splitting!C33="NORMAL",2,IF(Splitting!C33="KURANG",1)))</f>
        <v>2</v>
      </c>
      <c r="D33" s="11">
        <f>IF(Splitting!D33="DEWASA",1,IF(Splitting!D33="LANSIA",0))</f>
        <v>0</v>
      </c>
      <c r="E33" s="9">
        <v>0</v>
      </c>
    </row>
    <row r="34" spans="1:5">
      <c r="A34" s="11">
        <f>IF(Splitting!A34="NORMAL",2,IF(Splitting!A34="PREDIABETES",3,IF(Splitting!A34="DIABETES",1)))</f>
        <v>2</v>
      </c>
      <c r="B34" s="11">
        <f>IF(Splitting!B34="NORMAL",2,IF(Splitting!B34="PRAHIPERTENSI",3,IF(Splitting!B34="HIPERTENSI1",5,IF(Splitting!B34="HIPERTENSI2",4,IF(Splitting!B34="KRISIS",1)))))</f>
        <v>2</v>
      </c>
      <c r="C34" s="11">
        <f>IF(Splitting!C34="OBESITAS",3,IF(Splitting!C34="NORMAL",2,IF(Splitting!C34="KURANG",1)))</f>
        <v>3</v>
      </c>
      <c r="D34" s="11">
        <f>IF(Splitting!D34="DEWASA",1,IF(Splitting!D34="LANSIA",0))</f>
        <v>1</v>
      </c>
      <c r="E34" s="9">
        <v>1</v>
      </c>
    </row>
    <row r="35" spans="1:5">
      <c r="A35" s="11">
        <f>IF(Splitting!A35="NORMAL",2,IF(Splitting!A35="PREDIABETES",3,IF(Splitting!A35="DIABETES",1)))</f>
        <v>3</v>
      </c>
      <c r="B35" s="11">
        <f>IF(Splitting!B35="NORMAL",2,IF(Splitting!B35="PRAHIPERTENSI",3,IF(Splitting!B35="HIPERTENSI1",5,IF(Splitting!B35="HIPERTENSI2",4,IF(Splitting!B35="KRISIS",1)))))</f>
        <v>2</v>
      </c>
      <c r="C35" s="11">
        <f>IF(Splitting!C35="OBESITAS",3,IF(Splitting!C35="NORMAL",2,IF(Splitting!C35="KURANG",1)))</f>
        <v>3</v>
      </c>
      <c r="D35" s="11">
        <f>IF(Splitting!D35="DEWASA",1,IF(Splitting!D35="LANSIA",0))</f>
        <v>1</v>
      </c>
      <c r="E35" s="9">
        <v>1</v>
      </c>
    </row>
    <row r="36" spans="1:5">
      <c r="A36" s="11">
        <f>IF(Splitting!A36="NORMAL",2,IF(Splitting!A36="PREDIABETES",3,IF(Splitting!A36="DIABETES",1)))</f>
        <v>2</v>
      </c>
      <c r="B36" s="11">
        <f>IF(Splitting!B36="NORMAL",2,IF(Splitting!B36="PRAHIPERTENSI",3,IF(Splitting!B36="HIPERTENSI1",5,IF(Splitting!B36="HIPERTENSI2",4,IF(Splitting!B36="KRISIS",1)))))</f>
        <v>4</v>
      </c>
      <c r="C36" s="11">
        <f>IF(Splitting!C36="OBESITAS",3,IF(Splitting!C36="NORMAL",2,IF(Splitting!C36="KURANG",1)))</f>
        <v>3</v>
      </c>
      <c r="D36" s="11">
        <f>IF(Splitting!D36="DEWASA",1,IF(Splitting!D36="LANSIA",0))</f>
        <v>1</v>
      </c>
      <c r="E36" s="9">
        <v>0</v>
      </c>
    </row>
    <row r="37" spans="1:5">
      <c r="A37" s="11">
        <f>IF(Splitting!A37="NORMAL",2,IF(Splitting!A37="PREDIABETES",3,IF(Splitting!A37="DIABETES",1)))</f>
        <v>3</v>
      </c>
      <c r="B37" s="11">
        <f>IF(Splitting!B37="NORMAL",2,IF(Splitting!B37="PRAHIPERTENSI",3,IF(Splitting!B37="HIPERTENSI1",5,IF(Splitting!B37="HIPERTENSI2",4,IF(Splitting!B37="KRISIS",1)))))</f>
        <v>5</v>
      </c>
      <c r="C37" s="11">
        <f>IF(Splitting!C37="OBESITAS",3,IF(Splitting!C37="NORMAL",2,IF(Splitting!C37="KURANG",1)))</f>
        <v>3</v>
      </c>
      <c r="D37" s="11">
        <f>IF(Splitting!D37="DEWASA",1,IF(Splitting!D37="LANSIA",0))</f>
        <v>1</v>
      </c>
      <c r="E37" s="9">
        <v>1</v>
      </c>
    </row>
    <row r="38" spans="1:5">
      <c r="A38" s="11">
        <f>IF(Splitting!A38="NORMAL",2,IF(Splitting!A38="PREDIABETES",3,IF(Splitting!A38="DIABETES",1)))</f>
        <v>2</v>
      </c>
      <c r="B38" s="11">
        <f>IF(Splitting!B38="NORMAL",2,IF(Splitting!B38="PRAHIPERTENSI",3,IF(Splitting!B38="HIPERTENSI1",5,IF(Splitting!B38="HIPERTENSI2",4,IF(Splitting!B38="KRISIS",1)))))</f>
        <v>4</v>
      </c>
      <c r="C38" s="11">
        <f>IF(Splitting!C38="OBESITAS",3,IF(Splitting!C38="NORMAL",2,IF(Splitting!C38="KURANG",1)))</f>
        <v>3</v>
      </c>
      <c r="D38" s="11">
        <f>IF(Splitting!D38="DEWASA",1,IF(Splitting!D38="LANSIA",0))</f>
        <v>1</v>
      </c>
      <c r="E38" s="9">
        <v>0</v>
      </c>
    </row>
    <row r="39" spans="1:5">
      <c r="A39" s="11">
        <f>IF(Splitting!A39="NORMAL",2,IF(Splitting!A39="PREDIABETES",3,IF(Splitting!A39="DIABETES",1)))</f>
        <v>3</v>
      </c>
      <c r="B39" s="11">
        <f>IF(Splitting!B39="NORMAL",2,IF(Splitting!B39="PRAHIPERTENSI",3,IF(Splitting!B39="HIPERTENSI1",5,IF(Splitting!B39="HIPERTENSI2",4,IF(Splitting!B39="KRISIS",1)))))</f>
        <v>2</v>
      </c>
      <c r="C39" s="11">
        <f>IF(Splitting!C39="OBESITAS",3,IF(Splitting!C39="NORMAL",2,IF(Splitting!C39="KURANG",1)))</f>
        <v>3</v>
      </c>
      <c r="D39" s="11">
        <f>IF(Splitting!D39="DEWASA",1,IF(Splitting!D39="LANSIA",0))</f>
        <v>1</v>
      </c>
      <c r="E39" s="9">
        <v>1</v>
      </c>
    </row>
    <row r="40" spans="1:5">
      <c r="A40" s="11">
        <f>IF(Splitting!A40="NORMAL",2,IF(Splitting!A40="PREDIABETES",3,IF(Splitting!A40="DIABETES",1)))</f>
        <v>2</v>
      </c>
      <c r="B40" s="11">
        <f>IF(Splitting!B40="NORMAL",2,IF(Splitting!B40="PRAHIPERTENSI",3,IF(Splitting!B40="HIPERTENSI1",5,IF(Splitting!B40="HIPERTENSI2",4,IF(Splitting!B40="KRISIS",1)))))</f>
        <v>2</v>
      </c>
      <c r="C40" s="11">
        <f>IF(Splitting!C40="OBESITAS",3,IF(Splitting!C40="NORMAL",2,IF(Splitting!C40="KURANG",1)))</f>
        <v>2</v>
      </c>
      <c r="D40" s="11">
        <f>IF(Splitting!D40="DEWASA",1,IF(Splitting!D40="LANSIA",0))</f>
        <v>1</v>
      </c>
      <c r="E40" s="9">
        <v>1</v>
      </c>
    </row>
    <row r="41" spans="1:5">
      <c r="A41" s="11">
        <f>IF(Splitting!A41="NORMAL",2,IF(Splitting!A41="PREDIABETES",3,IF(Splitting!A41="DIABETES",1)))</f>
        <v>3</v>
      </c>
      <c r="B41" s="11">
        <f>IF(Splitting!B41="NORMAL",2,IF(Splitting!B41="PRAHIPERTENSI",3,IF(Splitting!B41="HIPERTENSI1",5,IF(Splitting!B41="HIPERTENSI2",4,IF(Splitting!B41="KRISIS",1)))))</f>
        <v>3</v>
      </c>
      <c r="C41" s="11">
        <f>IF(Splitting!C41="OBESITAS",3,IF(Splitting!C41="NORMAL",2,IF(Splitting!C41="KURANG",1)))</f>
        <v>3</v>
      </c>
      <c r="D41" s="11">
        <f>IF(Splitting!D41="DEWASA",1,IF(Splitting!D41="LANSIA",0))</f>
        <v>1</v>
      </c>
      <c r="E41" s="9">
        <v>0</v>
      </c>
    </row>
    <row r="42" spans="1:5">
      <c r="A42" s="11">
        <f>IF(Splitting!A42="NORMAL",2,IF(Splitting!A42="PREDIABETES",3,IF(Splitting!A42="DIABETES",1)))</f>
        <v>3</v>
      </c>
      <c r="B42" s="11">
        <f>IF(Splitting!B42="NORMAL",2,IF(Splitting!B42="PRAHIPERTENSI",3,IF(Splitting!B42="HIPERTENSI1",5,IF(Splitting!B42="HIPERTENSI2",4,IF(Splitting!B42="KRISIS",1)))))</f>
        <v>2</v>
      </c>
      <c r="C42" s="11">
        <f>IF(Splitting!C42="OBESITAS",3,IF(Splitting!C42="NORMAL",2,IF(Splitting!C42="KURANG",1)))</f>
        <v>3</v>
      </c>
      <c r="D42" s="11">
        <f>IF(Splitting!D42="DEWASA",1,IF(Splitting!D42="LANSIA",0))</f>
        <v>1</v>
      </c>
      <c r="E42" s="9">
        <v>1</v>
      </c>
    </row>
    <row r="43" spans="1:5">
      <c r="A43" s="11">
        <f>IF(Splitting!A43="NORMAL",2,IF(Splitting!A43="PREDIABETES",3,IF(Splitting!A43="DIABETES",1)))</f>
        <v>2</v>
      </c>
      <c r="B43" s="11">
        <f>IF(Splitting!B43="NORMAL",2,IF(Splitting!B43="PRAHIPERTENSI",3,IF(Splitting!B43="HIPERTENSI1",5,IF(Splitting!B43="HIPERTENSI2",4,IF(Splitting!B43="KRISIS",1)))))</f>
        <v>2</v>
      </c>
      <c r="C43" s="11">
        <f>IF(Splitting!C43="OBESITAS",3,IF(Splitting!C43="NORMAL",2,IF(Splitting!C43="KURANG",1)))</f>
        <v>3</v>
      </c>
      <c r="D43" s="11">
        <f>IF(Splitting!D43="DEWASA",1,IF(Splitting!D43="LANSIA",0))</f>
        <v>1</v>
      </c>
      <c r="E43" s="9">
        <v>1</v>
      </c>
    </row>
    <row r="44" spans="1:5">
      <c r="A44" s="11">
        <f>IF(Splitting!A44="NORMAL",2,IF(Splitting!A44="PREDIABETES",3,IF(Splitting!A44="DIABETES",1)))</f>
        <v>2</v>
      </c>
      <c r="B44" s="11">
        <f>IF(Splitting!B44="NORMAL",2,IF(Splitting!B44="PRAHIPERTENSI",3,IF(Splitting!B44="HIPERTENSI1",5,IF(Splitting!B44="HIPERTENSI2",4,IF(Splitting!B44="KRISIS",1)))))</f>
        <v>2</v>
      </c>
      <c r="C44" s="11">
        <f>IF(Splitting!C44="OBESITAS",3,IF(Splitting!C44="NORMAL",2,IF(Splitting!C44="KURANG",1)))</f>
        <v>3</v>
      </c>
      <c r="D44" s="11">
        <f>IF(Splitting!D44="DEWASA",1,IF(Splitting!D44="LANSIA",0))</f>
        <v>1</v>
      </c>
      <c r="E44" s="9">
        <v>0</v>
      </c>
    </row>
    <row r="45" spans="1:5">
      <c r="A45" s="11">
        <f>IF(Splitting!A45="NORMAL",2,IF(Splitting!A45="PREDIABETES",3,IF(Splitting!A45="DIABETES",1)))</f>
        <v>2</v>
      </c>
      <c r="B45" s="11">
        <f>IF(Splitting!B45="NORMAL",2,IF(Splitting!B45="PRAHIPERTENSI",3,IF(Splitting!B45="HIPERTENSI1",5,IF(Splitting!B45="HIPERTENSI2",4,IF(Splitting!B45="KRISIS",1)))))</f>
        <v>2</v>
      </c>
      <c r="C45" s="11">
        <f>IF(Splitting!C45="OBESITAS",3,IF(Splitting!C45="NORMAL",2,IF(Splitting!C45="KURANG",1)))</f>
        <v>3</v>
      </c>
      <c r="D45" s="11">
        <f>IF(Splitting!D45="DEWASA",1,IF(Splitting!D45="LANSIA",0))</f>
        <v>1</v>
      </c>
      <c r="E45" s="9">
        <v>0</v>
      </c>
    </row>
    <row r="46" spans="1:5">
      <c r="A46" s="11">
        <f>IF(Splitting!A46="NORMAL",2,IF(Splitting!A46="PREDIABETES",3,IF(Splitting!A46="DIABETES",1)))</f>
        <v>2</v>
      </c>
      <c r="B46" s="11">
        <f>IF(Splitting!B46="NORMAL",2,IF(Splitting!B46="PRAHIPERTENSI",3,IF(Splitting!B46="HIPERTENSI1",5,IF(Splitting!B46="HIPERTENSI2",4,IF(Splitting!B46="KRISIS",1)))))</f>
        <v>2</v>
      </c>
      <c r="C46" s="11">
        <f>IF(Splitting!C46="OBESITAS",3,IF(Splitting!C46="NORMAL",2,IF(Splitting!C46="KURANG",1)))</f>
        <v>3</v>
      </c>
      <c r="D46" s="11">
        <f>IF(Splitting!D46="DEWASA",1,IF(Splitting!D46="LANSIA",0))</f>
        <v>1</v>
      </c>
      <c r="E46" s="9">
        <v>0</v>
      </c>
    </row>
    <row r="47" spans="1:5">
      <c r="A47" s="11">
        <f>IF(Splitting!A47="NORMAL",2,IF(Splitting!A47="PREDIABETES",3,IF(Splitting!A47="DIABETES",1)))</f>
        <v>2</v>
      </c>
      <c r="B47" s="11">
        <f>IF(Splitting!B47="NORMAL",2,IF(Splitting!B47="PRAHIPERTENSI",3,IF(Splitting!B47="HIPERTENSI1",5,IF(Splitting!B47="HIPERTENSI2",4,IF(Splitting!B47="KRISIS",1)))))</f>
        <v>2</v>
      </c>
      <c r="C47" s="11">
        <f>IF(Splitting!C47="OBESITAS",3,IF(Splitting!C47="NORMAL",2,IF(Splitting!C47="KURANG",1)))</f>
        <v>3</v>
      </c>
      <c r="D47" s="11">
        <f>IF(Splitting!D47="DEWASA",1,IF(Splitting!D47="LANSIA",0))</f>
        <v>1</v>
      </c>
      <c r="E47" s="9">
        <v>1</v>
      </c>
    </row>
    <row r="48" spans="1:5">
      <c r="A48" s="11">
        <f>IF(Splitting!A48="NORMAL",2,IF(Splitting!A48="PREDIABETES",3,IF(Splitting!A48="DIABETES",1)))</f>
        <v>2</v>
      </c>
      <c r="B48" s="11">
        <f>IF(Splitting!B48="NORMAL",2,IF(Splitting!B48="PRAHIPERTENSI",3,IF(Splitting!B48="HIPERTENSI1",5,IF(Splitting!B48="HIPERTENSI2",4,IF(Splitting!B48="KRISIS",1)))))</f>
        <v>2</v>
      </c>
      <c r="C48" s="11">
        <f>IF(Splitting!C48="OBESITAS",3,IF(Splitting!C48="NORMAL",2,IF(Splitting!C48="KURANG",1)))</f>
        <v>3</v>
      </c>
      <c r="D48" s="11">
        <f>IF(Splitting!D48="DEWASA",1,IF(Splitting!D48="LANSIA",0))</f>
        <v>1</v>
      </c>
      <c r="E48" s="9">
        <v>1</v>
      </c>
    </row>
    <row r="49" spans="1:5">
      <c r="A49" s="11">
        <f>IF(Splitting!A49="NORMAL",2,IF(Splitting!A49="PREDIABETES",3,IF(Splitting!A49="DIABETES",1)))</f>
        <v>2</v>
      </c>
      <c r="B49" s="11">
        <f>IF(Splitting!B49="NORMAL",2,IF(Splitting!B49="PRAHIPERTENSI",3,IF(Splitting!B49="HIPERTENSI1",5,IF(Splitting!B49="HIPERTENSI2",4,IF(Splitting!B49="KRISIS",1)))))</f>
        <v>2</v>
      </c>
      <c r="C49" s="11">
        <f>IF(Splitting!C49="OBESITAS",3,IF(Splitting!C49="NORMAL",2,IF(Splitting!C49="KURANG",1)))</f>
        <v>3</v>
      </c>
      <c r="D49" s="11">
        <f>IF(Splitting!D49="DEWASA",1,IF(Splitting!D49="LANSIA",0))</f>
        <v>1</v>
      </c>
      <c r="E49" s="9">
        <v>0</v>
      </c>
    </row>
    <row r="50" spans="1:5">
      <c r="A50" s="11">
        <f>IF(Splitting!A50="NORMAL",2,IF(Splitting!A50="PREDIABETES",3,IF(Splitting!A50="DIABETES",1)))</f>
        <v>2</v>
      </c>
      <c r="B50" s="11">
        <f>IF(Splitting!B50="NORMAL",2,IF(Splitting!B50="PRAHIPERTENSI",3,IF(Splitting!B50="HIPERTENSI1",5,IF(Splitting!B50="HIPERTENSI2",4,IF(Splitting!B50="KRISIS",1)))))</f>
        <v>2</v>
      </c>
      <c r="C50" s="11">
        <f>IF(Splitting!C50="OBESITAS",3,IF(Splitting!C50="NORMAL",2,IF(Splitting!C50="KURANG",1)))</f>
        <v>2</v>
      </c>
      <c r="D50" s="11">
        <f>IF(Splitting!D50="DEWASA",1,IF(Splitting!D50="LANSIA",0))</f>
        <v>1</v>
      </c>
      <c r="E50" s="9">
        <v>0</v>
      </c>
    </row>
    <row r="51" spans="1:5">
      <c r="A51" s="11">
        <f>IF(Splitting!A51="NORMAL",2,IF(Splitting!A51="PREDIABETES",3,IF(Splitting!A51="DIABETES",1)))</f>
        <v>2</v>
      </c>
      <c r="B51" s="11">
        <f>IF(Splitting!B51="NORMAL",2,IF(Splitting!B51="PRAHIPERTENSI",3,IF(Splitting!B51="HIPERTENSI1",5,IF(Splitting!B51="HIPERTENSI2",4,IF(Splitting!B51="KRISIS",1)))))</f>
        <v>2</v>
      </c>
      <c r="C51" s="11">
        <f>IF(Splitting!C51="OBESITAS",3,IF(Splitting!C51="NORMAL",2,IF(Splitting!C51="KURANG",1)))</f>
        <v>2</v>
      </c>
      <c r="D51" s="11">
        <f>IF(Splitting!D51="DEWASA",1,IF(Splitting!D51="LANSIA",0))</f>
        <v>1</v>
      </c>
      <c r="E51" s="9">
        <v>0</v>
      </c>
    </row>
    <row r="52" spans="1:5">
      <c r="A52" s="11">
        <f>IF(Splitting!A52="NORMAL",2,IF(Splitting!A52="PREDIABETES",3,IF(Splitting!A52="DIABETES",1)))</f>
        <v>3</v>
      </c>
      <c r="B52" s="11">
        <f>IF(Splitting!B52="NORMAL",2,IF(Splitting!B52="PRAHIPERTENSI",3,IF(Splitting!B52="HIPERTENSI1",5,IF(Splitting!B52="HIPERTENSI2",4,IF(Splitting!B52="KRISIS",1)))))</f>
        <v>2</v>
      </c>
      <c r="C52" s="11">
        <f>IF(Splitting!C52="OBESITAS",3,IF(Splitting!C52="NORMAL",2,IF(Splitting!C52="KURANG",1)))</f>
        <v>3</v>
      </c>
      <c r="D52" s="11">
        <f>IF(Splitting!D52="DEWASA",1,IF(Splitting!D52="LANSIA",0))</f>
        <v>1</v>
      </c>
      <c r="E52" s="9">
        <v>1</v>
      </c>
    </row>
    <row r="53" spans="1:5">
      <c r="A53" s="11">
        <f>IF(Splitting!A53="NORMAL",2,IF(Splitting!A53="PREDIABETES",3,IF(Splitting!A53="DIABETES",1)))</f>
        <v>3</v>
      </c>
      <c r="B53" s="11">
        <f>IF(Splitting!B53="NORMAL",2,IF(Splitting!B53="PRAHIPERTENSI",3,IF(Splitting!B53="HIPERTENSI1",5,IF(Splitting!B53="HIPERTENSI2",4,IF(Splitting!B53="KRISIS",1)))))</f>
        <v>3</v>
      </c>
      <c r="C53" s="11">
        <f>IF(Splitting!C53="OBESITAS",3,IF(Splitting!C53="NORMAL",2,IF(Splitting!C53="KURANG",1)))</f>
        <v>3</v>
      </c>
      <c r="D53" s="11">
        <f>IF(Splitting!D53="DEWASA",1,IF(Splitting!D53="LANSIA",0))</f>
        <v>1</v>
      </c>
      <c r="E53" s="9">
        <v>1</v>
      </c>
    </row>
    <row r="54" spans="1:5">
      <c r="A54" s="11">
        <f>IF(Splitting!A54="NORMAL",2,IF(Splitting!A54="PREDIABETES",3,IF(Splitting!A54="DIABETES",1)))</f>
        <v>2</v>
      </c>
      <c r="B54" s="11">
        <f>IF(Splitting!B54="NORMAL",2,IF(Splitting!B54="PRAHIPERTENSI",3,IF(Splitting!B54="HIPERTENSI1",5,IF(Splitting!B54="HIPERTENSI2",4,IF(Splitting!B54="KRISIS",1)))))</f>
        <v>2</v>
      </c>
      <c r="C54" s="11">
        <f>IF(Splitting!C54="OBESITAS",3,IF(Splitting!C54="NORMAL",2,IF(Splitting!C54="KURANG",1)))</f>
        <v>3</v>
      </c>
      <c r="D54" s="11">
        <f>IF(Splitting!D54="DEWASA",1,IF(Splitting!D54="LANSIA",0))</f>
        <v>1</v>
      </c>
      <c r="E54" s="9">
        <v>1</v>
      </c>
    </row>
    <row r="55" spans="1:5">
      <c r="A55" s="11">
        <f>IF(Splitting!A55="NORMAL",2,IF(Splitting!A55="PREDIABETES",3,IF(Splitting!A55="DIABETES",1)))</f>
        <v>3</v>
      </c>
      <c r="B55" s="11">
        <f>IF(Splitting!B55="NORMAL",2,IF(Splitting!B55="PRAHIPERTENSI",3,IF(Splitting!B55="HIPERTENSI1",5,IF(Splitting!B55="HIPERTENSI2",4,IF(Splitting!B55="KRISIS",1)))))</f>
        <v>2</v>
      </c>
      <c r="C55" s="11">
        <f>IF(Splitting!C55="OBESITAS",3,IF(Splitting!C55="NORMAL",2,IF(Splitting!C55="KURANG",1)))</f>
        <v>3</v>
      </c>
      <c r="D55" s="11">
        <f>IF(Splitting!D55="DEWASA",1,IF(Splitting!D55="LANSIA",0))</f>
        <v>1</v>
      </c>
      <c r="E55" s="9">
        <v>0</v>
      </c>
    </row>
    <row r="56" spans="1:5">
      <c r="A56" s="11">
        <f>IF(Splitting!A56="NORMAL",2,IF(Splitting!A56="PREDIABETES",3,IF(Splitting!A56="DIABETES",1)))</f>
        <v>2</v>
      </c>
      <c r="B56" s="11">
        <f>IF(Splitting!B56="NORMAL",2,IF(Splitting!B56="PRAHIPERTENSI",3,IF(Splitting!B56="HIPERTENSI1",5,IF(Splitting!B56="HIPERTENSI2",4,IF(Splitting!B56="KRISIS",1)))))</f>
        <v>2</v>
      </c>
      <c r="C56" s="11">
        <f>IF(Splitting!C56="OBESITAS",3,IF(Splitting!C56="NORMAL",2,IF(Splitting!C56="KURANG",1)))</f>
        <v>3</v>
      </c>
      <c r="D56" s="11">
        <f>IF(Splitting!D56="DEWASA",1,IF(Splitting!D56="LANSIA",0))</f>
        <v>1</v>
      </c>
      <c r="E56" s="9">
        <v>0</v>
      </c>
    </row>
    <row r="57" spans="1:5">
      <c r="A57" s="11">
        <f>IF(Splitting!A57="NORMAL",2,IF(Splitting!A57="PREDIABETES",3,IF(Splitting!A57="DIABETES",1)))</f>
        <v>2</v>
      </c>
      <c r="B57" s="11">
        <f>IF(Splitting!B57="NORMAL",2,IF(Splitting!B57="PRAHIPERTENSI",3,IF(Splitting!B57="HIPERTENSI1",5,IF(Splitting!B57="HIPERTENSI2",4,IF(Splitting!B57="KRISIS",1)))))</f>
        <v>2</v>
      </c>
      <c r="C57" s="11">
        <f>IF(Splitting!C57="OBESITAS",3,IF(Splitting!C57="NORMAL",2,IF(Splitting!C57="KURANG",1)))</f>
        <v>3</v>
      </c>
      <c r="D57" s="11">
        <f>IF(Splitting!D57="DEWASA",1,IF(Splitting!D57="LANSIA",0))</f>
        <v>1</v>
      </c>
      <c r="E57" s="9">
        <v>0</v>
      </c>
    </row>
    <row r="58" spans="1:5">
      <c r="A58" s="11">
        <f>IF(Splitting!A58="NORMAL",2,IF(Splitting!A58="PREDIABETES",3,IF(Splitting!A58="DIABETES",1)))</f>
        <v>2</v>
      </c>
      <c r="B58" s="11">
        <f>IF(Splitting!B58="NORMAL",2,IF(Splitting!B58="PRAHIPERTENSI",3,IF(Splitting!B58="HIPERTENSI1",5,IF(Splitting!B58="HIPERTENSI2",4,IF(Splitting!B58="KRISIS",1)))))</f>
        <v>2</v>
      </c>
      <c r="C58" s="11">
        <f>IF(Splitting!C58="OBESITAS",3,IF(Splitting!C58="NORMAL",2,IF(Splitting!C58="KURANG",1)))</f>
        <v>3</v>
      </c>
      <c r="D58" s="11">
        <f>IF(Splitting!D58="DEWASA",1,IF(Splitting!D58="LANSIA",0))</f>
        <v>1</v>
      </c>
      <c r="E58" s="9">
        <v>0</v>
      </c>
    </row>
    <row r="59" spans="1:5">
      <c r="A59" s="11">
        <f>IF(Splitting!A59="NORMAL",2,IF(Splitting!A59="PREDIABETES",3,IF(Splitting!A59="DIABETES",1)))</f>
        <v>3</v>
      </c>
      <c r="B59" s="11">
        <f>IF(Splitting!B59="NORMAL",2,IF(Splitting!B59="PRAHIPERTENSI",3,IF(Splitting!B59="HIPERTENSI1",5,IF(Splitting!B59="HIPERTENSI2",4,IF(Splitting!B59="KRISIS",1)))))</f>
        <v>3</v>
      </c>
      <c r="C59" s="11">
        <f>IF(Splitting!C59="OBESITAS",3,IF(Splitting!C59="NORMAL",2,IF(Splitting!C59="KURANG",1)))</f>
        <v>3</v>
      </c>
      <c r="D59" s="11">
        <f>IF(Splitting!D59="DEWASA",1,IF(Splitting!D59="LANSIA",0))</f>
        <v>1</v>
      </c>
      <c r="E59" s="9">
        <v>1</v>
      </c>
    </row>
    <row r="60" spans="1:5">
      <c r="A60" s="11">
        <f>IF(Splitting!A60="NORMAL",2,IF(Splitting!A60="PREDIABETES",3,IF(Splitting!A60="DIABETES",1)))</f>
        <v>2</v>
      </c>
      <c r="B60" s="11">
        <f>IF(Splitting!B60="NORMAL",2,IF(Splitting!B60="PRAHIPERTENSI",3,IF(Splitting!B60="HIPERTENSI1",5,IF(Splitting!B60="HIPERTENSI2",4,IF(Splitting!B60="KRISIS",1)))))</f>
        <v>2</v>
      </c>
      <c r="C60" s="11">
        <f>IF(Splitting!C60="OBESITAS",3,IF(Splitting!C60="NORMAL",2,IF(Splitting!C60="KURANG",1)))</f>
        <v>2</v>
      </c>
      <c r="D60" s="11">
        <f>IF(Splitting!D60="DEWASA",1,IF(Splitting!D60="LANSIA",0))</f>
        <v>1</v>
      </c>
      <c r="E60" s="9">
        <v>0</v>
      </c>
    </row>
    <row r="61" spans="1:5">
      <c r="A61" s="11">
        <f>IF(Splitting!A61="NORMAL",2,IF(Splitting!A61="PREDIABETES",3,IF(Splitting!A61="DIABETES",1)))</f>
        <v>2</v>
      </c>
      <c r="B61" s="11">
        <f>IF(Splitting!B61="NORMAL",2,IF(Splitting!B61="PRAHIPERTENSI",3,IF(Splitting!B61="HIPERTENSI1",5,IF(Splitting!B61="HIPERTENSI2",4,IF(Splitting!B61="KRISIS",1)))))</f>
        <v>2</v>
      </c>
      <c r="C61" s="11">
        <f>IF(Splitting!C61="OBESITAS",3,IF(Splitting!C61="NORMAL",2,IF(Splitting!C61="KURANG",1)))</f>
        <v>2</v>
      </c>
      <c r="D61" s="11">
        <f>IF(Splitting!D61="DEWASA",1,IF(Splitting!D61="LANSIA",0))</f>
        <v>1</v>
      </c>
      <c r="E61" s="9">
        <v>1</v>
      </c>
    </row>
    <row r="62" spans="1:5">
      <c r="A62" s="11">
        <f>IF(Splitting!A62="NORMAL",2,IF(Splitting!A62="PREDIABETES",3,IF(Splitting!A62="DIABETES",1)))</f>
        <v>3</v>
      </c>
      <c r="B62" s="11">
        <f>IF(Splitting!B62="NORMAL",2,IF(Splitting!B62="PRAHIPERTENSI",3,IF(Splitting!B62="HIPERTENSI1",5,IF(Splitting!B62="HIPERTENSI2",4,IF(Splitting!B62="KRISIS",1)))))</f>
        <v>2</v>
      </c>
      <c r="C62" s="11">
        <f>IF(Splitting!C62="OBESITAS",3,IF(Splitting!C62="NORMAL",2,IF(Splitting!C62="KURANG",1)))</f>
        <v>3</v>
      </c>
      <c r="D62" s="11">
        <f>IF(Splitting!D62="DEWASA",1,IF(Splitting!D62="LANSIA",0))</f>
        <v>1</v>
      </c>
      <c r="E62" s="9">
        <v>1</v>
      </c>
    </row>
    <row r="63" spans="1:5">
      <c r="A63" s="11">
        <f>IF(Splitting!A63="NORMAL",2,IF(Splitting!A63="PREDIABETES",3,IF(Splitting!A63="DIABETES",1)))</f>
        <v>2</v>
      </c>
      <c r="B63" s="11">
        <f>IF(Splitting!B63="NORMAL",2,IF(Splitting!B63="PRAHIPERTENSI",3,IF(Splitting!B63="HIPERTENSI1",5,IF(Splitting!B63="HIPERTENSI2",4,IF(Splitting!B63="KRISIS",1)))))</f>
        <v>2</v>
      </c>
      <c r="C63" s="11">
        <f>IF(Splitting!C63="OBESITAS",3,IF(Splitting!C63="NORMAL",2,IF(Splitting!C63="KURANG",1)))</f>
        <v>2</v>
      </c>
      <c r="D63" s="11">
        <f>IF(Splitting!D63="DEWASA",1,IF(Splitting!D63="LANSIA",0))</f>
        <v>1</v>
      </c>
      <c r="E63" s="9">
        <v>0</v>
      </c>
    </row>
    <row r="64" spans="1:5">
      <c r="A64" s="11">
        <f>IF(Splitting!A64="NORMAL",2,IF(Splitting!A64="PREDIABETES",3,IF(Splitting!A64="DIABETES",1)))</f>
        <v>2</v>
      </c>
      <c r="B64" s="11">
        <f>IF(Splitting!B64="NORMAL",2,IF(Splitting!B64="PRAHIPERTENSI",3,IF(Splitting!B64="HIPERTENSI1",5,IF(Splitting!B64="HIPERTENSI2",4,IF(Splitting!B64="KRISIS",1)))))</f>
        <v>2</v>
      </c>
      <c r="C64" s="11">
        <f>IF(Splitting!C64="OBESITAS",3,IF(Splitting!C64="NORMAL",2,IF(Splitting!C64="KURANG",1)))</f>
        <v>3</v>
      </c>
      <c r="D64" s="11">
        <f>IF(Splitting!D64="DEWASA",1,IF(Splitting!D64="LANSIA",0))</f>
        <v>1</v>
      </c>
      <c r="E64" s="9">
        <v>0</v>
      </c>
    </row>
    <row r="65" spans="1:5">
      <c r="A65" s="11">
        <f>IF(Splitting!A65="NORMAL",2,IF(Splitting!A65="PREDIABETES",3,IF(Splitting!A65="DIABETES",1)))</f>
        <v>2</v>
      </c>
      <c r="B65" s="11">
        <f>IF(Splitting!B65="NORMAL",2,IF(Splitting!B65="PRAHIPERTENSI",3,IF(Splitting!B65="HIPERTENSI1",5,IF(Splitting!B65="HIPERTENSI2",4,IF(Splitting!B65="KRISIS",1)))))</f>
        <v>3</v>
      </c>
      <c r="C65" s="11">
        <f>IF(Splitting!C65="OBESITAS",3,IF(Splitting!C65="NORMAL",2,IF(Splitting!C65="KURANG",1)))</f>
        <v>3</v>
      </c>
      <c r="D65" s="11">
        <f>IF(Splitting!D65="DEWASA",1,IF(Splitting!D65="LANSIA",0))</f>
        <v>1</v>
      </c>
      <c r="E65" s="9">
        <v>1</v>
      </c>
    </row>
    <row r="66" spans="1:5">
      <c r="A66" s="11">
        <f>IF(Splitting!A66="NORMAL",2,IF(Splitting!A66="PREDIABETES",3,IF(Splitting!A66="DIABETES",1)))</f>
        <v>2</v>
      </c>
      <c r="B66" s="11">
        <f>IF(Splitting!B66="NORMAL",2,IF(Splitting!B66="PRAHIPERTENSI",3,IF(Splitting!B66="HIPERTENSI1",5,IF(Splitting!B66="HIPERTENSI2",4,IF(Splitting!B66="KRISIS",1)))))</f>
        <v>2</v>
      </c>
      <c r="C66" s="11">
        <f>IF(Splitting!C66="OBESITAS",3,IF(Splitting!C66="NORMAL",2,IF(Splitting!C66="KURANG",1)))</f>
        <v>3</v>
      </c>
      <c r="D66" s="11">
        <f>IF(Splitting!D66="DEWASA",1,IF(Splitting!D66="LANSIA",0))</f>
        <v>1</v>
      </c>
      <c r="E66" s="9">
        <v>1</v>
      </c>
    </row>
    <row r="67" spans="1:5">
      <c r="A67" s="11">
        <f>IF(Splitting!A67="NORMAL",2,IF(Splitting!A67="PREDIABETES",3,IF(Splitting!A67="DIABETES",1)))</f>
        <v>2</v>
      </c>
      <c r="B67" s="11">
        <f>IF(Splitting!B67="NORMAL",2,IF(Splitting!B67="PRAHIPERTENSI",3,IF(Splitting!B67="HIPERTENSI1",5,IF(Splitting!B67="HIPERTENSI2",4,IF(Splitting!B67="KRISIS",1)))))</f>
        <v>2</v>
      </c>
      <c r="C67" s="11">
        <f>IF(Splitting!C67="OBESITAS",3,IF(Splitting!C67="NORMAL",2,IF(Splitting!C67="KURANG",1)))</f>
        <v>3</v>
      </c>
      <c r="D67" s="11">
        <f>IF(Splitting!D67="DEWASA",1,IF(Splitting!D67="LANSIA",0))</f>
        <v>1</v>
      </c>
      <c r="E67" s="9">
        <v>1</v>
      </c>
    </row>
    <row r="68" spans="1:5">
      <c r="A68" s="11">
        <f>IF(Splitting!A68="NORMAL",2,IF(Splitting!A68="PREDIABETES",3,IF(Splitting!A68="DIABETES",1)))</f>
        <v>2</v>
      </c>
      <c r="B68" s="11">
        <f>IF(Splitting!B68="NORMAL",2,IF(Splitting!B68="PRAHIPERTENSI",3,IF(Splitting!B68="HIPERTENSI1",5,IF(Splitting!B68="HIPERTENSI2",4,IF(Splitting!B68="KRISIS",1)))))</f>
        <v>2</v>
      </c>
      <c r="C68" s="11">
        <f>IF(Splitting!C68="OBESITAS",3,IF(Splitting!C68="NORMAL",2,IF(Splitting!C68="KURANG",1)))</f>
        <v>3</v>
      </c>
      <c r="D68" s="11">
        <f>IF(Splitting!D68="DEWASA",1,IF(Splitting!D68="LANSIA",0))</f>
        <v>1</v>
      </c>
      <c r="E68" s="9">
        <v>0</v>
      </c>
    </row>
    <row r="69" spans="1:5">
      <c r="A69" s="11">
        <f>IF(Splitting!A69="NORMAL",2,IF(Splitting!A69="PREDIABETES",3,IF(Splitting!A69="DIABETES",1)))</f>
        <v>2</v>
      </c>
      <c r="B69" s="11">
        <f>IF(Splitting!B69="NORMAL",2,IF(Splitting!B69="PRAHIPERTENSI",3,IF(Splitting!B69="HIPERTENSI1",5,IF(Splitting!B69="HIPERTENSI2",4,IF(Splitting!B69="KRISIS",1)))))</f>
        <v>2</v>
      </c>
      <c r="C69" s="11">
        <f>IF(Splitting!C69="OBESITAS",3,IF(Splitting!C69="NORMAL",2,IF(Splitting!C69="KURANG",1)))</f>
        <v>3</v>
      </c>
      <c r="D69" s="11">
        <f>IF(Splitting!D69="DEWASA",1,IF(Splitting!D69="LANSIA",0))</f>
        <v>1</v>
      </c>
      <c r="E69" s="9">
        <v>0</v>
      </c>
    </row>
    <row r="70" spans="1:5">
      <c r="A70" s="11">
        <f>IF(Splitting!A70="NORMAL",2,IF(Splitting!A70="PREDIABETES",3,IF(Splitting!A70="DIABETES",1)))</f>
        <v>3</v>
      </c>
      <c r="B70" s="11">
        <f>IF(Splitting!B70="NORMAL",2,IF(Splitting!B70="PRAHIPERTENSI",3,IF(Splitting!B70="HIPERTENSI1",5,IF(Splitting!B70="HIPERTENSI2",4,IF(Splitting!B70="KRISIS",1)))))</f>
        <v>3</v>
      </c>
      <c r="C70" s="11">
        <f>IF(Splitting!C70="OBESITAS",3,IF(Splitting!C70="NORMAL",2,IF(Splitting!C70="KURANG",1)))</f>
        <v>3</v>
      </c>
      <c r="D70" s="11">
        <f>IF(Splitting!D70="DEWASA",1,IF(Splitting!D70="LANSIA",0))</f>
        <v>1</v>
      </c>
      <c r="E70" s="9">
        <v>1</v>
      </c>
    </row>
    <row r="71" spans="1:5">
      <c r="A71" s="11">
        <f>IF(Splitting!A71="NORMAL",2,IF(Splitting!A71="PREDIABETES",3,IF(Splitting!A71="DIABETES",1)))</f>
        <v>2</v>
      </c>
      <c r="B71" s="11">
        <f>IF(Splitting!B71="NORMAL",2,IF(Splitting!B71="PRAHIPERTENSI",3,IF(Splitting!B71="HIPERTENSI1",5,IF(Splitting!B71="HIPERTENSI2",4,IF(Splitting!B71="KRISIS",1)))))</f>
        <v>2</v>
      </c>
      <c r="C71" s="11">
        <f>IF(Splitting!C71="OBESITAS",3,IF(Splitting!C71="NORMAL",2,IF(Splitting!C71="KURANG",1)))</f>
        <v>2</v>
      </c>
      <c r="D71" s="11">
        <f>IF(Splitting!D71="DEWASA",1,IF(Splitting!D71="LANSIA",0))</f>
        <v>1</v>
      </c>
      <c r="E71" s="9">
        <v>0</v>
      </c>
    </row>
    <row r="72" spans="1:5">
      <c r="A72" s="11">
        <f>IF(Splitting!A72="NORMAL",2,IF(Splitting!A72="PREDIABETES",3,IF(Splitting!A72="DIABETES",1)))</f>
        <v>2</v>
      </c>
      <c r="B72" s="11">
        <f>IF(Splitting!B72="NORMAL",2,IF(Splitting!B72="PRAHIPERTENSI",3,IF(Splitting!B72="HIPERTENSI1",5,IF(Splitting!B72="HIPERTENSI2",4,IF(Splitting!B72="KRISIS",1)))))</f>
        <v>5</v>
      </c>
      <c r="C72" s="11">
        <f>IF(Splitting!C72="OBESITAS",3,IF(Splitting!C72="NORMAL",2,IF(Splitting!C72="KURANG",1)))</f>
        <v>2</v>
      </c>
      <c r="D72" s="11">
        <f>IF(Splitting!D72="DEWASA",1,IF(Splitting!D72="LANSIA",0))</f>
        <v>1</v>
      </c>
      <c r="E72" s="9">
        <v>0</v>
      </c>
    </row>
    <row r="73" spans="1:5">
      <c r="A73" s="11">
        <f>IF(Splitting!A73="NORMAL",2,IF(Splitting!A73="PREDIABETES",3,IF(Splitting!A73="DIABETES",1)))</f>
        <v>2</v>
      </c>
      <c r="B73" s="11">
        <f>IF(Splitting!B73="NORMAL",2,IF(Splitting!B73="PRAHIPERTENSI",3,IF(Splitting!B73="HIPERTENSI1",5,IF(Splitting!B73="HIPERTENSI2",4,IF(Splitting!B73="KRISIS",1)))))</f>
        <v>2</v>
      </c>
      <c r="C73" s="11">
        <f>IF(Splitting!C73="OBESITAS",3,IF(Splitting!C73="NORMAL",2,IF(Splitting!C73="KURANG",1)))</f>
        <v>2</v>
      </c>
      <c r="D73" s="11">
        <f>IF(Splitting!D73="DEWASA",1,IF(Splitting!D73="LANSIA",0))</f>
        <v>0</v>
      </c>
      <c r="E73" s="9">
        <v>1</v>
      </c>
    </row>
    <row r="74" spans="1:5">
      <c r="A74" s="11">
        <f>IF(Splitting!A74="NORMAL",2,IF(Splitting!A74="PREDIABETES",3,IF(Splitting!A74="DIABETES",1)))</f>
        <v>2</v>
      </c>
      <c r="B74" s="11">
        <f>IF(Splitting!B74="NORMAL",2,IF(Splitting!B74="PRAHIPERTENSI",3,IF(Splitting!B74="HIPERTENSI1",5,IF(Splitting!B74="HIPERTENSI2",4,IF(Splitting!B74="KRISIS",1)))))</f>
        <v>2</v>
      </c>
      <c r="C74" s="11">
        <f>IF(Splitting!C74="OBESITAS",3,IF(Splitting!C74="NORMAL",2,IF(Splitting!C74="KURANG",1)))</f>
        <v>2</v>
      </c>
      <c r="D74" s="11">
        <f>IF(Splitting!D74="DEWASA",1,IF(Splitting!D74="LANSIA",0))</f>
        <v>1</v>
      </c>
      <c r="E74" s="9">
        <v>1</v>
      </c>
    </row>
    <row r="75" spans="1:5">
      <c r="A75" s="11">
        <f>IF(Splitting!A75="NORMAL",2,IF(Splitting!A75="PREDIABETES",3,IF(Splitting!A75="DIABETES",1)))</f>
        <v>2</v>
      </c>
      <c r="B75" s="11">
        <f>IF(Splitting!B75="NORMAL",2,IF(Splitting!B75="PRAHIPERTENSI",3,IF(Splitting!B75="HIPERTENSI1",5,IF(Splitting!B75="HIPERTENSI2",4,IF(Splitting!B75="KRISIS",1)))))</f>
        <v>5</v>
      </c>
      <c r="C75" s="11">
        <f>IF(Splitting!C75="OBESITAS",3,IF(Splitting!C75="NORMAL",2,IF(Splitting!C75="KURANG",1)))</f>
        <v>3</v>
      </c>
      <c r="D75" s="11">
        <f>IF(Splitting!D75="DEWASA",1,IF(Splitting!D75="LANSIA",0))</f>
        <v>1</v>
      </c>
      <c r="E75" s="9">
        <v>0</v>
      </c>
    </row>
    <row r="76" spans="1:5">
      <c r="A76" s="11">
        <f>IF(Splitting!A76="NORMAL",2,IF(Splitting!A76="PREDIABETES",3,IF(Splitting!A76="DIABETES",1)))</f>
        <v>2</v>
      </c>
      <c r="B76" s="11">
        <f>IF(Splitting!B76="NORMAL",2,IF(Splitting!B76="PRAHIPERTENSI",3,IF(Splitting!B76="HIPERTENSI1",5,IF(Splitting!B76="HIPERTENSI2",4,IF(Splitting!B76="KRISIS",1)))))</f>
        <v>2</v>
      </c>
      <c r="C76" s="11">
        <f>IF(Splitting!C76="OBESITAS",3,IF(Splitting!C76="NORMAL",2,IF(Splitting!C76="KURANG",1)))</f>
        <v>3</v>
      </c>
      <c r="D76" s="11">
        <f>IF(Splitting!D76="DEWASA",1,IF(Splitting!D76="LANSIA",0))</f>
        <v>1</v>
      </c>
      <c r="E76" s="9">
        <v>1</v>
      </c>
    </row>
    <row r="77" spans="1:5">
      <c r="A77" s="11">
        <f>IF(Splitting!A77="NORMAL",2,IF(Splitting!A77="PREDIABETES",3,IF(Splitting!A77="DIABETES",1)))</f>
        <v>2</v>
      </c>
      <c r="B77" s="11">
        <f>IF(Splitting!B77="NORMAL",2,IF(Splitting!B77="PRAHIPERTENSI",3,IF(Splitting!B77="HIPERTENSI1",5,IF(Splitting!B77="HIPERTENSI2",4,IF(Splitting!B77="KRISIS",1)))))</f>
        <v>2</v>
      </c>
      <c r="C77" s="11">
        <f>IF(Splitting!C77="OBESITAS",3,IF(Splitting!C77="NORMAL",2,IF(Splitting!C77="KURANG",1)))</f>
        <v>3</v>
      </c>
      <c r="D77" s="11">
        <f>IF(Splitting!D77="DEWASA",1,IF(Splitting!D77="LANSIA",0))</f>
        <v>1</v>
      </c>
      <c r="E77" s="9">
        <v>0</v>
      </c>
    </row>
    <row r="78" spans="1:5">
      <c r="A78" s="11">
        <f>IF(Splitting!A78="NORMAL",2,IF(Splitting!A78="PREDIABETES",3,IF(Splitting!A78="DIABETES",1)))</f>
        <v>3</v>
      </c>
      <c r="B78" s="11">
        <f>IF(Splitting!B78="NORMAL",2,IF(Splitting!B78="PRAHIPERTENSI",3,IF(Splitting!B78="HIPERTENSI1",5,IF(Splitting!B78="HIPERTENSI2",4,IF(Splitting!B78="KRISIS",1)))))</f>
        <v>2</v>
      </c>
      <c r="C78" s="11">
        <f>IF(Splitting!C78="OBESITAS",3,IF(Splitting!C78="NORMAL",2,IF(Splitting!C78="KURANG",1)))</f>
        <v>3</v>
      </c>
      <c r="D78" s="11">
        <f>IF(Splitting!D78="DEWASA",1,IF(Splitting!D78="LANSIA",0))</f>
        <v>1</v>
      </c>
      <c r="E78" s="9">
        <v>1</v>
      </c>
    </row>
    <row r="79" spans="1:5">
      <c r="A79" s="11">
        <f>IF(Splitting!A79="NORMAL",2,IF(Splitting!A79="PREDIABETES",3,IF(Splitting!A79="DIABETES",1)))</f>
        <v>3</v>
      </c>
      <c r="B79" s="11">
        <f>IF(Splitting!B79="NORMAL",2,IF(Splitting!B79="PRAHIPERTENSI",3,IF(Splitting!B79="HIPERTENSI1",5,IF(Splitting!B79="HIPERTENSI2",4,IF(Splitting!B79="KRISIS",1)))))</f>
        <v>2</v>
      </c>
      <c r="C79" s="11">
        <f>IF(Splitting!C79="OBESITAS",3,IF(Splitting!C79="NORMAL",2,IF(Splitting!C79="KURANG",1)))</f>
        <v>2</v>
      </c>
      <c r="D79" s="11">
        <f>IF(Splitting!D79="DEWASA",1,IF(Splitting!D79="LANSIA",0))</f>
        <v>1</v>
      </c>
      <c r="E79" s="9">
        <v>1</v>
      </c>
    </row>
    <row r="80" spans="1:5">
      <c r="A80" s="11">
        <f>IF(Splitting!A80="NORMAL",2,IF(Splitting!A80="PREDIABETES",3,IF(Splitting!A80="DIABETES",1)))</f>
        <v>2</v>
      </c>
      <c r="B80" s="11">
        <f>IF(Splitting!B80="NORMAL",2,IF(Splitting!B80="PRAHIPERTENSI",3,IF(Splitting!B80="HIPERTENSI1",5,IF(Splitting!B80="HIPERTENSI2",4,IF(Splitting!B80="KRISIS",1)))))</f>
        <v>2</v>
      </c>
      <c r="C80" s="11">
        <f>IF(Splitting!C80="OBESITAS",3,IF(Splitting!C80="NORMAL",2,IF(Splitting!C80="KURANG",1)))</f>
        <v>3</v>
      </c>
      <c r="D80" s="11">
        <f>IF(Splitting!D80="DEWASA",1,IF(Splitting!D80="LANSIA",0))</f>
        <v>1</v>
      </c>
      <c r="E80" s="9">
        <v>1</v>
      </c>
    </row>
    <row r="81" spans="1:5">
      <c r="A81" s="11">
        <f>IF(Splitting!A81="NORMAL",2,IF(Splitting!A81="PREDIABETES",3,IF(Splitting!A81="DIABETES",1)))</f>
        <v>3</v>
      </c>
      <c r="B81" s="11">
        <f>IF(Splitting!B81="NORMAL",2,IF(Splitting!B81="PRAHIPERTENSI",3,IF(Splitting!B81="HIPERTENSI1",5,IF(Splitting!B81="HIPERTENSI2",4,IF(Splitting!B81="KRISIS",1)))))</f>
        <v>4</v>
      </c>
      <c r="C81" s="11">
        <f>IF(Splitting!C81="OBESITAS",3,IF(Splitting!C81="NORMAL",2,IF(Splitting!C81="KURANG",1)))</f>
        <v>3</v>
      </c>
      <c r="D81" s="11">
        <f>IF(Splitting!D81="DEWASA",1,IF(Splitting!D81="LANSIA",0))</f>
        <v>1</v>
      </c>
      <c r="E81" s="9">
        <v>1</v>
      </c>
    </row>
    <row r="82" spans="1:5">
      <c r="A82" s="11">
        <f>IF(Splitting!A82="NORMAL",2,IF(Splitting!A82="PREDIABETES",3,IF(Splitting!A82="DIABETES",1)))</f>
        <v>3</v>
      </c>
      <c r="B82" s="11">
        <f>IF(Splitting!B82="NORMAL",2,IF(Splitting!B82="PRAHIPERTENSI",3,IF(Splitting!B82="HIPERTENSI1",5,IF(Splitting!B82="HIPERTENSI2",4,IF(Splitting!B82="KRISIS",1)))))</f>
        <v>2</v>
      </c>
      <c r="C82" s="11">
        <f>IF(Splitting!C82="OBESITAS",3,IF(Splitting!C82="NORMAL",2,IF(Splitting!C82="KURANG",1)))</f>
        <v>3</v>
      </c>
      <c r="D82" s="11">
        <f>IF(Splitting!D82="DEWASA",1,IF(Splitting!D82="LANSIA",0))</f>
        <v>1</v>
      </c>
      <c r="E82" s="9">
        <v>1</v>
      </c>
    </row>
    <row r="83" spans="1:5">
      <c r="A83" s="11">
        <f>IF(Splitting!A83="NORMAL",2,IF(Splitting!A83="PREDIABETES",3,IF(Splitting!A83="DIABETES",1)))</f>
        <v>2</v>
      </c>
      <c r="B83" s="11">
        <f>IF(Splitting!B83="NORMAL",2,IF(Splitting!B83="PRAHIPERTENSI",3,IF(Splitting!B83="HIPERTENSI1",5,IF(Splitting!B83="HIPERTENSI2",4,IF(Splitting!B83="KRISIS",1)))))</f>
        <v>2</v>
      </c>
      <c r="C83" s="11">
        <f>IF(Splitting!C83="OBESITAS",3,IF(Splitting!C83="NORMAL",2,IF(Splitting!C83="KURANG",1)))</f>
        <v>1</v>
      </c>
      <c r="D83" s="11">
        <f>IF(Splitting!D83="DEWASA",1,IF(Splitting!D83="LANSIA",0))</f>
        <v>1</v>
      </c>
      <c r="E83" s="9">
        <v>0</v>
      </c>
    </row>
    <row r="84" spans="1:5">
      <c r="A84" s="11">
        <f>IF(Splitting!A84="NORMAL",2,IF(Splitting!A84="PREDIABETES",3,IF(Splitting!A84="DIABETES",1)))</f>
        <v>2</v>
      </c>
      <c r="B84" s="11">
        <f>IF(Splitting!B84="NORMAL",2,IF(Splitting!B84="PRAHIPERTENSI",3,IF(Splitting!B84="HIPERTENSI1",5,IF(Splitting!B84="HIPERTENSI2",4,IF(Splitting!B84="KRISIS",1)))))</f>
        <v>2</v>
      </c>
      <c r="C84" s="11">
        <f>IF(Splitting!C84="OBESITAS",3,IF(Splitting!C84="NORMAL",2,IF(Splitting!C84="KURANG",1)))</f>
        <v>3</v>
      </c>
      <c r="D84" s="11">
        <f>IF(Splitting!D84="DEWASA",1,IF(Splitting!D84="LANSIA",0))</f>
        <v>1</v>
      </c>
      <c r="E84" s="9">
        <v>1</v>
      </c>
    </row>
    <row r="85" spans="1:5">
      <c r="A85" s="11">
        <f>IF(Splitting!A85="NORMAL",2,IF(Splitting!A85="PREDIABETES",3,IF(Splitting!A85="DIABETES",1)))</f>
        <v>2</v>
      </c>
      <c r="B85" s="11">
        <f>IF(Splitting!B85="NORMAL",2,IF(Splitting!B85="PRAHIPERTENSI",3,IF(Splitting!B85="HIPERTENSI1",5,IF(Splitting!B85="HIPERTENSI2",4,IF(Splitting!B85="KRISIS",1)))))</f>
        <v>2</v>
      </c>
      <c r="C85" s="11">
        <f>IF(Splitting!C85="OBESITAS",3,IF(Splitting!C85="NORMAL",2,IF(Splitting!C85="KURANG",1)))</f>
        <v>2</v>
      </c>
      <c r="D85" s="11">
        <f>IF(Splitting!D85="DEWASA",1,IF(Splitting!D85="LANSIA",0))</f>
        <v>1</v>
      </c>
      <c r="E85" s="9">
        <v>1</v>
      </c>
    </row>
    <row r="86" spans="1:5">
      <c r="A86" s="11">
        <f>IF(Splitting!A86="NORMAL",2,IF(Splitting!A86="PREDIABETES",3,IF(Splitting!A86="DIABETES",1)))</f>
        <v>3</v>
      </c>
      <c r="B86" s="11">
        <f>IF(Splitting!B86="NORMAL",2,IF(Splitting!B86="PRAHIPERTENSI",3,IF(Splitting!B86="HIPERTENSI1",5,IF(Splitting!B86="HIPERTENSI2",4,IF(Splitting!B86="KRISIS",1)))))</f>
        <v>2</v>
      </c>
      <c r="C86" s="11">
        <f>IF(Splitting!C86="OBESITAS",3,IF(Splitting!C86="NORMAL",2,IF(Splitting!C86="KURANG",1)))</f>
        <v>3</v>
      </c>
      <c r="D86" s="11">
        <f>IF(Splitting!D86="DEWASA",1,IF(Splitting!D86="LANSIA",0))</f>
        <v>1</v>
      </c>
      <c r="E86" s="9">
        <v>1</v>
      </c>
    </row>
    <row r="87" spans="1:5">
      <c r="A87" s="11">
        <f>IF(Splitting!A87="NORMAL",2,IF(Splitting!A87="PREDIABETES",3,IF(Splitting!A87="DIABETES",1)))</f>
        <v>2</v>
      </c>
      <c r="B87" s="11">
        <f>IF(Splitting!B87="NORMAL",2,IF(Splitting!B87="PRAHIPERTENSI",3,IF(Splitting!B87="HIPERTENSI1",5,IF(Splitting!B87="HIPERTENSI2",4,IF(Splitting!B87="KRISIS",1)))))</f>
        <v>2</v>
      </c>
      <c r="C87" s="11">
        <f>IF(Splitting!C87="OBESITAS",3,IF(Splitting!C87="NORMAL",2,IF(Splitting!C87="KURANG",1)))</f>
        <v>2</v>
      </c>
      <c r="D87" s="11">
        <f>IF(Splitting!D87="DEWASA",1,IF(Splitting!D87="LANSIA",0))</f>
        <v>1</v>
      </c>
      <c r="E87" s="9">
        <v>0</v>
      </c>
    </row>
    <row r="88" spans="1:5">
      <c r="A88" s="11">
        <f>IF(Splitting!A88="NORMAL",2,IF(Splitting!A88="PREDIABETES",3,IF(Splitting!A88="DIABETES",1)))</f>
        <v>3</v>
      </c>
      <c r="B88" s="11">
        <f>IF(Splitting!B88="NORMAL",2,IF(Splitting!B88="PRAHIPERTENSI",3,IF(Splitting!B88="HIPERTENSI1",5,IF(Splitting!B88="HIPERTENSI2",4,IF(Splitting!B88="KRISIS",1)))))</f>
        <v>2</v>
      </c>
      <c r="C88" s="11">
        <f>IF(Splitting!C88="OBESITAS",3,IF(Splitting!C88="NORMAL",2,IF(Splitting!C88="KURANG",1)))</f>
        <v>2</v>
      </c>
      <c r="D88" s="11">
        <f>IF(Splitting!D88="DEWASA",1,IF(Splitting!D88="LANSIA",0))</f>
        <v>1</v>
      </c>
      <c r="E88" s="9">
        <v>1</v>
      </c>
    </row>
    <row r="89" spans="1:5">
      <c r="A89" s="11">
        <f>IF(Splitting!A89="NORMAL",2,IF(Splitting!A89="PREDIABETES",3,IF(Splitting!A89="DIABETES",1)))</f>
        <v>2</v>
      </c>
      <c r="B89" s="11">
        <f>IF(Splitting!B89="NORMAL",2,IF(Splitting!B89="PRAHIPERTENSI",3,IF(Splitting!B89="HIPERTENSI1",5,IF(Splitting!B89="HIPERTENSI2",4,IF(Splitting!B89="KRISIS",1)))))</f>
        <v>2</v>
      </c>
      <c r="C89" s="11">
        <f>IF(Splitting!C89="OBESITAS",3,IF(Splitting!C89="NORMAL",2,IF(Splitting!C89="KURANG",1)))</f>
        <v>3</v>
      </c>
      <c r="D89" s="11">
        <f>IF(Splitting!D89="DEWASA",1,IF(Splitting!D89="LANSIA",0))</f>
        <v>1</v>
      </c>
      <c r="E89" s="9">
        <v>1</v>
      </c>
    </row>
    <row r="90" spans="1:5">
      <c r="A90" s="11">
        <f>IF(Splitting!A90="NORMAL",2,IF(Splitting!A90="PREDIABETES",3,IF(Splitting!A90="DIABETES",1)))</f>
        <v>2</v>
      </c>
      <c r="B90" s="11">
        <f>IF(Splitting!B90="NORMAL",2,IF(Splitting!B90="PRAHIPERTENSI",3,IF(Splitting!B90="HIPERTENSI1",5,IF(Splitting!B90="HIPERTENSI2",4,IF(Splitting!B90="KRISIS",1)))))</f>
        <v>2</v>
      </c>
      <c r="C90" s="11">
        <f>IF(Splitting!C90="OBESITAS",3,IF(Splitting!C90="NORMAL",2,IF(Splitting!C90="KURANG",1)))</f>
        <v>2</v>
      </c>
      <c r="D90" s="11">
        <f>IF(Splitting!D90="DEWASA",1,IF(Splitting!D90="LANSIA",0))</f>
        <v>0</v>
      </c>
      <c r="E90" s="9">
        <v>0</v>
      </c>
    </row>
    <row r="91" spans="1:5">
      <c r="A91" s="11">
        <f>IF(Splitting!A91="NORMAL",2,IF(Splitting!A91="PREDIABETES",3,IF(Splitting!A91="DIABETES",1)))</f>
        <v>2</v>
      </c>
      <c r="B91" s="11">
        <f>IF(Splitting!B91="NORMAL",2,IF(Splitting!B91="PRAHIPERTENSI",3,IF(Splitting!B91="HIPERTENSI1",5,IF(Splitting!B91="HIPERTENSI2",4,IF(Splitting!B91="KRISIS",1)))))</f>
        <v>2</v>
      </c>
      <c r="C91" s="11">
        <f>IF(Splitting!C91="OBESITAS",3,IF(Splitting!C91="NORMAL",2,IF(Splitting!C91="KURANG",1)))</f>
        <v>3</v>
      </c>
      <c r="D91" s="11">
        <f>IF(Splitting!D91="DEWASA",1,IF(Splitting!D91="LANSIA",0))</f>
        <v>1</v>
      </c>
      <c r="E91" s="9">
        <v>1</v>
      </c>
    </row>
    <row r="92" spans="1:5">
      <c r="A92" s="11">
        <f>IF(Splitting!A92="NORMAL",2,IF(Splitting!A92="PREDIABETES",3,IF(Splitting!A92="DIABETES",1)))</f>
        <v>2</v>
      </c>
      <c r="B92" s="11">
        <f>IF(Splitting!B92="NORMAL",2,IF(Splitting!B92="PRAHIPERTENSI",3,IF(Splitting!B92="HIPERTENSI1",5,IF(Splitting!B92="HIPERTENSI2",4,IF(Splitting!B92="KRISIS",1)))))</f>
        <v>2</v>
      </c>
      <c r="C92" s="11">
        <f>IF(Splitting!C92="OBESITAS",3,IF(Splitting!C92="NORMAL",2,IF(Splitting!C92="KURANG",1)))</f>
        <v>2</v>
      </c>
      <c r="D92" s="11">
        <f>IF(Splitting!D92="DEWASA",1,IF(Splitting!D92="LANSIA",0))</f>
        <v>1</v>
      </c>
      <c r="E92" s="9">
        <v>0</v>
      </c>
    </row>
    <row r="93" spans="1:5">
      <c r="A93" s="11">
        <f>IF(Splitting!A93="NORMAL",2,IF(Splitting!A93="PREDIABETES",3,IF(Splitting!A93="DIABETES",1)))</f>
        <v>3</v>
      </c>
      <c r="B93" s="11">
        <f>IF(Splitting!B93="NORMAL",2,IF(Splitting!B93="PRAHIPERTENSI",3,IF(Splitting!B93="HIPERTENSI1",5,IF(Splitting!B93="HIPERTENSI2",4,IF(Splitting!B93="KRISIS",1)))))</f>
        <v>3</v>
      </c>
      <c r="C93" s="11">
        <f>IF(Splitting!C93="OBESITAS",3,IF(Splitting!C93="NORMAL",2,IF(Splitting!C93="KURANG",1)))</f>
        <v>3</v>
      </c>
      <c r="D93" s="11">
        <f>IF(Splitting!D93="DEWASA",1,IF(Splitting!D93="LANSIA",0))</f>
        <v>1</v>
      </c>
      <c r="E93" s="9">
        <v>0</v>
      </c>
    </row>
    <row r="94" spans="1:5">
      <c r="A94" s="11">
        <f>IF(Splitting!A94="NORMAL",2,IF(Splitting!A94="PREDIABETES",3,IF(Splitting!A94="DIABETES",1)))</f>
        <v>2</v>
      </c>
      <c r="B94" s="11">
        <f>IF(Splitting!B94="NORMAL",2,IF(Splitting!B94="PRAHIPERTENSI",3,IF(Splitting!B94="HIPERTENSI1",5,IF(Splitting!B94="HIPERTENSI2",4,IF(Splitting!B94="KRISIS",1)))))</f>
        <v>2</v>
      </c>
      <c r="C94" s="11">
        <f>IF(Splitting!C94="OBESITAS",3,IF(Splitting!C94="NORMAL",2,IF(Splitting!C94="KURANG",1)))</f>
        <v>2</v>
      </c>
      <c r="D94" s="11">
        <f>IF(Splitting!D94="DEWASA",1,IF(Splitting!D94="LANSIA",0))</f>
        <v>1</v>
      </c>
      <c r="E94" s="9">
        <v>0</v>
      </c>
    </row>
    <row r="95" spans="1:5">
      <c r="A95" s="11">
        <f>IF(Splitting!A95="NORMAL",2,IF(Splitting!A95="PREDIABETES",3,IF(Splitting!A95="DIABETES",1)))</f>
        <v>3</v>
      </c>
      <c r="B95" s="11">
        <f>IF(Splitting!B95="NORMAL",2,IF(Splitting!B95="PRAHIPERTENSI",3,IF(Splitting!B95="HIPERTENSI1",5,IF(Splitting!B95="HIPERTENSI2",4,IF(Splitting!B95="KRISIS",1)))))</f>
        <v>4</v>
      </c>
      <c r="C95" s="11">
        <f>IF(Splitting!C95="OBESITAS",3,IF(Splitting!C95="NORMAL",2,IF(Splitting!C95="KURANG",1)))</f>
        <v>2</v>
      </c>
      <c r="D95" s="11">
        <f>IF(Splitting!D95="DEWASA",1,IF(Splitting!D95="LANSIA",0))</f>
        <v>1</v>
      </c>
      <c r="E95" s="9">
        <v>0</v>
      </c>
    </row>
    <row r="96" spans="1:5">
      <c r="A96" s="11">
        <f>IF(Splitting!A96="NORMAL",2,IF(Splitting!A96="PREDIABETES",3,IF(Splitting!A96="DIABETES",1)))</f>
        <v>3</v>
      </c>
      <c r="B96" s="11">
        <f>IF(Splitting!B96="NORMAL",2,IF(Splitting!B96="PRAHIPERTENSI",3,IF(Splitting!B96="HIPERTENSI1",5,IF(Splitting!B96="HIPERTENSI2",4,IF(Splitting!B96="KRISIS",1)))))</f>
        <v>2</v>
      </c>
      <c r="C96" s="11">
        <f>IF(Splitting!C96="OBESITAS",3,IF(Splitting!C96="NORMAL",2,IF(Splitting!C96="KURANG",1)))</f>
        <v>3</v>
      </c>
      <c r="D96" s="11">
        <f>IF(Splitting!D96="DEWASA",1,IF(Splitting!D96="LANSIA",0))</f>
        <v>1</v>
      </c>
      <c r="E96" s="9">
        <v>1</v>
      </c>
    </row>
    <row r="97" spans="1:5">
      <c r="A97" s="11">
        <f>IF(Splitting!A97="NORMAL",2,IF(Splitting!A97="PREDIABETES",3,IF(Splitting!A97="DIABETES",1)))</f>
        <v>2</v>
      </c>
      <c r="B97" s="11">
        <f>IF(Splitting!B97="NORMAL",2,IF(Splitting!B97="PRAHIPERTENSI",3,IF(Splitting!B97="HIPERTENSI1",5,IF(Splitting!B97="HIPERTENSI2",4,IF(Splitting!B97="KRISIS",1)))))</f>
        <v>2</v>
      </c>
      <c r="C97" s="11">
        <f>IF(Splitting!C97="OBESITAS",3,IF(Splitting!C97="NORMAL",2,IF(Splitting!C97="KURANG",1)))</f>
        <v>2</v>
      </c>
      <c r="D97" s="11">
        <f>IF(Splitting!D97="DEWASA",1,IF(Splitting!D97="LANSIA",0))</f>
        <v>1</v>
      </c>
      <c r="E97" s="9">
        <v>1</v>
      </c>
    </row>
    <row r="98" spans="1:5">
      <c r="A98" s="11">
        <f>IF(Splitting!A98="NORMAL",2,IF(Splitting!A98="PREDIABETES",3,IF(Splitting!A98="DIABETES",1)))</f>
        <v>3</v>
      </c>
      <c r="B98" s="11">
        <f>IF(Splitting!B98="NORMAL",2,IF(Splitting!B98="PRAHIPERTENSI",3,IF(Splitting!B98="HIPERTENSI1",5,IF(Splitting!B98="HIPERTENSI2",4,IF(Splitting!B98="KRISIS",1)))))</f>
        <v>2</v>
      </c>
      <c r="C98" s="11">
        <f>IF(Splitting!C98="OBESITAS",3,IF(Splitting!C98="NORMAL",2,IF(Splitting!C98="KURANG",1)))</f>
        <v>2</v>
      </c>
      <c r="D98" s="11">
        <f>IF(Splitting!D98="DEWASA",1,IF(Splitting!D98="LANSIA",0))</f>
        <v>1</v>
      </c>
      <c r="E98" s="9">
        <v>0</v>
      </c>
    </row>
    <row r="99" spans="1:5">
      <c r="A99" s="11">
        <f>IF(Splitting!A99="NORMAL",2,IF(Splitting!A99="PREDIABETES",3,IF(Splitting!A99="DIABETES",1)))</f>
        <v>2</v>
      </c>
      <c r="B99" s="11">
        <f>IF(Splitting!B99="NORMAL",2,IF(Splitting!B99="PRAHIPERTENSI",3,IF(Splitting!B99="HIPERTENSI1",5,IF(Splitting!B99="HIPERTENSI2",4,IF(Splitting!B99="KRISIS",1)))))</f>
        <v>2</v>
      </c>
      <c r="C99" s="11">
        <f>IF(Splitting!C99="OBESITAS",3,IF(Splitting!C99="NORMAL",2,IF(Splitting!C99="KURANG",1)))</f>
        <v>3</v>
      </c>
      <c r="D99" s="11">
        <f>IF(Splitting!D99="DEWASA",1,IF(Splitting!D99="LANSIA",0))</f>
        <v>1</v>
      </c>
      <c r="E99" s="9">
        <v>0</v>
      </c>
    </row>
    <row r="100" spans="1:5">
      <c r="A100" s="11">
        <f>IF(Splitting!A100="NORMAL",2,IF(Splitting!A100="PREDIABETES",3,IF(Splitting!A100="DIABETES",1)))</f>
        <v>3</v>
      </c>
      <c r="B100" s="11">
        <f>IF(Splitting!B100="NORMAL",2,IF(Splitting!B100="PRAHIPERTENSI",3,IF(Splitting!B100="HIPERTENSI1",5,IF(Splitting!B100="HIPERTENSI2",4,IF(Splitting!B100="KRISIS",1)))))</f>
        <v>3</v>
      </c>
      <c r="C100" s="11">
        <f>IF(Splitting!C100="OBESITAS",3,IF(Splitting!C100="NORMAL",2,IF(Splitting!C100="KURANG",1)))</f>
        <v>3</v>
      </c>
      <c r="D100" s="11">
        <f>IF(Splitting!D100="DEWASA",1,IF(Splitting!D100="LANSIA",0))</f>
        <v>1</v>
      </c>
      <c r="E100" s="9">
        <v>1</v>
      </c>
    </row>
    <row r="101" spans="1:5">
      <c r="A101" s="11">
        <f>IF(Splitting!A101="NORMAL",2,IF(Splitting!A101="PREDIABETES",3,IF(Splitting!A101="DIABETES",1)))</f>
        <v>3</v>
      </c>
      <c r="B101" s="11">
        <f>IF(Splitting!B101="NORMAL",2,IF(Splitting!B101="PRAHIPERTENSI",3,IF(Splitting!B101="HIPERTENSI1",5,IF(Splitting!B101="HIPERTENSI2",4,IF(Splitting!B101="KRISIS",1)))))</f>
        <v>2</v>
      </c>
      <c r="C101" s="11">
        <f>IF(Splitting!C101="OBESITAS",3,IF(Splitting!C101="NORMAL",2,IF(Splitting!C101="KURANG",1)))</f>
        <v>3</v>
      </c>
      <c r="D101" s="11">
        <f>IF(Splitting!D101="DEWASA",1,IF(Splitting!D101="LANSIA",0))</f>
        <v>1</v>
      </c>
      <c r="E101" s="9">
        <v>1</v>
      </c>
    </row>
    <row r="102" spans="1:5">
      <c r="A102" s="11">
        <f>IF(Splitting!A102="NORMAL",2,IF(Splitting!A102="PREDIABETES",3,IF(Splitting!A102="DIABETES",1)))</f>
        <v>2</v>
      </c>
      <c r="B102" s="11">
        <f>IF(Splitting!B102="NORMAL",2,IF(Splitting!B102="PRAHIPERTENSI",3,IF(Splitting!B102="HIPERTENSI1",5,IF(Splitting!B102="HIPERTENSI2",4,IF(Splitting!B102="KRISIS",1)))))</f>
        <v>3</v>
      </c>
      <c r="C102" s="11">
        <f>IF(Splitting!C102="OBESITAS",3,IF(Splitting!C102="NORMAL",2,IF(Splitting!C102="KURANG",1)))</f>
        <v>2</v>
      </c>
      <c r="D102" s="11">
        <f>IF(Splitting!D102="DEWASA",1,IF(Splitting!D102="LANSIA",0))</f>
        <v>1</v>
      </c>
      <c r="E102" s="9">
        <v>0</v>
      </c>
    </row>
    <row r="103" spans="1:5">
      <c r="A103" s="11">
        <f>IF(Splitting!A103="NORMAL",2,IF(Splitting!A103="PREDIABETES",3,IF(Splitting!A103="DIABETES",1)))</f>
        <v>3</v>
      </c>
      <c r="B103" s="11">
        <f>IF(Splitting!B103="NORMAL",2,IF(Splitting!B103="PRAHIPERTENSI",3,IF(Splitting!B103="HIPERTENSI1",5,IF(Splitting!B103="HIPERTENSI2",4,IF(Splitting!B103="KRISIS",1)))))</f>
        <v>2</v>
      </c>
      <c r="C103" s="11">
        <f>IF(Splitting!C103="OBESITAS",3,IF(Splitting!C103="NORMAL",2,IF(Splitting!C103="KURANG",1)))</f>
        <v>3</v>
      </c>
      <c r="D103" s="11">
        <f>IF(Splitting!D103="DEWASA",1,IF(Splitting!D103="LANSIA",0))</f>
        <v>1</v>
      </c>
      <c r="E103" s="9">
        <v>1</v>
      </c>
    </row>
    <row r="104" spans="1:5">
      <c r="A104" s="11">
        <f>IF(Splitting!A104="NORMAL",2,IF(Splitting!A104="PREDIABETES",3,IF(Splitting!A104="DIABETES",1)))</f>
        <v>2</v>
      </c>
      <c r="B104" s="11">
        <f>IF(Splitting!B104="NORMAL",2,IF(Splitting!B104="PRAHIPERTENSI",3,IF(Splitting!B104="HIPERTENSI1",5,IF(Splitting!B104="HIPERTENSI2",4,IF(Splitting!B104="KRISIS",1)))))</f>
        <v>2</v>
      </c>
      <c r="C104" s="11">
        <f>IF(Splitting!C104="OBESITAS",3,IF(Splitting!C104="NORMAL",2,IF(Splitting!C104="KURANG",1)))</f>
        <v>2</v>
      </c>
      <c r="D104" s="11">
        <f>IF(Splitting!D104="DEWASA",1,IF(Splitting!D104="LANSIA",0))</f>
        <v>1</v>
      </c>
      <c r="E104" s="9">
        <v>0</v>
      </c>
    </row>
    <row r="105" spans="1:5">
      <c r="A105" s="11">
        <f>IF(Splitting!A105="NORMAL",2,IF(Splitting!A105="PREDIABETES",3,IF(Splitting!A105="DIABETES",1)))</f>
        <v>2</v>
      </c>
      <c r="B105" s="11">
        <f>IF(Splitting!B105="NORMAL",2,IF(Splitting!B105="PRAHIPERTENSI",3,IF(Splitting!B105="HIPERTENSI1",5,IF(Splitting!B105="HIPERTENSI2",4,IF(Splitting!B105="KRISIS",1)))))</f>
        <v>3</v>
      </c>
      <c r="C105" s="11">
        <f>IF(Splitting!C105="OBESITAS",3,IF(Splitting!C105="NORMAL",2,IF(Splitting!C105="KURANG",1)))</f>
        <v>1</v>
      </c>
      <c r="D105" s="11">
        <f>IF(Splitting!D105="DEWASA",1,IF(Splitting!D105="LANSIA",0))</f>
        <v>0</v>
      </c>
      <c r="E105" s="9">
        <v>0</v>
      </c>
    </row>
    <row r="106" spans="1:5">
      <c r="A106" s="11">
        <f>IF(Splitting!A106="NORMAL",2,IF(Splitting!A106="PREDIABETES",3,IF(Splitting!A106="DIABETES",1)))</f>
        <v>2</v>
      </c>
      <c r="B106" s="11">
        <f>IF(Splitting!B106="NORMAL",2,IF(Splitting!B106="PRAHIPERTENSI",3,IF(Splitting!B106="HIPERTENSI1",5,IF(Splitting!B106="HIPERTENSI2",4,IF(Splitting!B106="KRISIS",1)))))</f>
        <v>2</v>
      </c>
      <c r="C106" s="11">
        <f>IF(Splitting!C106="OBESITAS",3,IF(Splitting!C106="NORMAL",2,IF(Splitting!C106="KURANG",1)))</f>
        <v>2</v>
      </c>
      <c r="D106" s="11">
        <f>IF(Splitting!D106="DEWASA",1,IF(Splitting!D106="LANSIA",0))</f>
        <v>1</v>
      </c>
      <c r="E106" s="9">
        <v>0</v>
      </c>
    </row>
    <row r="107" spans="1:5">
      <c r="A107" s="11">
        <f>IF(Splitting!A107="NORMAL",2,IF(Splitting!A107="PREDIABETES",3,IF(Splitting!A107="DIABETES",1)))</f>
        <v>2</v>
      </c>
      <c r="B107" s="11">
        <f>IF(Splitting!B107="NORMAL",2,IF(Splitting!B107="PRAHIPERTENSI",3,IF(Splitting!B107="HIPERTENSI1",5,IF(Splitting!B107="HIPERTENSI2",4,IF(Splitting!B107="KRISIS",1)))))</f>
        <v>2</v>
      </c>
      <c r="C107" s="11">
        <f>IF(Splitting!C107="OBESITAS",3,IF(Splitting!C107="NORMAL",2,IF(Splitting!C107="KURANG",1)))</f>
        <v>3</v>
      </c>
      <c r="D107" s="11">
        <f>IF(Splitting!D107="DEWASA",1,IF(Splitting!D107="LANSIA",0))</f>
        <v>1</v>
      </c>
      <c r="E107" s="9">
        <v>1</v>
      </c>
    </row>
    <row r="108" spans="1:5">
      <c r="A108" s="11">
        <f>IF(Splitting!A108="NORMAL",2,IF(Splitting!A108="PREDIABETES",3,IF(Splitting!A108="DIABETES",1)))</f>
        <v>2</v>
      </c>
      <c r="B108" s="11">
        <f>IF(Splitting!B108="NORMAL",2,IF(Splitting!B108="PRAHIPERTENSI",3,IF(Splitting!B108="HIPERTENSI1",5,IF(Splitting!B108="HIPERTENSI2",4,IF(Splitting!B108="KRISIS",1)))))</f>
        <v>2</v>
      </c>
      <c r="C108" s="11">
        <f>IF(Splitting!C108="OBESITAS",3,IF(Splitting!C108="NORMAL",2,IF(Splitting!C108="KURANG",1)))</f>
        <v>3</v>
      </c>
      <c r="D108" s="11">
        <f>IF(Splitting!D108="DEWASA",1,IF(Splitting!D108="LANSIA",0))</f>
        <v>1</v>
      </c>
      <c r="E108" s="9">
        <v>0</v>
      </c>
    </row>
    <row r="109" spans="1:5">
      <c r="A109" s="11">
        <f>IF(Splitting!A109="NORMAL",2,IF(Splitting!A109="PREDIABETES",3,IF(Splitting!A109="DIABETES",1)))</f>
        <v>2</v>
      </c>
      <c r="B109" s="11">
        <f>IF(Splitting!B109="NORMAL",2,IF(Splitting!B109="PRAHIPERTENSI",3,IF(Splitting!B109="HIPERTENSI1",5,IF(Splitting!B109="HIPERTENSI2",4,IF(Splitting!B109="KRISIS",1)))))</f>
        <v>3</v>
      </c>
      <c r="C109" s="11">
        <f>IF(Splitting!C109="OBESITAS",3,IF(Splitting!C109="NORMAL",2,IF(Splitting!C109="KURANG",1)))</f>
        <v>3</v>
      </c>
      <c r="D109" s="11">
        <f>IF(Splitting!D109="DEWASA",1,IF(Splitting!D109="LANSIA",0))</f>
        <v>1</v>
      </c>
      <c r="E109" s="9">
        <v>1</v>
      </c>
    </row>
    <row r="110" spans="1:5">
      <c r="A110" s="11">
        <f>IF(Splitting!A110="NORMAL",2,IF(Splitting!A110="PREDIABETES",3,IF(Splitting!A110="DIABETES",1)))</f>
        <v>2</v>
      </c>
      <c r="B110" s="11">
        <f>IF(Splitting!B110="NORMAL",2,IF(Splitting!B110="PRAHIPERTENSI",3,IF(Splitting!B110="HIPERTENSI1",5,IF(Splitting!B110="HIPERTENSI2",4,IF(Splitting!B110="KRISIS",1)))))</f>
        <v>4</v>
      </c>
      <c r="C110" s="11">
        <f>IF(Splitting!C110="OBESITAS",3,IF(Splitting!C110="NORMAL",2,IF(Splitting!C110="KURANG",1)))</f>
        <v>3</v>
      </c>
      <c r="D110" s="11">
        <f>IF(Splitting!D110="DEWASA",1,IF(Splitting!D110="LANSIA",0))</f>
        <v>1</v>
      </c>
      <c r="E110" s="9">
        <v>1</v>
      </c>
    </row>
    <row r="111" spans="1:5">
      <c r="A111" s="11">
        <f>IF(Splitting!A111="NORMAL",2,IF(Splitting!A111="PREDIABETES",3,IF(Splitting!A111="DIABETES",1)))</f>
        <v>3</v>
      </c>
      <c r="B111" s="11">
        <f>IF(Splitting!B111="NORMAL",2,IF(Splitting!B111="PRAHIPERTENSI",3,IF(Splitting!B111="HIPERTENSI1",5,IF(Splitting!B111="HIPERTENSI2",4,IF(Splitting!B111="KRISIS",1)))))</f>
        <v>3</v>
      </c>
      <c r="C111" s="11">
        <f>IF(Splitting!C111="OBESITAS",3,IF(Splitting!C111="NORMAL",2,IF(Splitting!C111="KURANG",1)))</f>
        <v>3</v>
      </c>
      <c r="D111" s="11">
        <f>IF(Splitting!D111="DEWASA",1,IF(Splitting!D111="LANSIA",0))</f>
        <v>1</v>
      </c>
      <c r="E111" s="9">
        <v>1</v>
      </c>
    </row>
    <row r="112" spans="1:5">
      <c r="A112" s="11">
        <f>IF(Splitting!A112="NORMAL",2,IF(Splitting!A112="PREDIABETES",3,IF(Splitting!A112="DIABETES",1)))</f>
        <v>2</v>
      </c>
      <c r="B112" s="11">
        <f>IF(Splitting!B112="NORMAL",2,IF(Splitting!B112="PRAHIPERTENSI",3,IF(Splitting!B112="HIPERTENSI1",5,IF(Splitting!B112="HIPERTENSI2",4,IF(Splitting!B112="KRISIS",1)))))</f>
        <v>2</v>
      </c>
      <c r="C112" s="11">
        <f>IF(Splitting!C112="OBESITAS",3,IF(Splitting!C112="NORMAL",2,IF(Splitting!C112="KURANG",1)))</f>
        <v>2</v>
      </c>
      <c r="D112" s="11">
        <f>IF(Splitting!D112="DEWASA",1,IF(Splitting!D112="LANSIA",0))</f>
        <v>1</v>
      </c>
      <c r="E112" s="9">
        <v>0</v>
      </c>
    </row>
    <row r="113" spans="1:5">
      <c r="A113" s="11">
        <f>IF(Splitting!A113="NORMAL",2,IF(Splitting!A113="PREDIABETES",3,IF(Splitting!A113="DIABETES",1)))</f>
        <v>2</v>
      </c>
      <c r="B113" s="11">
        <f>IF(Splitting!B113="NORMAL",2,IF(Splitting!B113="PRAHIPERTENSI",3,IF(Splitting!B113="HIPERTENSI1",5,IF(Splitting!B113="HIPERTENSI2",4,IF(Splitting!B113="KRISIS",1)))))</f>
        <v>2</v>
      </c>
      <c r="C113" s="11">
        <f>IF(Splitting!C113="OBESITAS",3,IF(Splitting!C113="NORMAL",2,IF(Splitting!C113="KURANG",1)))</f>
        <v>3</v>
      </c>
      <c r="D113" s="11">
        <f>IF(Splitting!D113="DEWASA",1,IF(Splitting!D113="LANSIA",0))</f>
        <v>1</v>
      </c>
      <c r="E113" s="9">
        <v>1</v>
      </c>
    </row>
    <row r="114" spans="1:5">
      <c r="A114" s="11">
        <f>IF(Splitting!A114="NORMAL",2,IF(Splitting!A114="PREDIABETES",3,IF(Splitting!A114="DIABETES",1)))</f>
        <v>2</v>
      </c>
      <c r="B114" s="11">
        <f>IF(Splitting!B114="NORMAL",2,IF(Splitting!B114="PRAHIPERTENSI",3,IF(Splitting!B114="HIPERTENSI1",5,IF(Splitting!B114="HIPERTENSI2",4,IF(Splitting!B114="KRISIS",1)))))</f>
        <v>2</v>
      </c>
      <c r="C114" s="11">
        <f>IF(Splitting!C114="OBESITAS",3,IF(Splitting!C114="NORMAL",2,IF(Splitting!C114="KURANG",1)))</f>
        <v>3</v>
      </c>
      <c r="D114" s="11">
        <f>IF(Splitting!D114="DEWASA",1,IF(Splitting!D114="LANSIA",0))</f>
        <v>1</v>
      </c>
      <c r="E114" s="9">
        <v>0</v>
      </c>
    </row>
    <row r="115" spans="1:5">
      <c r="A115" s="11">
        <f>IF(Splitting!A115="NORMAL",2,IF(Splitting!A115="PREDIABETES",3,IF(Splitting!A115="DIABETES",1)))</f>
        <v>2</v>
      </c>
      <c r="B115" s="11">
        <f>IF(Splitting!B115="NORMAL",2,IF(Splitting!B115="PRAHIPERTENSI",3,IF(Splitting!B115="HIPERTENSI1",5,IF(Splitting!B115="HIPERTENSI2",4,IF(Splitting!B115="KRISIS",1)))))</f>
        <v>2</v>
      </c>
      <c r="C115" s="11">
        <f>IF(Splitting!C115="OBESITAS",3,IF(Splitting!C115="NORMAL",2,IF(Splitting!C115="KURANG",1)))</f>
        <v>2</v>
      </c>
      <c r="D115" s="11">
        <f>IF(Splitting!D115="DEWASA",1,IF(Splitting!D115="LANSIA",0))</f>
        <v>1</v>
      </c>
      <c r="E115" s="9">
        <v>0</v>
      </c>
    </row>
    <row r="116" spans="1:5">
      <c r="A116" s="11">
        <f>IF(Splitting!A116="NORMAL",2,IF(Splitting!A116="PREDIABETES",3,IF(Splitting!A116="DIABETES",1)))</f>
        <v>2</v>
      </c>
      <c r="B116" s="11">
        <f>IF(Splitting!B116="NORMAL",2,IF(Splitting!B116="PRAHIPERTENSI",3,IF(Splitting!B116="HIPERTENSI1",5,IF(Splitting!B116="HIPERTENSI2",4,IF(Splitting!B116="KRISIS",1)))))</f>
        <v>2</v>
      </c>
      <c r="C116" s="11">
        <f>IF(Splitting!C116="OBESITAS",3,IF(Splitting!C116="NORMAL",2,IF(Splitting!C116="KURANG",1)))</f>
        <v>2</v>
      </c>
      <c r="D116" s="11">
        <f>IF(Splitting!D116="DEWASA",1,IF(Splitting!D116="LANSIA",0))</f>
        <v>1</v>
      </c>
      <c r="E116" s="9">
        <v>1</v>
      </c>
    </row>
    <row r="117" spans="1:5">
      <c r="A117" s="11">
        <f>IF(Splitting!A117="NORMAL",2,IF(Splitting!A117="PREDIABETES",3,IF(Splitting!A117="DIABETES",1)))</f>
        <v>3</v>
      </c>
      <c r="B117" s="11">
        <f>IF(Splitting!B117="NORMAL",2,IF(Splitting!B117="PRAHIPERTENSI",3,IF(Splitting!B117="HIPERTENSI1",5,IF(Splitting!B117="HIPERTENSI2",4,IF(Splitting!B117="KRISIS",1)))))</f>
        <v>2</v>
      </c>
      <c r="C117" s="11">
        <f>IF(Splitting!C117="OBESITAS",3,IF(Splitting!C117="NORMAL",2,IF(Splitting!C117="KURANG",1)))</f>
        <v>3</v>
      </c>
      <c r="D117" s="11">
        <f>IF(Splitting!D117="DEWASA",1,IF(Splitting!D117="LANSIA",0))</f>
        <v>1</v>
      </c>
      <c r="E117" s="9">
        <v>1</v>
      </c>
    </row>
    <row r="118" spans="1:5">
      <c r="A118" s="11">
        <f>IF(Splitting!A118="NORMAL",2,IF(Splitting!A118="PREDIABETES",3,IF(Splitting!A118="DIABETES",1)))</f>
        <v>3</v>
      </c>
      <c r="B118" s="11">
        <f>IF(Splitting!B118="NORMAL",2,IF(Splitting!B118="PRAHIPERTENSI",3,IF(Splitting!B118="HIPERTENSI1",5,IF(Splitting!B118="HIPERTENSI2",4,IF(Splitting!B118="KRISIS",1)))))</f>
        <v>3</v>
      </c>
      <c r="C118" s="11">
        <f>IF(Splitting!C118="OBESITAS",3,IF(Splitting!C118="NORMAL",2,IF(Splitting!C118="KURANG",1)))</f>
        <v>3</v>
      </c>
      <c r="D118" s="11">
        <f>IF(Splitting!D118="DEWASA",1,IF(Splitting!D118="LANSIA",0))</f>
        <v>1</v>
      </c>
      <c r="E118" s="9">
        <v>1</v>
      </c>
    </row>
    <row r="119" spans="1:5">
      <c r="A119" s="11">
        <f>IF(Splitting!A119="NORMAL",2,IF(Splitting!A119="PREDIABETES",3,IF(Splitting!A119="DIABETES",1)))</f>
        <v>3</v>
      </c>
      <c r="B119" s="11">
        <f>IF(Splitting!B119="NORMAL",2,IF(Splitting!B119="PRAHIPERTENSI",3,IF(Splitting!B119="HIPERTENSI1",5,IF(Splitting!B119="HIPERTENSI2",4,IF(Splitting!B119="KRISIS",1)))))</f>
        <v>2</v>
      </c>
      <c r="C119" s="11">
        <f>IF(Splitting!C119="OBESITAS",3,IF(Splitting!C119="NORMAL",2,IF(Splitting!C119="KURANG",1)))</f>
        <v>3</v>
      </c>
      <c r="D119" s="11">
        <f>IF(Splitting!D119="DEWASA",1,IF(Splitting!D119="LANSIA",0))</f>
        <v>1</v>
      </c>
      <c r="E119" s="9">
        <v>1</v>
      </c>
    </row>
    <row r="120" spans="1:5">
      <c r="A120" s="11">
        <f>IF(Splitting!A120="NORMAL",2,IF(Splitting!A120="PREDIABETES",3,IF(Splitting!A120="DIABETES",1)))</f>
        <v>2</v>
      </c>
      <c r="B120" s="11">
        <f>IF(Splitting!B120="NORMAL",2,IF(Splitting!B120="PRAHIPERTENSI",3,IF(Splitting!B120="HIPERTENSI1",5,IF(Splitting!B120="HIPERTENSI2",4,IF(Splitting!B120="KRISIS",1)))))</f>
        <v>2</v>
      </c>
      <c r="C120" s="11">
        <f>IF(Splitting!C120="OBESITAS",3,IF(Splitting!C120="NORMAL",2,IF(Splitting!C120="KURANG",1)))</f>
        <v>2</v>
      </c>
      <c r="D120" s="11">
        <f>IF(Splitting!D120="DEWASA",1,IF(Splitting!D120="LANSIA",0))</f>
        <v>1</v>
      </c>
      <c r="E120" s="9">
        <v>1</v>
      </c>
    </row>
    <row r="121" spans="1:5">
      <c r="A121" s="11">
        <f>IF(Splitting!A121="NORMAL",2,IF(Splitting!A121="PREDIABETES",3,IF(Splitting!A121="DIABETES",1)))</f>
        <v>3</v>
      </c>
      <c r="B121" s="11">
        <f>IF(Splitting!B121="NORMAL",2,IF(Splitting!B121="PRAHIPERTENSI",3,IF(Splitting!B121="HIPERTENSI1",5,IF(Splitting!B121="HIPERTENSI2",4,IF(Splitting!B121="KRISIS",1)))))</f>
        <v>5</v>
      </c>
      <c r="C121" s="11">
        <f>IF(Splitting!C121="OBESITAS",3,IF(Splitting!C121="NORMAL",2,IF(Splitting!C121="KURANG",1)))</f>
        <v>3</v>
      </c>
      <c r="D121" s="11">
        <f>IF(Splitting!D121="DEWASA",1,IF(Splitting!D121="LANSIA",0))</f>
        <v>1</v>
      </c>
      <c r="E121" s="9">
        <v>1</v>
      </c>
    </row>
    <row r="122" spans="1:5">
      <c r="A122" s="11">
        <f>IF(Splitting!A122="NORMAL",2,IF(Splitting!A122="PREDIABETES",3,IF(Splitting!A122="DIABETES",1)))</f>
        <v>2</v>
      </c>
      <c r="B122" s="11">
        <f>IF(Splitting!B122="NORMAL",2,IF(Splitting!B122="PRAHIPERTENSI",3,IF(Splitting!B122="HIPERTENSI1",5,IF(Splitting!B122="HIPERTENSI2",4,IF(Splitting!B122="KRISIS",1)))))</f>
        <v>2</v>
      </c>
      <c r="C122" s="11">
        <f>IF(Splitting!C122="OBESITAS",3,IF(Splitting!C122="NORMAL",2,IF(Splitting!C122="KURANG",1)))</f>
        <v>3</v>
      </c>
      <c r="D122" s="11">
        <f>IF(Splitting!D122="DEWASA",1,IF(Splitting!D122="LANSIA",0))</f>
        <v>1</v>
      </c>
      <c r="E122" s="9">
        <v>1</v>
      </c>
    </row>
    <row r="123" spans="1:5">
      <c r="A123" s="11">
        <f>IF(Splitting!A123="NORMAL",2,IF(Splitting!A123="PREDIABETES",3,IF(Splitting!A123="DIABETES",1)))</f>
        <v>3</v>
      </c>
      <c r="B123" s="11">
        <f>IF(Splitting!B123="NORMAL",2,IF(Splitting!B123="PRAHIPERTENSI",3,IF(Splitting!B123="HIPERTENSI1",5,IF(Splitting!B123="HIPERTENSI2",4,IF(Splitting!B123="KRISIS",1)))))</f>
        <v>2</v>
      </c>
      <c r="C123" s="11">
        <f>IF(Splitting!C123="OBESITAS",3,IF(Splitting!C123="NORMAL",2,IF(Splitting!C123="KURANG",1)))</f>
        <v>3</v>
      </c>
      <c r="D123" s="11">
        <f>IF(Splitting!D123="DEWASA",1,IF(Splitting!D123="LANSIA",0))</f>
        <v>1</v>
      </c>
      <c r="E123" s="9">
        <v>1</v>
      </c>
    </row>
    <row r="124" spans="1:5">
      <c r="A124" s="11">
        <f>IF(Splitting!A124="NORMAL",2,IF(Splitting!A124="PREDIABETES",3,IF(Splitting!A124="DIABETES",1)))</f>
        <v>2</v>
      </c>
      <c r="B124" s="11">
        <f>IF(Splitting!B124="NORMAL",2,IF(Splitting!B124="PRAHIPERTENSI",3,IF(Splitting!B124="HIPERTENSI1",5,IF(Splitting!B124="HIPERTENSI2",4,IF(Splitting!B124="KRISIS",1)))))</f>
        <v>2</v>
      </c>
      <c r="C124" s="11">
        <f>IF(Splitting!C124="OBESITAS",3,IF(Splitting!C124="NORMAL",2,IF(Splitting!C124="KURANG",1)))</f>
        <v>2</v>
      </c>
      <c r="D124" s="11">
        <f>IF(Splitting!D124="DEWASA",1,IF(Splitting!D124="LANSIA",0))</f>
        <v>1</v>
      </c>
      <c r="E124" s="9">
        <v>0</v>
      </c>
    </row>
    <row r="125" spans="1:5">
      <c r="A125" s="11">
        <f>IF(Splitting!A125="NORMAL",2,IF(Splitting!A125="PREDIABETES",3,IF(Splitting!A125="DIABETES",1)))</f>
        <v>2</v>
      </c>
      <c r="B125" s="11">
        <f>IF(Splitting!B125="NORMAL",2,IF(Splitting!B125="PRAHIPERTENSI",3,IF(Splitting!B125="HIPERTENSI1",5,IF(Splitting!B125="HIPERTENSI2",4,IF(Splitting!B125="KRISIS",1)))))</f>
        <v>2</v>
      </c>
      <c r="C125" s="11">
        <f>IF(Splitting!C125="OBESITAS",3,IF(Splitting!C125="NORMAL",2,IF(Splitting!C125="KURANG",1)))</f>
        <v>2</v>
      </c>
      <c r="D125" s="11">
        <f>IF(Splitting!D125="DEWASA",1,IF(Splitting!D125="LANSIA",0))</f>
        <v>1</v>
      </c>
      <c r="E125" s="9">
        <v>1</v>
      </c>
    </row>
    <row r="126" spans="1:5">
      <c r="A126" s="11">
        <f>IF(Splitting!A126="NORMAL",2,IF(Splitting!A126="PREDIABETES",3,IF(Splitting!A126="DIABETES",1)))</f>
        <v>2</v>
      </c>
      <c r="B126" s="11">
        <f>IF(Splitting!B126="NORMAL",2,IF(Splitting!B126="PRAHIPERTENSI",3,IF(Splitting!B126="HIPERTENSI1",5,IF(Splitting!B126="HIPERTENSI2",4,IF(Splitting!B126="KRISIS",1)))))</f>
        <v>2</v>
      </c>
      <c r="C126" s="11">
        <f>IF(Splitting!C126="OBESITAS",3,IF(Splitting!C126="NORMAL",2,IF(Splitting!C126="KURANG",1)))</f>
        <v>2</v>
      </c>
      <c r="D126" s="11">
        <f>IF(Splitting!D126="DEWASA",1,IF(Splitting!D126="LANSIA",0))</f>
        <v>1</v>
      </c>
      <c r="E126" s="9">
        <v>0</v>
      </c>
    </row>
    <row r="127" spans="1:5">
      <c r="A127" s="11">
        <f>IF(Splitting!A127="NORMAL",2,IF(Splitting!A127="PREDIABETES",3,IF(Splitting!A127="DIABETES",1)))</f>
        <v>2</v>
      </c>
      <c r="B127" s="11">
        <f>IF(Splitting!B127="NORMAL",2,IF(Splitting!B127="PRAHIPERTENSI",3,IF(Splitting!B127="HIPERTENSI1",5,IF(Splitting!B127="HIPERTENSI2",4,IF(Splitting!B127="KRISIS",1)))))</f>
        <v>3</v>
      </c>
      <c r="C127" s="11">
        <f>IF(Splitting!C127="OBESITAS",3,IF(Splitting!C127="NORMAL",2,IF(Splitting!C127="KURANG",1)))</f>
        <v>2</v>
      </c>
      <c r="D127" s="11">
        <f>IF(Splitting!D127="DEWASA",1,IF(Splitting!D127="LANSIA",0))</f>
        <v>1</v>
      </c>
      <c r="E127" s="9">
        <v>1</v>
      </c>
    </row>
    <row r="128" spans="1:5">
      <c r="A128" s="11">
        <f>IF(Splitting!A128="NORMAL",2,IF(Splitting!A128="PREDIABETES",3,IF(Splitting!A128="DIABETES",1)))</f>
        <v>2</v>
      </c>
      <c r="B128" s="11">
        <f>IF(Splitting!B128="NORMAL",2,IF(Splitting!B128="PRAHIPERTENSI",3,IF(Splitting!B128="HIPERTENSI1",5,IF(Splitting!B128="HIPERTENSI2",4,IF(Splitting!B128="KRISIS",1)))))</f>
        <v>2</v>
      </c>
      <c r="C128" s="11">
        <f>IF(Splitting!C128="OBESITAS",3,IF(Splitting!C128="NORMAL",2,IF(Splitting!C128="KURANG",1)))</f>
        <v>3</v>
      </c>
      <c r="D128" s="11">
        <f>IF(Splitting!D128="DEWASA",1,IF(Splitting!D128="LANSIA",0))</f>
        <v>1</v>
      </c>
      <c r="E128" s="9">
        <v>1</v>
      </c>
    </row>
    <row r="129" spans="1:5">
      <c r="A129" s="11">
        <f>IF(Splitting!A129="NORMAL",2,IF(Splitting!A129="PREDIABETES",3,IF(Splitting!A129="DIABETES",1)))</f>
        <v>3</v>
      </c>
      <c r="B129" s="11">
        <f>IF(Splitting!B129="NORMAL",2,IF(Splitting!B129="PRAHIPERTENSI",3,IF(Splitting!B129="HIPERTENSI1",5,IF(Splitting!B129="HIPERTENSI2",4,IF(Splitting!B129="KRISIS",1)))))</f>
        <v>2</v>
      </c>
      <c r="C129" s="11">
        <f>IF(Splitting!C129="OBESITAS",3,IF(Splitting!C129="NORMAL",2,IF(Splitting!C129="KURANG",1)))</f>
        <v>3</v>
      </c>
      <c r="D129" s="11">
        <f>IF(Splitting!D129="DEWASA",1,IF(Splitting!D129="LANSIA",0))</f>
        <v>1</v>
      </c>
      <c r="E129" s="9">
        <v>1</v>
      </c>
    </row>
    <row r="130" spans="1:5">
      <c r="A130" s="11">
        <f>IF(Splitting!A130="NORMAL",2,IF(Splitting!A130="PREDIABETES",3,IF(Splitting!A130="DIABETES",1)))</f>
        <v>2</v>
      </c>
      <c r="B130" s="11">
        <f>IF(Splitting!B130="NORMAL",2,IF(Splitting!B130="PRAHIPERTENSI",3,IF(Splitting!B130="HIPERTENSI1",5,IF(Splitting!B130="HIPERTENSI2",4,IF(Splitting!B130="KRISIS",1)))))</f>
        <v>2</v>
      </c>
      <c r="C130" s="11">
        <f>IF(Splitting!C130="OBESITAS",3,IF(Splitting!C130="NORMAL",2,IF(Splitting!C130="KURANG",1)))</f>
        <v>3</v>
      </c>
      <c r="D130" s="11">
        <f>IF(Splitting!D130="DEWASA",1,IF(Splitting!D130="LANSIA",0))</f>
        <v>1</v>
      </c>
      <c r="E130" s="9">
        <v>0</v>
      </c>
    </row>
    <row r="131" spans="1:5">
      <c r="A131" s="11">
        <f>IF(Splitting!A131="NORMAL",2,IF(Splitting!A131="PREDIABETES",3,IF(Splitting!A131="DIABETES",1)))</f>
        <v>3</v>
      </c>
      <c r="B131" s="11">
        <f>IF(Splitting!B131="NORMAL",2,IF(Splitting!B131="PRAHIPERTENSI",3,IF(Splitting!B131="HIPERTENSI1",5,IF(Splitting!B131="HIPERTENSI2",4,IF(Splitting!B131="KRISIS",1)))))</f>
        <v>3</v>
      </c>
      <c r="C131" s="11">
        <f>IF(Splitting!C131="OBESITAS",3,IF(Splitting!C131="NORMAL",2,IF(Splitting!C131="KURANG",1)))</f>
        <v>3</v>
      </c>
      <c r="D131" s="11">
        <f>IF(Splitting!D131="DEWASA",1,IF(Splitting!D131="LANSIA",0))</f>
        <v>0</v>
      </c>
      <c r="E131" s="9">
        <v>1</v>
      </c>
    </row>
    <row r="132" spans="1:5">
      <c r="A132" s="11">
        <f>IF(Splitting!A132="NORMAL",2,IF(Splitting!A132="PREDIABETES",3,IF(Splitting!A132="DIABETES",1)))</f>
        <v>3</v>
      </c>
      <c r="B132" s="11">
        <f>IF(Splitting!B132="NORMAL",2,IF(Splitting!B132="PRAHIPERTENSI",3,IF(Splitting!B132="HIPERTENSI1",5,IF(Splitting!B132="HIPERTENSI2",4,IF(Splitting!B132="KRISIS",1)))))</f>
        <v>2</v>
      </c>
      <c r="C132" s="11">
        <f>IF(Splitting!C132="OBESITAS",3,IF(Splitting!C132="NORMAL",2,IF(Splitting!C132="KURANG",1)))</f>
        <v>3</v>
      </c>
      <c r="D132" s="11">
        <f>IF(Splitting!D132="DEWASA",1,IF(Splitting!D132="LANSIA",0))</f>
        <v>1</v>
      </c>
      <c r="E132" s="9">
        <v>1</v>
      </c>
    </row>
    <row r="133" spans="1:5">
      <c r="A133" s="11">
        <f>IF(Splitting!A133="NORMAL",2,IF(Splitting!A133="PREDIABETES",3,IF(Splitting!A133="DIABETES",1)))</f>
        <v>3</v>
      </c>
      <c r="B133" s="11">
        <f>IF(Splitting!B133="NORMAL",2,IF(Splitting!B133="PRAHIPERTENSI",3,IF(Splitting!B133="HIPERTENSI1",5,IF(Splitting!B133="HIPERTENSI2",4,IF(Splitting!B133="KRISIS",1)))))</f>
        <v>2</v>
      </c>
      <c r="C133" s="11">
        <f>IF(Splitting!C133="OBESITAS",3,IF(Splitting!C133="NORMAL",2,IF(Splitting!C133="KURANG",1)))</f>
        <v>3</v>
      </c>
      <c r="D133" s="11">
        <f>IF(Splitting!D133="DEWASA",1,IF(Splitting!D133="LANSIA",0))</f>
        <v>1</v>
      </c>
      <c r="E133" s="9">
        <v>1</v>
      </c>
    </row>
    <row r="134" spans="1:5">
      <c r="A134" s="11">
        <f>IF(Splitting!A134="NORMAL",2,IF(Splitting!A134="PREDIABETES",3,IF(Splitting!A134="DIABETES",1)))</f>
        <v>3</v>
      </c>
      <c r="B134" s="11">
        <f>IF(Splitting!B134="NORMAL",2,IF(Splitting!B134="PRAHIPERTENSI",3,IF(Splitting!B134="HIPERTENSI1",5,IF(Splitting!B134="HIPERTENSI2",4,IF(Splitting!B134="KRISIS",1)))))</f>
        <v>2</v>
      </c>
      <c r="C134" s="11">
        <f>IF(Splitting!C134="OBESITAS",3,IF(Splitting!C134="NORMAL",2,IF(Splitting!C134="KURANG",1)))</f>
        <v>2</v>
      </c>
      <c r="D134" s="11">
        <f>IF(Splitting!D134="DEWASA",1,IF(Splitting!D134="LANSIA",0))</f>
        <v>0</v>
      </c>
      <c r="E134" s="9">
        <v>0</v>
      </c>
    </row>
    <row r="135" spans="1:5">
      <c r="A135" s="11">
        <f>IF(Splitting!A135="NORMAL",2,IF(Splitting!A135="PREDIABETES",3,IF(Splitting!A135="DIABETES",1)))</f>
        <v>2</v>
      </c>
      <c r="B135" s="11">
        <f>IF(Splitting!B135="NORMAL",2,IF(Splitting!B135="PRAHIPERTENSI",3,IF(Splitting!B135="HIPERTENSI1",5,IF(Splitting!B135="HIPERTENSI2",4,IF(Splitting!B135="KRISIS",1)))))</f>
        <v>2</v>
      </c>
      <c r="C135" s="11">
        <f>IF(Splitting!C135="OBESITAS",3,IF(Splitting!C135="NORMAL",2,IF(Splitting!C135="KURANG",1)))</f>
        <v>3</v>
      </c>
      <c r="D135" s="11">
        <f>IF(Splitting!D135="DEWASA",1,IF(Splitting!D135="LANSIA",0))</f>
        <v>1</v>
      </c>
      <c r="E135" s="9">
        <v>0</v>
      </c>
    </row>
    <row r="136" spans="1:5">
      <c r="A136" s="11">
        <f>IF(Splitting!A136="NORMAL",2,IF(Splitting!A136="PREDIABETES",3,IF(Splitting!A136="DIABETES",1)))</f>
        <v>2</v>
      </c>
      <c r="B136" s="11">
        <f>IF(Splitting!B136="NORMAL",2,IF(Splitting!B136="PRAHIPERTENSI",3,IF(Splitting!B136="HIPERTENSI1",5,IF(Splitting!B136="HIPERTENSI2",4,IF(Splitting!B136="KRISIS",1)))))</f>
        <v>2</v>
      </c>
      <c r="C136" s="11">
        <f>IF(Splitting!C136="OBESITAS",3,IF(Splitting!C136="NORMAL",2,IF(Splitting!C136="KURANG",1)))</f>
        <v>2</v>
      </c>
      <c r="D136" s="11">
        <f>IF(Splitting!D136="DEWASA",1,IF(Splitting!D136="LANSIA",0))</f>
        <v>1</v>
      </c>
      <c r="E136" s="9">
        <v>0</v>
      </c>
    </row>
    <row r="137" spans="1:5">
      <c r="A137" s="11">
        <f>IF(Splitting!A137="NORMAL",2,IF(Splitting!A137="PREDIABETES",3,IF(Splitting!A137="DIABETES",1)))</f>
        <v>2</v>
      </c>
      <c r="B137" s="11">
        <f>IF(Splitting!B137="NORMAL",2,IF(Splitting!B137="PRAHIPERTENSI",3,IF(Splitting!B137="HIPERTENSI1",5,IF(Splitting!B137="HIPERTENSI2",4,IF(Splitting!B137="KRISIS",1)))))</f>
        <v>2</v>
      </c>
      <c r="C137" s="11">
        <f>IF(Splitting!C137="OBESITAS",3,IF(Splitting!C137="NORMAL",2,IF(Splitting!C137="KURANG",1)))</f>
        <v>3</v>
      </c>
      <c r="D137" s="11">
        <f>IF(Splitting!D137="DEWASA",1,IF(Splitting!D137="LANSIA",0))</f>
        <v>1</v>
      </c>
      <c r="E137" s="9">
        <v>0</v>
      </c>
    </row>
    <row r="138" spans="1:5">
      <c r="A138" s="11">
        <f>IF(Splitting!A138="NORMAL",2,IF(Splitting!A138="PREDIABETES",3,IF(Splitting!A138="DIABETES",1)))</f>
        <v>2</v>
      </c>
      <c r="B138" s="11">
        <f>IF(Splitting!B138="NORMAL",2,IF(Splitting!B138="PRAHIPERTENSI",3,IF(Splitting!B138="HIPERTENSI1",5,IF(Splitting!B138="HIPERTENSI2",4,IF(Splitting!B138="KRISIS",1)))))</f>
        <v>2</v>
      </c>
      <c r="C138" s="11">
        <f>IF(Splitting!C138="OBESITAS",3,IF(Splitting!C138="NORMAL",2,IF(Splitting!C138="KURANG",1)))</f>
        <v>2</v>
      </c>
      <c r="D138" s="11">
        <f>IF(Splitting!D138="DEWASA",1,IF(Splitting!D138="LANSIA",0))</f>
        <v>1</v>
      </c>
      <c r="E138" s="9">
        <v>0</v>
      </c>
    </row>
    <row r="139" spans="1:5">
      <c r="A139" s="11">
        <f>IF(Splitting!A139="NORMAL",2,IF(Splitting!A139="PREDIABETES",3,IF(Splitting!A139="DIABETES",1)))</f>
        <v>2</v>
      </c>
      <c r="B139" s="11">
        <f>IF(Splitting!B139="NORMAL",2,IF(Splitting!B139="PRAHIPERTENSI",3,IF(Splitting!B139="HIPERTENSI1",5,IF(Splitting!B139="HIPERTENSI2",4,IF(Splitting!B139="KRISIS",1)))))</f>
        <v>2</v>
      </c>
      <c r="C139" s="11">
        <f>IF(Splitting!C139="OBESITAS",3,IF(Splitting!C139="NORMAL",2,IF(Splitting!C139="KURANG",1)))</f>
        <v>3</v>
      </c>
      <c r="D139" s="11">
        <f>IF(Splitting!D139="DEWASA",1,IF(Splitting!D139="LANSIA",0))</f>
        <v>1</v>
      </c>
      <c r="E139" s="9">
        <v>0</v>
      </c>
    </row>
    <row r="140" spans="1:5">
      <c r="A140" s="11">
        <f>IF(Splitting!A140="NORMAL",2,IF(Splitting!A140="PREDIABETES",3,IF(Splitting!A140="DIABETES",1)))</f>
        <v>2</v>
      </c>
      <c r="B140" s="11">
        <f>IF(Splitting!B140="NORMAL",2,IF(Splitting!B140="PRAHIPERTENSI",3,IF(Splitting!B140="HIPERTENSI1",5,IF(Splitting!B140="HIPERTENSI2",4,IF(Splitting!B140="KRISIS",1)))))</f>
        <v>2</v>
      </c>
      <c r="C140" s="11">
        <f>IF(Splitting!C140="OBESITAS",3,IF(Splitting!C140="NORMAL",2,IF(Splitting!C140="KURANG",1)))</f>
        <v>2</v>
      </c>
      <c r="D140" s="11">
        <f>IF(Splitting!D140="DEWASA",1,IF(Splitting!D140="LANSIA",0))</f>
        <v>1</v>
      </c>
      <c r="E140" s="9">
        <v>0</v>
      </c>
    </row>
    <row r="141" spans="1:5">
      <c r="A141" s="11">
        <f>IF(Splitting!A141="NORMAL",2,IF(Splitting!A141="PREDIABETES",3,IF(Splitting!A141="DIABETES",1)))</f>
        <v>2</v>
      </c>
      <c r="B141" s="11">
        <f>IF(Splitting!B141="NORMAL",2,IF(Splitting!B141="PRAHIPERTENSI",3,IF(Splitting!B141="HIPERTENSI1",5,IF(Splitting!B141="HIPERTENSI2",4,IF(Splitting!B141="KRISIS",1)))))</f>
        <v>2</v>
      </c>
      <c r="C141" s="11">
        <f>IF(Splitting!C141="OBESITAS",3,IF(Splitting!C141="NORMAL",2,IF(Splitting!C141="KURANG",1)))</f>
        <v>3</v>
      </c>
      <c r="D141" s="11">
        <f>IF(Splitting!D141="DEWASA",1,IF(Splitting!D141="LANSIA",0))</f>
        <v>1</v>
      </c>
      <c r="E141" s="9">
        <v>1</v>
      </c>
    </row>
    <row r="142" spans="1:5">
      <c r="A142" s="11">
        <f>IF(Splitting!A142="NORMAL",2,IF(Splitting!A142="PREDIABETES",3,IF(Splitting!A142="DIABETES",1)))</f>
        <v>3</v>
      </c>
      <c r="B142" s="11">
        <f>IF(Splitting!B142="NORMAL",2,IF(Splitting!B142="PRAHIPERTENSI",3,IF(Splitting!B142="HIPERTENSI1",5,IF(Splitting!B142="HIPERTENSI2",4,IF(Splitting!B142="KRISIS",1)))))</f>
        <v>2</v>
      </c>
      <c r="C142" s="11">
        <f>IF(Splitting!C142="OBESITAS",3,IF(Splitting!C142="NORMAL",2,IF(Splitting!C142="KURANG",1)))</f>
        <v>3</v>
      </c>
      <c r="D142" s="11">
        <f>IF(Splitting!D142="DEWASA",1,IF(Splitting!D142="LANSIA",0))</f>
        <v>0</v>
      </c>
      <c r="E142" s="9">
        <v>0</v>
      </c>
    </row>
    <row r="143" spans="1:5">
      <c r="A143" s="11">
        <f>IF(Splitting!A143="NORMAL",2,IF(Splitting!A143="PREDIABETES",3,IF(Splitting!A143="DIABETES",1)))</f>
        <v>3</v>
      </c>
      <c r="B143" s="11">
        <f>IF(Splitting!B143="NORMAL",2,IF(Splitting!B143="PRAHIPERTENSI",3,IF(Splitting!B143="HIPERTENSI1",5,IF(Splitting!B143="HIPERTENSI2",4,IF(Splitting!B143="KRISIS",1)))))</f>
        <v>3</v>
      </c>
      <c r="C143" s="11">
        <f>IF(Splitting!C143="OBESITAS",3,IF(Splitting!C143="NORMAL",2,IF(Splitting!C143="KURANG",1)))</f>
        <v>3</v>
      </c>
      <c r="D143" s="11">
        <f>IF(Splitting!D143="DEWASA",1,IF(Splitting!D143="LANSIA",0))</f>
        <v>1</v>
      </c>
      <c r="E143" s="9">
        <v>1</v>
      </c>
    </row>
    <row r="144" spans="1:5">
      <c r="A144" s="11">
        <f>IF(Splitting!A144="NORMAL",2,IF(Splitting!A144="PREDIABETES",3,IF(Splitting!A144="DIABETES",1)))</f>
        <v>2</v>
      </c>
      <c r="B144" s="11">
        <f>IF(Splitting!B144="NORMAL",2,IF(Splitting!B144="PRAHIPERTENSI",3,IF(Splitting!B144="HIPERTENSI1",5,IF(Splitting!B144="HIPERTENSI2",4,IF(Splitting!B144="KRISIS",1)))))</f>
        <v>2</v>
      </c>
      <c r="C144" s="11">
        <f>IF(Splitting!C144="OBESITAS",3,IF(Splitting!C144="NORMAL",2,IF(Splitting!C144="KURANG",1)))</f>
        <v>3</v>
      </c>
      <c r="D144" s="11">
        <f>IF(Splitting!D144="DEWASA",1,IF(Splitting!D144="LANSIA",0))</f>
        <v>1</v>
      </c>
      <c r="E144" s="9">
        <v>0</v>
      </c>
    </row>
    <row r="145" spans="1:5">
      <c r="A145" s="11">
        <f>IF(Splitting!A145="NORMAL",2,IF(Splitting!A145="PREDIABETES",3,IF(Splitting!A145="DIABETES",1)))</f>
        <v>2</v>
      </c>
      <c r="B145" s="11">
        <f>IF(Splitting!B145="NORMAL",2,IF(Splitting!B145="PRAHIPERTENSI",3,IF(Splitting!B145="HIPERTENSI1",5,IF(Splitting!B145="HIPERTENSI2",4,IF(Splitting!B145="KRISIS",1)))))</f>
        <v>2</v>
      </c>
      <c r="C145" s="11">
        <f>IF(Splitting!C145="OBESITAS",3,IF(Splitting!C145="NORMAL",2,IF(Splitting!C145="KURANG",1)))</f>
        <v>3</v>
      </c>
      <c r="D145" s="11">
        <f>IF(Splitting!D145="DEWASA",1,IF(Splitting!D145="LANSIA",0))</f>
        <v>1</v>
      </c>
      <c r="E145" s="9">
        <v>0</v>
      </c>
    </row>
    <row r="146" spans="1:5">
      <c r="A146" s="11">
        <f>IF(Splitting!A146="NORMAL",2,IF(Splitting!A146="PREDIABETES",3,IF(Splitting!A146="DIABETES",1)))</f>
        <v>2</v>
      </c>
      <c r="B146" s="11">
        <f>IF(Splitting!B146="NORMAL",2,IF(Splitting!B146="PRAHIPERTENSI",3,IF(Splitting!B146="HIPERTENSI1",5,IF(Splitting!B146="HIPERTENSI2",4,IF(Splitting!B146="KRISIS",1)))))</f>
        <v>2</v>
      </c>
      <c r="C146" s="11">
        <f>IF(Splitting!C146="OBESITAS",3,IF(Splitting!C146="NORMAL",2,IF(Splitting!C146="KURANG",1)))</f>
        <v>3</v>
      </c>
      <c r="D146" s="11">
        <f>IF(Splitting!D146="DEWASA",1,IF(Splitting!D146="LANSIA",0))</f>
        <v>1</v>
      </c>
      <c r="E146" s="9">
        <v>0</v>
      </c>
    </row>
    <row r="147" spans="1:5">
      <c r="A147" s="11">
        <f>IF(Splitting!A147="NORMAL",2,IF(Splitting!A147="PREDIABETES",3,IF(Splitting!A147="DIABETES",1)))</f>
        <v>3</v>
      </c>
      <c r="B147" s="11">
        <f>IF(Splitting!B147="NORMAL",2,IF(Splitting!B147="PRAHIPERTENSI",3,IF(Splitting!B147="HIPERTENSI1",5,IF(Splitting!B147="HIPERTENSI2",4,IF(Splitting!B147="KRISIS",1)))))</f>
        <v>3</v>
      </c>
      <c r="C147" s="11">
        <f>IF(Splitting!C147="OBESITAS",3,IF(Splitting!C147="NORMAL",2,IF(Splitting!C147="KURANG",1)))</f>
        <v>3</v>
      </c>
      <c r="D147" s="11">
        <f>IF(Splitting!D147="DEWASA",1,IF(Splitting!D147="LANSIA",0))</f>
        <v>1</v>
      </c>
      <c r="E147" s="9">
        <v>1</v>
      </c>
    </row>
    <row r="148" spans="1:5">
      <c r="A148" s="11">
        <f>IF(Splitting!A148="NORMAL",2,IF(Splitting!A148="PREDIABETES",3,IF(Splitting!A148="DIABETES",1)))</f>
        <v>3</v>
      </c>
      <c r="B148" s="11">
        <f>IF(Splitting!B148="NORMAL",2,IF(Splitting!B148="PRAHIPERTENSI",3,IF(Splitting!B148="HIPERTENSI1",5,IF(Splitting!B148="HIPERTENSI2",4,IF(Splitting!B148="KRISIS",1)))))</f>
        <v>3</v>
      </c>
      <c r="C148" s="11">
        <f>IF(Splitting!C148="OBESITAS",3,IF(Splitting!C148="NORMAL",2,IF(Splitting!C148="KURANG",1)))</f>
        <v>3</v>
      </c>
      <c r="D148" s="11">
        <f>IF(Splitting!D148="DEWASA",1,IF(Splitting!D148="LANSIA",0))</f>
        <v>1</v>
      </c>
      <c r="E148" s="9">
        <v>1</v>
      </c>
    </row>
    <row r="149" spans="1:5">
      <c r="A149" s="11">
        <f>IF(Splitting!A149="NORMAL",2,IF(Splitting!A149="PREDIABETES",3,IF(Splitting!A149="DIABETES",1)))</f>
        <v>2</v>
      </c>
      <c r="B149" s="11">
        <f>IF(Splitting!B149="NORMAL",2,IF(Splitting!B149="PRAHIPERTENSI",3,IF(Splitting!B149="HIPERTENSI1",5,IF(Splitting!B149="HIPERTENSI2",4,IF(Splitting!B149="KRISIS",1)))))</f>
        <v>2</v>
      </c>
      <c r="C149" s="11">
        <f>IF(Splitting!C149="OBESITAS",3,IF(Splitting!C149="NORMAL",2,IF(Splitting!C149="KURANG",1)))</f>
        <v>3</v>
      </c>
      <c r="D149" s="11">
        <f>IF(Splitting!D149="DEWASA",1,IF(Splitting!D149="LANSIA",0))</f>
        <v>1</v>
      </c>
      <c r="E149" s="9">
        <v>1</v>
      </c>
    </row>
    <row r="150" spans="1:5">
      <c r="A150" s="11">
        <f>IF(Splitting!A150="NORMAL",2,IF(Splitting!A150="PREDIABETES",3,IF(Splitting!A150="DIABETES",1)))</f>
        <v>2</v>
      </c>
      <c r="B150" s="11">
        <f>IF(Splitting!B150="NORMAL",2,IF(Splitting!B150="PRAHIPERTENSI",3,IF(Splitting!B150="HIPERTENSI1",5,IF(Splitting!B150="HIPERTENSI2",4,IF(Splitting!B150="KRISIS",1)))))</f>
        <v>2</v>
      </c>
      <c r="C150" s="11">
        <f>IF(Splitting!C150="OBESITAS",3,IF(Splitting!C150="NORMAL",2,IF(Splitting!C150="KURANG",1)))</f>
        <v>3</v>
      </c>
      <c r="D150" s="11">
        <f>IF(Splitting!D150="DEWASA",1,IF(Splitting!D150="LANSIA",0))</f>
        <v>1</v>
      </c>
      <c r="E150" s="9">
        <v>1</v>
      </c>
    </row>
    <row r="151" spans="1:5">
      <c r="A151" s="11">
        <f>IF(Splitting!A151="NORMAL",2,IF(Splitting!A151="PREDIABETES",3,IF(Splitting!A151="DIABETES",1)))</f>
        <v>2</v>
      </c>
      <c r="B151" s="11">
        <f>IF(Splitting!B151="NORMAL",2,IF(Splitting!B151="PRAHIPERTENSI",3,IF(Splitting!B151="HIPERTENSI1",5,IF(Splitting!B151="HIPERTENSI2",4,IF(Splitting!B151="KRISIS",1)))))</f>
        <v>2</v>
      </c>
      <c r="C151" s="11">
        <f>IF(Splitting!C151="OBESITAS",3,IF(Splitting!C151="NORMAL",2,IF(Splitting!C151="KURANG",1)))</f>
        <v>3</v>
      </c>
      <c r="D151" s="11">
        <f>IF(Splitting!D151="DEWASA",1,IF(Splitting!D151="LANSIA",0))</f>
        <v>1</v>
      </c>
      <c r="E151" s="9">
        <v>0</v>
      </c>
    </row>
    <row r="152" spans="1:5">
      <c r="A152" s="11">
        <f>IF(Splitting!A152="NORMAL",2,IF(Splitting!A152="PREDIABETES",3,IF(Splitting!A152="DIABETES",1)))</f>
        <v>3</v>
      </c>
      <c r="B152" s="11">
        <f>IF(Splitting!B152="NORMAL",2,IF(Splitting!B152="PRAHIPERTENSI",3,IF(Splitting!B152="HIPERTENSI1",5,IF(Splitting!B152="HIPERTENSI2",4,IF(Splitting!B152="KRISIS",1)))))</f>
        <v>5</v>
      </c>
      <c r="C152" s="11">
        <f>IF(Splitting!C152="OBESITAS",3,IF(Splitting!C152="NORMAL",2,IF(Splitting!C152="KURANG",1)))</f>
        <v>3</v>
      </c>
      <c r="D152" s="11">
        <f>IF(Splitting!D152="DEWASA",1,IF(Splitting!D152="LANSIA",0))</f>
        <v>1</v>
      </c>
      <c r="E152" s="9">
        <v>1</v>
      </c>
    </row>
    <row r="153" spans="1:5">
      <c r="A153" s="11">
        <f>IF(Splitting!A153="NORMAL",2,IF(Splitting!A153="PREDIABETES",3,IF(Splitting!A153="DIABETES",1)))</f>
        <v>2</v>
      </c>
      <c r="B153" s="11">
        <f>IF(Splitting!B153="NORMAL",2,IF(Splitting!B153="PRAHIPERTENSI",3,IF(Splitting!B153="HIPERTENSI1",5,IF(Splitting!B153="HIPERTENSI2",4,IF(Splitting!B153="KRISIS",1)))))</f>
        <v>2</v>
      </c>
      <c r="C153" s="11">
        <f>IF(Splitting!C153="OBESITAS",3,IF(Splitting!C153="NORMAL",2,IF(Splitting!C153="KURANG",1)))</f>
        <v>2</v>
      </c>
      <c r="D153" s="11">
        <f>IF(Splitting!D153="DEWASA",1,IF(Splitting!D153="LANSIA",0))</f>
        <v>1</v>
      </c>
      <c r="E153" s="9">
        <v>0</v>
      </c>
    </row>
    <row r="154" spans="1:5">
      <c r="A154" s="11">
        <f>IF(Splitting!A154="NORMAL",2,IF(Splitting!A154="PREDIABETES",3,IF(Splitting!A154="DIABETES",1)))</f>
        <v>2</v>
      </c>
      <c r="B154" s="11">
        <f>IF(Splitting!B154="NORMAL",2,IF(Splitting!B154="PRAHIPERTENSI",3,IF(Splitting!B154="HIPERTENSI1",5,IF(Splitting!B154="HIPERTENSI2",4,IF(Splitting!B154="KRISIS",1)))))</f>
        <v>2</v>
      </c>
      <c r="C154" s="11">
        <f>IF(Splitting!C154="OBESITAS",3,IF(Splitting!C154="NORMAL",2,IF(Splitting!C154="KURANG",1)))</f>
        <v>2</v>
      </c>
      <c r="D154" s="11">
        <f>IF(Splitting!D154="DEWASA",1,IF(Splitting!D154="LANSIA",0))</f>
        <v>1</v>
      </c>
      <c r="E154" s="9">
        <v>0</v>
      </c>
    </row>
    <row r="155" spans="1:5">
      <c r="A155" s="11">
        <f>IF(Splitting!A155="NORMAL",2,IF(Splitting!A155="PREDIABETES",3,IF(Splitting!A155="DIABETES",1)))</f>
        <v>2</v>
      </c>
      <c r="B155" s="11">
        <f>IF(Splitting!B155="NORMAL",2,IF(Splitting!B155="PRAHIPERTENSI",3,IF(Splitting!B155="HIPERTENSI1",5,IF(Splitting!B155="HIPERTENSI2",4,IF(Splitting!B155="KRISIS",1)))))</f>
        <v>2</v>
      </c>
      <c r="C155" s="11">
        <f>IF(Splitting!C155="OBESITAS",3,IF(Splitting!C155="NORMAL",2,IF(Splitting!C155="KURANG",1)))</f>
        <v>3</v>
      </c>
      <c r="D155" s="11">
        <f>IF(Splitting!D155="DEWASA",1,IF(Splitting!D155="LANSIA",0))</f>
        <v>1</v>
      </c>
      <c r="E155" s="9">
        <v>1</v>
      </c>
    </row>
    <row r="156" spans="1:5">
      <c r="A156" s="11">
        <f>IF(Splitting!A156="NORMAL",2,IF(Splitting!A156="PREDIABETES",3,IF(Splitting!A156="DIABETES",1)))</f>
        <v>2</v>
      </c>
      <c r="B156" s="11">
        <f>IF(Splitting!B156="NORMAL",2,IF(Splitting!B156="PRAHIPERTENSI",3,IF(Splitting!B156="HIPERTENSI1",5,IF(Splitting!B156="HIPERTENSI2",4,IF(Splitting!B156="KRISIS",1)))))</f>
        <v>2</v>
      </c>
      <c r="C156" s="11">
        <f>IF(Splitting!C156="OBESITAS",3,IF(Splitting!C156="NORMAL",2,IF(Splitting!C156="KURANG",1)))</f>
        <v>3</v>
      </c>
      <c r="D156" s="11">
        <f>IF(Splitting!D156="DEWASA",1,IF(Splitting!D156="LANSIA",0))</f>
        <v>1</v>
      </c>
      <c r="E156" s="9">
        <v>1</v>
      </c>
    </row>
    <row r="157" spans="1:5">
      <c r="A157" s="11">
        <f>IF(Splitting!A157="NORMAL",2,IF(Splitting!A157="PREDIABETES",3,IF(Splitting!A157="DIABETES",1)))</f>
        <v>3</v>
      </c>
      <c r="B157" s="11">
        <f>IF(Splitting!B157="NORMAL",2,IF(Splitting!B157="PRAHIPERTENSI",3,IF(Splitting!B157="HIPERTENSI1",5,IF(Splitting!B157="HIPERTENSI2",4,IF(Splitting!B157="KRISIS",1)))))</f>
        <v>2</v>
      </c>
      <c r="C157" s="11">
        <f>IF(Splitting!C157="OBESITAS",3,IF(Splitting!C157="NORMAL",2,IF(Splitting!C157="KURANG",1)))</f>
        <v>2</v>
      </c>
      <c r="D157" s="11">
        <f>IF(Splitting!D157="DEWASA",1,IF(Splitting!D157="LANSIA",0))</f>
        <v>1</v>
      </c>
      <c r="E157" s="9">
        <v>1</v>
      </c>
    </row>
    <row r="158" spans="1:5">
      <c r="A158" s="11">
        <f>IF(Splitting!A158="NORMAL",2,IF(Splitting!A158="PREDIABETES",3,IF(Splitting!A158="DIABETES",1)))</f>
        <v>3</v>
      </c>
      <c r="B158" s="11">
        <f>IF(Splitting!B158="NORMAL",2,IF(Splitting!B158="PRAHIPERTENSI",3,IF(Splitting!B158="HIPERTENSI1",5,IF(Splitting!B158="HIPERTENSI2",4,IF(Splitting!B158="KRISIS",1)))))</f>
        <v>2</v>
      </c>
      <c r="C158" s="11">
        <f>IF(Splitting!C158="OBESITAS",3,IF(Splitting!C158="NORMAL",2,IF(Splitting!C158="KURANG",1)))</f>
        <v>2</v>
      </c>
      <c r="D158" s="11">
        <f>IF(Splitting!D158="DEWASA",1,IF(Splitting!D158="LANSIA",0))</f>
        <v>1</v>
      </c>
      <c r="E158" s="9">
        <v>1</v>
      </c>
    </row>
    <row r="159" spans="1:5">
      <c r="A159" s="11">
        <f>IF(Splitting!A159="NORMAL",2,IF(Splitting!A159="PREDIABETES",3,IF(Splitting!A159="DIABETES",1)))</f>
        <v>2</v>
      </c>
      <c r="B159" s="11">
        <f>IF(Splitting!B159="NORMAL",2,IF(Splitting!B159="PRAHIPERTENSI",3,IF(Splitting!B159="HIPERTENSI1",5,IF(Splitting!B159="HIPERTENSI2",4,IF(Splitting!B159="KRISIS",1)))))</f>
        <v>2</v>
      </c>
      <c r="C159" s="11">
        <f>IF(Splitting!C159="OBESITAS",3,IF(Splitting!C159="NORMAL",2,IF(Splitting!C159="KURANG",1)))</f>
        <v>2</v>
      </c>
      <c r="D159" s="11">
        <f>IF(Splitting!D159="DEWASA",1,IF(Splitting!D159="LANSIA",0))</f>
        <v>1</v>
      </c>
      <c r="E159" s="9">
        <v>0</v>
      </c>
    </row>
    <row r="160" spans="1:5">
      <c r="A160" s="11">
        <f>IF(Splitting!A160="NORMAL",2,IF(Splitting!A160="PREDIABETES",3,IF(Splitting!A160="DIABETES",1)))</f>
        <v>2</v>
      </c>
      <c r="B160" s="11">
        <f>IF(Splitting!B160="NORMAL",2,IF(Splitting!B160="PRAHIPERTENSI",3,IF(Splitting!B160="HIPERTENSI1",5,IF(Splitting!B160="HIPERTENSI2",4,IF(Splitting!B160="KRISIS",1)))))</f>
        <v>5</v>
      </c>
      <c r="C160" s="11">
        <f>IF(Splitting!C160="OBESITAS",3,IF(Splitting!C160="NORMAL",2,IF(Splitting!C160="KURANG",1)))</f>
        <v>3</v>
      </c>
      <c r="D160" s="11">
        <f>IF(Splitting!D160="DEWASA",1,IF(Splitting!D160="LANSIA",0))</f>
        <v>1</v>
      </c>
      <c r="E160" s="9">
        <v>0</v>
      </c>
    </row>
    <row r="161" spans="1:5">
      <c r="A161" s="11">
        <f>IF(Splitting!A161="NORMAL",2,IF(Splitting!A161="PREDIABETES",3,IF(Splitting!A161="DIABETES",1)))</f>
        <v>2</v>
      </c>
      <c r="B161" s="11">
        <f>IF(Splitting!B161="NORMAL",2,IF(Splitting!B161="PRAHIPERTENSI",3,IF(Splitting!B161="HIPERTENSI1",5,IF(Splitting!B161="HIPERTENSI2",4,IF(Splitting!B161="KRISIS",1)))))</f>
        <v>2</v>
      </c>
      <c r="C161" s="11">
        <f>IF(Splitting!C161="OBESITAS",3,IF(Splitting!C161="NORMAL",2,IF(Splitting!C161="KURANG",1)))</f>
        <v>2</v>
      </c>
      <c r="D161" s="11">
        <f>IF(Splitting!D161="DEWASA",1,IF(Splitting!D161="LANSIA",0))</f>
        <v>1</v>
      </c>
      <c r="E161" s="9">
        <v>0</v>
      </c>
    </row>
    <row r="162" spans="1:5">
      <c r="A162" s="11">
        <f>IF(Splitting!A162="NORMAL",2,IF(Splitting!A162="PREDIABETES",3,IF(Splitting!A162="DIABETES",1)))</f>
        <v>3</v>
      </c>
      <c r="B162" s="11">
        <f>IF(Splitting!B162="NORMAL",2,IF(Splitting!B162="PRAHIPERTENSI",3,IF(Splitting!B162="HIPERTENSI1",5,IF(Splitting!B162="HIPERTENSI2",4,IF(Splitting!B162="KRISIS",1)))))</f>
        <v>2</v>
      </c>
      <c r="C162" s="11">
        <f>IF(Splitting!C162="OBESITAS",3,IF(Splitting!C162="NORMAL",2,IF(Splitting!C162="KURANG",1)))</f>
        <v>3</v>
      </c>
      <c r="D162" s="11">
        <f>IF(Splitting!D162="DEWASA",1,IF(Splitting!D162="LANSIA",0))</f>
        <v>1</v>
      </c>
      <c r="E162" s="9">
        <v>1</v>
      </c>
    </row>
    <row r="163" spans="1:5">
      <c r="A163" s="11">
        <f>IF(Splitting!A163="NORMAL",2,IF(Splitting!A163="PREDIABETES",3,IF(Splitting!A163="DIABETES",1)))</f>
        <v>3</v>
      </c>
      <c r="B163" s="11">
        <f>IF(Splitting!B163="NORMAL",2,IF(Splitting!B163="PRAHIPERTENSI",3,IF(Splitting!B163="HIPERTENSI1",5,IF(Splitting!B163="HIPERTENSI2",4,IF(Splitting!B163="KRISIS",1)))))</f>
        <v>2</v>
      </c>
      <c r="C163" s="11">
        <f>IF(Splitting!C163="OBESITAS",3,IF(Splitting!C163="NORMAL",2,IF(Splitting!C163="KURANG",1)))</f>
        <v>3</v>
      </c>
      <c r="D163" s="11">
        <f>IF(Splitting!D163="DEWASA",1,IF(Splitting!D163="LANSIA",0))</f>
        <v>1</v>
      </c>
      <c r="E163" s="9">
        <v>1</v>
      </c>
    </row>
    <row r="164" spans="1:5">
      <c r="A164" s="11">
        <f>IF(Splitting!A164="NORMAL",2,IF(Splitting!A164="PREDIABETES",3,IF(Splitting!A164="DIABETES",1)))</f>
        <v>2</v>
      </c>
      <c r="B164" s="11">
        <f>IF(Splitting!B164="NORMAL",2,IF(Splitting!B164="PRAHIPERTENSI",3,IF(Splitting!B164="HIPERTENSI1",5,IF(Splitting!B164="HIPERTENSI2",4,IF(Splitting!B164="KRISIS",1)))))</f>
        <v>2</v>
      </c>
      <c r="C164" s="11">
        <f>IF(Splitting!C164="OBESITAS",3,IF(Splitting!C164="NORMAL",2,IF(Splitting!C164="KURANG",1)))</f>
        <v>3</v>
      </c>
      <c r="D164" s="11">
        <f>IF(Splitting!D164="DEWASA",1,IF(Splitting!D164="LANSIA",0))</f>
        <v>1</v>
      </c>
      <c r="E164" s="9">
        <v>0</v>
      </c>
    </row>
    <row r="165" spans="1:5">
      <c r="A165" s="11">
        <f>IF(Splitting!A165="NORMAL",2,IF(Splitting!A165="PREDIABETES",3,IF(Splitting!A165="DIABETES",1)))</f>
        <v>2</v>
      </c>
      <c r="B165" s="11">
        <f>IF(Splitting!B165="NORMAL",2,IF(Splitting!B165="PRAHIPERTENSI",3,IF(Splitting!B165="HIPERTENSI1",5,IF(Splitting!B165="HIPERTENSI2",4,IF(Splitting!B165="KRISIS",1)))))</f>
        <v>3</v>
      </c>
      <c r="C165" s="11">
        <f>IF(Splitting!C165="OBESITAS",3,IF(Splitting!C165="NORMAL",2,IF(Splitting!C165="KURANG",1)))</f>
        <v>3</v>
      </c>
      <c r="D165" s="11">
        <f>IF(Splitting!D165="DEWASA",1,IF(Splitting!D165="LANSIA",0))</f>
        <v>1</v>
      </c>
      <c r="E165" s="9">
        <v>0</v>
      </c>
    </row>
    <row r="166" spans="1:5">
      <c r="A166" s="11">
        <f>IF(Splitting!A166="NORMAL",2,IF(Splitting!A166="PREDIABETES",3,IF(Splitting!A166="DIABETES",1)))</f>
        <v>3</v>
      </c>
      <c r="B166" s="11">
        <f>IF(Splitting!B166="NORMAL",2,IF(Splitting!B166="PRAHIPERTENSI",3,IF(Splitting!B166="HIPERTENSI1",5,IF(Splitting!B166="HIPERTENSI2",4,IF(Splitting!B166="KRISIS",1)))))</f>
        <v>3</v>
      </c>
      <c r="C166" s="11">
        <f>IF(Splitting!C166="OBESITAS",3,IF(Splitting!C166="NORMAL",2,IF(Splitting!C166="KURANG",1)))</f>
        <v>3</v>
      </c>
      <c r="D166" s="11">
        <f>IF(Splitting!D166="DEWASA",1,IF(Splitting!D166="LANSIA",0))</f>
        <v>1</v>
      </c>
      <c r="E166" s="9">
        <v>1</v>
      </c>
    </row>
    <row r="167" spans="1:5">
      <c r="A167" s="11">
        <f>IF(Splitting!A167="NORMAL",2,IF(Splitting!A167="PREDIABETES",3,IF(Splitting!A167="DIABETES",1)))</f>
        <v>3</v>
      </c>
      <c r="B167" s="11">
        <f>IF(Splitting!B167="NORMAL",2,IF(Splitting!B167="PRAHIPERTENSI",3,IF(Splitting!B167="HIPERTENSI1",5,IF(Splitting!B167="HIPERTENSI2",4,IF(Splitting!B167="KRISIS",1)))))</f>
        <v>2</v>
      </c>
      <c r="C167" s="11">
        <f>IF(Splitting!C167="OBESITAS",3,IF(Splitting!C167="NORMAL",2,IF(Splitting!C167="KURANG",1)))</f>
        <v>3</v>
      </c>
      <c r="D167" s="11">
        <f>IF(Splitting!D167="DEWASA",1,IF(Splitting!D167="LANSIA",0))</f>
        <v>1</v>
      </c>
      <c r="E167" s="9">
        <v>1</v>
      </c>
    </row>
    <row r="168" spans="1:5">
      <c r="A168" s="11">
        <f>IF(Splitting!A168="NORMAL",2,IF(Splitting!A168="PREDIABETES",3,IF(Splitting!A168="DIABETES",1)))</f>
        <v>2</v>
      </c>
      <c r="B168" s="11">
        <f>IF(Splitting!B168="NORMAL",2,IF(Splitting!B168="PRAHIPERTENSI",3,IF(Splitting!B168="HIPERTENSI1",5,IF(Splitting!B168="HIPERTENSI2",4,IF(Splitting!B168="KRISIS",1)))))</f>
        <v>2</v>
      </c>
      <c r="C168" s="11">
        <f>IF(Splitting!C168="OBESITAS",3,IF(Splitting!C168="NORMAL",2,IF(Splitting!C168="KURANG",1)))</f>
        <v>3</v>
      </c>
      <c r="D168" s="11">
        <f>IF(Splitting!D168="DEWASA",1,IF(Splitting!D168="LANSIA",0))</f>
        <v>1</v>
      </c>
      <c r="E168" s="9">
        <v>0</v>
      </c>
    </row>
    <row r="169" spans="1:5">
      <c r="A169" s="11">
        <f>IF(Splitting!A169="NORMAL",2,IF(Splitting!A169="PREDIABETES",3,IF(Splitting!A169="DIABETES",1)))</f>
        <v>2</v>
      </c>
      <c r="B169" s="11">
        <f>IF(Splitting!B169="NORMAL",2,IF(Splitting!B169="PRAHIPERTENSI",3,IF(Splitting!B169="HIPERTENSI1",5,IF(Splitting!B169="HIPERTENSI2",4,IF(Splitting!B169="KRISIS",1)))))</f>
        <v>2</v>
      </c>
      <c r="C169" s="11">
        <f>IF(Splitting!C169="OBESITAS",3,IF(Splitting!C169="NORMAL",2,IF(Splitting!C169="KURANG",1)))</f>
        <v>2</v>
      </c>
      <c r="D169" s="11">
        <f>IF(Splitting!D169="DEWASA",1,IF(Splitting!D169="LANSIA",0))</f>
        <v>1</v>
      </c>
      <c r="E169" s="9">
        <v>0</v>
      </c>
    </row>
    <row r="170" spans="1:5">
      <c r="A170" s="11">
        <f>IF(Splitting!A170="NORMAL",2,IF(Splitting!A170="PREDIABETES",3,IF(Splitting!A170="DIABETES",1)))</f>
        <v>2</v>
      </c>
      <c r="B170" s="11">
        <f>IF(Splitting!B170="NORMAL",2,IF(Splitting!B170="PRAHIPERTENSI",3,IF(Splitting!B170="HIPERTENSI1",5,IF(Splitting!B170="HIPERTENSI2",4,IF(Splitting!B170="KRISIS",1)))))</f>
        <v>5</v>
      </c>
      <c r="C170" s="11">
        <f>IF(Splitting!C170="OBESITAS",3,IF(Splitting!C170="NORMAL",2,IF(Splitting!C170="KURANG",1)))</f>
        <v>3</v>
      </c>
      <c r="D170" s="11">
        <f>IF(Splitting!D170="DEWASA",1,IF(Splitting!D170="LANSIA",0))</f>
        <v>1</v>
      </c>
      <c r="E170" s="9">
        <v>0</v>
      </c>
    </row>
    <row r="171" spans="1:5">
      <c r="A171" s="11">
        <f>IF(Splitting!A171="NORMAL",2,IF(Splitting!A171="PREDIABETES",3,IF(Splitting!A171="DIABETES",1)))</f>
        <v>2</v>
      </c>
      <c r="B171" s="11">
        <f>IF(Splitting!B171="NORMAL",2,IF(Splitting!B171="PRAHIPERTENSI",3,IF(Splitting!B171="HIPERTENSI1",5,IF(Splitting!B171="HIPERTENSI2",4,IF(Splitting!B171="KRISIS",1)))))</f>
        <v>3</v>
      </c>
      <c r="C171" s="11">
        <f>IF(Splitting!C171="OBESITAS",3,IF(Splitting!C171="NORMAL",2,IF(Splitting!C171="KURANG",1)))</f>
        <v>3</v>
      </c>
      <c r="D171" s="11">
        <f>IF(Splitting!D171="DEWASA",1,IF(Splitting!D171="LANSIA",0))</f>
        <v>1</v>
      </c>
      <c r="E171" s="9">
        <v>1</v>
      </c>
    </row>
    <row r="172" spans="1:5">
      <c r="A172" s="11">
        <f>IF(Splitting!A172="NORMAL",2,IF(Splitting!A172="PREDIABETES",3,IF(Splitting!A172="DIABETES",1)))</f>
        <v>2</v>
      </c>
      <c r="B172" s="11">
        <f>IF(Splitting!B172="NORMAL",2,IF(Splitting!B172="PRAHIPERTENSI",3,IF(Splitting!B172="HIPERTENSI1",5,IF(Splitting!B172="HIPERTENSI2",4,IF(Splitting!B172="KRISIS",1)))))</f>
        <v>3</v>
      </c>
      <c r="C172" s="11">
        <f>IF(Splitting!C172="OBESITAS",3,IF(Splitting!C172="NORMAL",2,IF(Splitting!C172="KURANG",1)))</f>
        <v>2</v>
      </c>
      <c r="D172" s="11">
        <f>IF(Splitting!D172="DEWASA",1,IF(Splitting!D172="LANSIA",0))</f>
        <v>1</v>
      </c>
      <c r="E172" s="9">
        <v>0</v>
      </c>
    </row>
    <row r="173" spans="1:5">
      <c r="A173" s="11">
        <f>IF(Splitting!A173="NORMAL",2,IF(Splitting!A173="PREDIABETES",3,IF(Splitting!A173="DIABETES",1)))</f>
        <v>2</v>
      </c>
      <c r="B173" s="11">
        <f>IF(Splitting!B173="NORMAL",2,IF(Splitting!B173="PRAHIPERTENSI",3,IF(Splitting!B173="HIPERTENSI1",5,IF(Splitting!B173="HIPERTENSI2",4,IF(Splitting!B173="KRISIS",1)))))</f>
        <v>3</v>
      </c>
      <c r="C173" s="11">
        <f>IF(Splitting!C173="OBESITAS",3,IF(Splitting!C173="NORMAL",2,IF(Splitting!C173="KURANG",1)))</f>
        <v>3</v>
      </c>
      <c r="D173" s="11">
        <f>IF(Splitting!D173="DEWASA",1,IF(Splitting!D173="LANSIA",0))</f>
        <v>0</v>
      </c>
      <c r="E173" s="9">
        <v>0</v>
      </c>
    </row>
    <row r="174" spans="1:5">
      <c r="A174" s="11">
        <f>IF(Splitting!A174="NORMAL",2,IF(Splitting!A174="PREDIABETES",3,IF(Splitting!A174="DIABETES",1)))</f>
        <v>3</v>
      </c>
      <c r="B174" s="11">
        <f>IF(Splitting!B174="NORMAL",2,IF(Splitting!B174="PRAHIPERTENSI",3,IF(Splitting!B174="HIPERTENSI1",5,IF(Splitting!B174="HIPERTENSI2",4,IF(Splitting!B174="KRISIS",1)))))</f>
        <v>2</v>
      </c>
      <c r="C174" s="11">
        <f>IF(Splitting!C174="OBESITAS",3,IF(Splitting!C174="NORMAL",2,IF(Splitting!C174="KURANG",1)))</f>
        <v>3</v>
      </c>
      <c r="D174" s="11">
        <f>IF(Splitting!D174="DEWASA",1,IF(Splitting!D174="LANSIA",0))</f>
        <v>1</v>
      </c>
      <c r="E174" s="9">
        <v>1</v>
      </c>
    </row>
    <row r="175" spans="1:5">
      <c r="A175" s="11">
        <f>IF(Splitting!A175="NORMAL",2,IF(Splitting!A175="PREDIABETES",3,IF(Splitting!A175="DIABETES",1)))</f>
        <v>2</v>
      </c>
      <c r="B175" s="11">
        <f>IF(Splitting!B175="NORMAL",2,IF(Splitting!B175="PRAHIPERTENSI",3,IF(Splitting!B175="HIPERTENSI1",5,IF(Splitting!B175="HIPERTENSI2",4,IF(Splitting!B175="KRISIS",1)))))</f>
        <v>2</v>
      </c>
      <c r="C175" s="11">
        <f>IF(Splitting!C175="OBESITAS",3,IF(Splitting!C175="NORMAL",2,IF(Splitting!C175="KURANG",1)))</f>
        <v>3</v>
      </c>
      <c r="D175" s="11">
        <f>IF(Splitting!D175="DEWASA",1,IF(Splitting!D175="LANSIA",0))</f>
        <v>1</v>
      </c>
      <c r="E175" s="9">
        <v>1</v>
      </c>
    </row>
    <row r="176" spans="1:5">
      <c r="A176" s="11">
        <f>IF(Splitting!A176="NORMAL",2,IF(Splitting!A176="PREDIABETES",3,IF(Splitting!A176="DIABETES",1)))</f>
        <v>3</v>
      </c>
      <c r="B176" s="11">
        <f>IF(Splitting!B176="NORMAL",2,IF(Splitting!B176="PRAHIPERTENSI",3,IF(Splitting!B176="HIPERTENSI1",5,IF(Splitting!B176="HIPERTENSI2",4,IF(Splitting!B176="KRISIS",1)))))</f>
        <v>5</v>
      </c>
      <c r="C176" s="11">
        <f>IF(Splitting!C176="OBESITAS",3,IF(Splitting!C176="NORMAL",2,IF(Splitting!C176="KURANG",1)))</f>
        <v>3</v>
      </c>
      <c r="D176" s="11">
        <f>IF(Splitting!D176="DEWASA",1,IF(Splitting!D176="LANSIA",0))</f>
        <v>0</v>
      </c>
      <c r="E176" s="9">
        <v>1</v>
      </c>
    </row>
    <row r="177" spans="1:5">
      <c r="A177" s="11">
        <f>IF(Splitting!A177="NORMAL",2,IF(Splitting!A177="PREDIABETES",3,IF(Splitting!A177="DIABETES",1)))</f>
        <v>3</v>
      </c>
      <c r="B177" s="11">
        <f>IF(Splitting!B177="NORMAL",2,IF(Splitting!B177="PRAHIPERTENSI",3,IF(Splitting!B177="HIPERTENSI1",5,IF(Splitting!B177="HIPERTENSI2",4,IF(Splitting!B177="KRISIS",1)))))</f>
        <v>2</v>
      </c>
      <c r="C177" s="11">
        <f>IF(Splitting!C177="OBESITAS",3,IF(Splitting!C177="NORMAL",2,IF(Splitting!C177="KURANG",1)))</f>
        <v>3</v>
      </c>
      <c r="D177" s="11">
        <f>IF(Splitting!D177="DEWASA",1,IF(Splitting!D177="LANSIA",0))</f>
        <v>1</v>
      </c>
      <c r="E177" s="9">
        <v>1</v>
      </c>
    </row>
    <row r="178" spans="1:5">
      <c r="A178" s="11">
        <f>IF(Splitting!A178="NORMAL",2,IF(Splitting!A178="PREDIABETES",3,IF(Splitting!A178="DIABETES",1)))</f>
        <v>2</v>
      </c>
      <c r="B178" s="11">
        <f>IF(Splitting!B178="NORMAL",2,IF(Splitting!B178="PRAHIPERTENSI",3,IF(Splitting!B178="HIPERTENSI1",5,IF(Splitting!B178="HIPERTENSI2",4,IF(Splitting!B178="KRISIS",1)))))</f>
        <v>3</v>
      </c>
      <c r="C178" s="11">
        <f>IF(Splitting!C178="OBESITAS",3,IF(Splitting!C178="NORMAL",2,IF(Splitting!C178="KURANG",1)))</f>
        <v>3</v>
      </c>
      <c r="D178" s="11">
        <f>IF(Splitting!D178="DEWASA",1,IF(Splitting!D178="LANSIA",0))</f>
        <v>1</v>
      </c>
      <c r="E178" s="9">
        <v>1</v>
      </c>
    </row>
    <row r="179" spans="1:5">
      <c r="A179" s="11">
        <f>IF(Splitting!A179="NORMAL",2,IF(Splitting!A179="PREDIABETES",3,IF(Splitting!A179="DIABETES",1)))</f>
        <v>2</v>
      </c>
      <c r="B179" s="11">
        <f>IF(Splitting!B179="NORMAL",2,IF(Splitting!B179="PRAHIPERTENSI",3,IF(Splitting!B179="HIPERTENSI1",5,IF(Splitting!B179="HIPERTENSI2",4,IF(Splitting!B179="KRISIS",1)))))</f>
        <v>2</v>
      </c>
      <c r="C179" s="11">
        <f>IF(Splitting!C179="OBESITAS",3,IF(Splitting!C179="NORMAL",2,IF(Splitting!C179="KURANG",1)))</f>
        <v>3</v>
      </c>
      <c r="D179" s="11">
        <f>IF(Splitting!D179="DEWASA",1,IF(Splitting!D179="LANSIA",0))</f>
        <v>1</v>
      </c>
      <c r="E179" s="9">
        <v>0</v>
      </c>
    </row>
    <row r="180" spans="1:5">
      <c r="A180" s="11">
        <f>IF(Splitting!A180="NORMAL",2,IF(Splitting!A180="PREDIABETES",3,IF(Splitting!A180="DIABETES",1)))</f>
        <v>2</v>
      </c>
      <c r="B180" s="11">
        <f>IF(Splitting!B180="NORMAL",2,IF(Splitting!B180="PRAHIPERTENSI",3,IF(Splitting!B180="HIPERTENSI1",5,IF(Splitting!B180="HIPERTENSI2",4,IF(Splitting!B180="KRISIS",1)))))</f>
        <v>3</v>
      </c>
      <c r="C180" s="11">
        <f>IF(Splitting!C180="OBESITAS",3,IF(Splitting!C180="NORMAL",2,IF(Splitting!C180="KURANG",1)))</f>
        <v>3</v>
      </c>
      <c r="D180" s="11">
        <f>IF(Splitting!D180="DEWASA",1,IF(Splitting!D180="LANSIA",0))</f>
        <v>1</v>
      </c>
      <c r="E180" s="9">
        <v>1</v>
      </c>
    </row>
    <row r="181" spans="1:5">
      <c r="A181" s="11">
        <f>IF(Splitting!A181="NORMAL",2,IF(Splitting!A181="PREDIABETES",3,IF(Splitting!A181="DIABETES",1)))</f>
        <v>3</v>
      </c>
      <c r="B181" s="11">
        <f>IF(Splitting!B181="NORMAL",2,IF(Splitting!B181="PRAHIPERTENSI",3,IF(Splitting!B181="HIPERTENSI1",5,IF(Splitting!B181="HIPERTENSI2",4,IF(Splitting!B181="KRISIS",1)))))</f>
        <v>2</v>
      </c>
      <c r="C181" s="11">
        <f>IF(Splitting!C181="OBESITAS",3,IF(Splitting!C181="NORMAL",2,IF(Splitting!C181="KURANG",1)))</f>
        <v>3</v>
      </c>
      <c r="D181" s="11">
        <f>IF(Splitting!D181="DEWASA",1,IF(Splitting!D181="LANSIA",0))</f>
        <v>1</v>
      </c>
      <c r="E181" s="9">
        <v>1</v>
      </c>
    </row>
    <row r="182" spans="1:5">
      <c r="A182" s="11">
        <f>IF(Splitting!A182="NORMAL",2,IF(Splitting!A182="PREDIABETES",3,IF(Splitting!A182="DIABETES",1)))</f>
        <v>2</v>
      </c>
      <c r="B182" s="11">
        <f>IF(Splitting!B182="NORMAL",2,IF(Splitting!B182="PRAHIPERTENSI",3,IF(Splitting!B182="HIPERTENSI1",5,IF(Splitting!B182="HIPERTENSI2",4,IF(Splitting!B182="KRISIS",1)))))</f>
        <v>2</v>
      </c>
      <c r="C182" s="11">
        <f>IF(Splitting!C182="OBESITAS",3,IF(Splitting!C182="NORMAL",2,IF(Splitting!C182="KURANG",1)))</f>
        <v>2</v>
      </c>
      <c r="D182" s="11">
        <f>IF(Splitting!D182="DEWASA",1,IF(Splitting!D182="LANSIA",0))</f>
        <v>1</v>
      </c>
      <c r="E182" s="9">
        <v>0</v>
      </c>
    </row>
    <row r="183" spans="1:5">
      <c r="A183" s="11">
        <f>IF(Splitting!A183="NORMAL",2,IF(Splitting!A183="PREDIABETES",3,IF(Splitting!A183="DIABETES",1)))</f>
        <v>2</v>
      </c>
      <c r="B183" s="11">
        <f>IF(Splitting!B183="NORMAL",2,IF(Splitting!B183="PRAHIPERTENSI",3,IF(Splitting!B183="HIPERTENSI1",5,IF(Splitting!B183="HIPERTENSI2",4,IF(Splitting!B183="KRISIS",1)))))</f>
        <v>2</v>
      </c>
      <c r="C183" s="11">
        <f>IF(Splitting!C183="OBESITAS",3,IF(Splitting!C183="NORMAL",2,IF(Splitting!C183="KURANG",1)))</f>
        <v>2</v>
      </c>
      <c r="D183" s="11">
        <f>IF(Splitting!D183="DEWASA",1,IF(Splitting!D183="LANSIA",0))</f>
        <v>1</v>
      </c>
      <c r="E183" s="9">
        <v>1</v>
      </c>
    </row>
    <row r="184" spans="1:5">
      <c r="A184" s="11">
        <f>IF(Splitting!A184="NORMAL",2,IF(Splitting!A184="PREDIABETES",3,IF(Splitting!A184="DIABETES",1)))</f>
        <v>3</v>
      </c>
      <c r="B184" s="11">
        <f>IF(Splitting!B184="NORMAL",2,IF(Splitting!B184="PRAHIPERTENSI",3,IF(Splitting!B184="HIPERTENSI1",5,IF(Splitting!B184="HIPERTENSI2",4,IF(Splitting!B184="KRISIS",1)))))</f>
        <v>2</v>
      </c>
      <c r="C184" s="11">
        <f>IF(Splitting!C184="OBESITAS",3,IF(Splitting!C184="NORMAL",2,IF(Splitting!C184="KURANG",1)))</f>
        <v>3</v>
      </c>
      <c r="D184" s="11">
        <f>IF(Splitting!D184="DEWASA",1,IF(Splitting!D184="LANSIA",0))</f>
        <v>1</v>
      </c>
      <c r="E184" s="9">
        <v>1</v>
      </c>
    </row>
    <row r="185" spans="1:5">
      <c r="A185" s="11">
        <f>IF(Splitting!A185="NORMAL",2,IF(Splitting!A185="PREDIABETES",3,IF(Splitting!A185="DIABETES",1)))</f>
        <v>2</v>
      </c>
      <c r="B185" s="11">
        <f>IF(Splitting!B185="NORMAL",2,IF(Splitting!B185="PRAHIPERTENSI",3,IF(Splitting!B185="HIPERTENSI1",5,IF(Splitting!B185="HIPERTENSI2",4,IF(Splitting!B185="KRISIS",1)))))</f>
        <v>2</v>
      </c>
      <c r="C185" s="11">
        <f>IF(Splitting!C185="OBESITAS",3,IF(Splitting!C185="NORMAL",2,IF(Splitting!C185="KURANG",1)))</f>
        <v>2</v>
      </c>
      <c r="D185" s="11">
        <f>IF(Splitting!D185="DEWASA",1,IF(Splitting!D185="LANSIA",0))</f>
        <v>1</v>
      </c>
      <c r="E185" s="9">
        <v>1</v>
      </c>
    </row>
    <row r="186" spans="1:5">
      <c r="A186" s="11">
        <f>IF(Splitting!A186="NORMAL",2,IF(Splitting!A186="PREDIABETES",3,IF(Splitting!A186="DIABETES",1)))</f>
        <v>3</v>
      </c>
      <c r="B186" s="11">
        <f>IF(Splitting!B186="NORMAL",2,IF(Splitting!B186="PRAHIPERTENSI",3,IF(Splitting!B186="HIPERTENSI1",5,IF(Splitting!B186="HIPERTENSI2",4,IF(Splitting!B186="KRISIS",1)))))</f>
        <v>2</v>
      </c>
      <c r="C186" s="11">
        <f>IF(Splitting!C186="OBESITAS",3,IF(Splitting!C186="NORMAL",2,IF(Splitting!C186="KURANG",1)))</f>
        <v>3</v>
      </c>
      <c r="D186" s="11">
        <f>IF(Splitting!D186="DEWASA",1,IF(Splitting!D186="LANSIA",0))</f>
        <v>1</v>
      </c>
      <c r="E186" s="9">
        <v>1</v>
      </c>
    </row>
    <row r="187" spans="1:5">
      <c r="A187" s="11">
        <f>IF(Splitting!A187="NORMAL",2,IF(Splitting!A187="PREDIABETES",3,IF(Splitting!A187="DIABETES",1)))</f>
        <v>3</v>
      </c>
      <c r="B187" s="11">
        <f>IF(Splitting!B187="NORMAL",2,IF(Splitting!B187="PRAHIPERTENSI",3,IF(Splitting!B187="HIPERTENSI1",5,IF(Splitting!B187="HIPERTENSI2",4,IF(Splitting!B187="KRISIS",1)))))</f>
        <v>3</v>
      </c>
      <c r="C187" s="11">
        <f>IF(Splitting!C187="OBESITAS",3,IF(Splitting!C187="NORMAL",2,IF(Splitting!C187="KURANG",1)))</f>
        <v>3</v>
      </c>
      <c r="D187" s="11">
        <f>IF(Splitting!D187="DEWASA",1,IF(Splitting!D187="LANSIA",0))</f>
        <v>1</v>
      </c>
      <c r="E187" s="9">
        <v>1</v>
      </c>
    </row>
    <row r="188" spans="1:5">
      <c r="A188" s="11">
        <f>IF(Splitting!A188="NORMAL",2,IF(Splitting!A188="PREDIABETES",3,IF(Splitting!A188="DIABETES",1)))</f>
        <v>3</v>
      </c>
      <c r="B188" s="11">
        <f>IF(Splitting!B188="NORMAL",2,IF(Splitting!B188="PRAHIPERTENSI",3,IF(Splitting!B188="HIPERTENSI1",5,IF(Splitting!B188="HIPERTENSI2",4,IF(Splitting!B188="KRISIS",1)))))</f>
        <v>2</v>
      </c>
      <c r="C188" s="11">
        <f>IF(Splitting!C188="OBESITAS",3,IF(Splitting!C188="NORMAL",2,IF(Splitting!C188="KURANG",1)))</f>
        <v>3</v>
      </c>
      <c r="D188" s="11">
        <f>IF(Splitting!D188="DEWASA",1,IF(Splitting!D188="LANSIA",0))</f>
        <v>1</v>
      </c>
      <c r="E188" s="9">
        <v>0</v>
      </c>
    </row>
    <row r="189" spans="1:5">
      <c r="A189" s="11">
        <f>IF(Splitting!A189="NORMAL",2,IF(Splitting!A189="PREDIABETES",3,IF(Splitting!A189="DIABETES",1)))</f>
        <v>2</v>
      </c>
      <c r="B189" s="11">
        <f>IF(Splitting!B189="NORMAL",2,IF(Splitting!B189="PRAHIPERTENSI",3,IF(Splitting!B189="HIPERTENSI1",5,IF(Splitting!B189="HIPERTENSI2",4,IF(Splitting!B189="KRISIS",1)))))</f>
        <v>3</v>
      </c>
      <c r="C189" s="11">
        <f>IF(Splitting!C189="OBESITAS",3,IF(Splitting!C189="NORMAL",2,IF(Splitting!C189="KURANG",1)))</f>
        <v>3</v>
      </c>
      <c r="D189" s="11">
        <f>IF(Splitting!D189="DEWASA",1,IF(Splitting!D189="LANSIA",0))</f>
        <v>1</v>
      </c>
      <c r="E189" s="9">
        <v>1</v>
      </c>
    </row>
    <row r="190" spans="1:5">
      <c r="A190" s="11">
        <f>IF(Splitting!A190="NORMAL",2,IF(Splitting!A190="PREDIABETES",3,IF(Splitting!A190="DIABETES",1)))</f>
        <v>2</v>
      </c>
      <c r="B190" s="11">
        <f>IF(Splitting!B190="NORMAL",2,IF(Splitting!B190="PRAHIPERTENSI",3,IF(Splitting!B190="HIPERTENSI1",5,IF(Splitting!B190="HIPERTENSI2",4,IF(Splitting!B190="KRISIS",1)))))</f>
        <v>2</v>
      </c>
      <c r="C190" s="11">
        <f>IF(Splitting!C190="OBESITAS",3,IF(Splitting!C190="NORMAL",2,IF(Splitting!C190="KURANG",1)))</f>
        <v>3</v>
      </c>
      <c r="D190" s="11">
        <f>IF(Splitting!D190="DEWASA",1,IF(Splitting!D190="LANSIA",0))</f>
        <v>1</v>
      </c>
      <c r="E190" s="9">
        <v>0</v>
      </c>
    </row>
    <row r="191" spans="1:5">
      <c r="A191" s="11">
        <f>IF(Splitting!A191="NORMAL",2,IF(Splitting!A191="PREDIABETES",3,IF(Splitting!A191="DIABETES",1)))</f>
        <v>2</v>
      </c>
      <c r="B191" s="11">
        <f>IF(Splitting!B191="NORMAL",2,IF(Splitting!B191="PRAHIPERTENSI",3,IF(Splitting!B191="HIPERTENSI1",5,IF(Splitting!B191="HIPERTENSI2",4,IF(Splitting!B191="KRISIS",1)))))</f>
        <v>4</v>
      </c>
      <c r="C191" s="11">
        <f>IF(Splitting!C191="OBESITAS",3,IF(Splitting!C191="NORMAL",2,IF(Splitting!C191="KURANG",1)))</f>
        <v>3</v>
      </c>
      <c r="D191" s="11">
        <f>IF(Splitting!D191="DEWASA",1,IF(Splitting!D191="LANSIA",0))</f>
        <v>1</v>
      </c>
      <c r="E191" s="9">
        <v>0</v>
      </c>
    </row>
    <row r="192" spans="1:5">
      <c r="A192" s="11">
        <f>IF(Splitting!A192="NORMAL",2,IF(Splitting!A192="PREDIABETES",3,IF(Splitting!A192="DIABETES",1)))</f>
        <v>2</v>
      </c>
      <c r="B192" s="11">
        <f>IF(Splitting!B192="NORMAL",2,IF(Splitting!B192="PRAHIPERTENSI",3,IF(Splitting!B192="HIPERTENSI1",5,IF(Splitting!B192="HIPERTENSI2",4,IF(Splitting!B192="KRISIS",1)))))</f>
        <v>5</v>
      </c>
      <c r="C192" s="11">
        <f>IF(Splitting!C192="OBESITAS",3,IF(Splitting!C192="NORMAL",2,IF(Splitting!C192="KURANG",1)))</f>
        <v>1</v>
      </c>
      <c r="D192" s="11">
        <f>IF(Splitting!D192="DEWASA",1,IF(Splitting!D192="LANSIA",0))</f>
        <v>1</v>
      </c>
      <c r="E192" s="9">
        <v>1</v>
      </c>
    </row>
    <row r="193" spans="1:5">
      <c r="A193" s="11">
        <f>IF(Splitting!A193="NORMAL",2,IF(Splitting!A193="PREDIABETES",3,IF(Splitting!A193="DIABETES",1)))</f>
        <v>2</v>
      </c>
      <c r="B193" s="11">
        <f>IF(Splitting!B193="NORMAL",2,IF(Splitting!B193="PRAHIPERTENSI",3,IF(Splitting!B193="HIPERTENSI1",5,IF(Splitting!B193="HIPERTENSI2",4,IF(Splitting!B193="KRISIS",1)))))</f>
        <v>3</v>
      </c>
      <c r="C193" s="11">
        <f>IF(Splitting!C193="OBESITAS",3,IF(Splitting!C193="NORMAL",2,IF(Splitting!C193="KURANG",1)))</f>
        <v>3</v>
      </c>
      <c r="D193" s="11">
        <f>IF(Splitting!D193="DEWASA",1,IF(Splitting!D193="LANSIA",0))</f>
        <v>1</v>
      </c>
      <c r="E193" s="9">
        <v>1</v>
      </c>
    </row>
    <row r="194" spans="1:5">
      <c r="A194" s="11">
        <f>IF(Splitting!A194="NORMAL",2,IF(Splitting!A194="PREDIABETES",3,IF(Splitting!A194="DIABETES",1)))</f>
        <v>2</v>
      </c>
      <c r="B194" s="11">
        <f>IF(Splitting!B194="NORMAL",2,IF(Splitting!B194="PRAHIPERTENSI",3,IF(Splitting!B194="HIPERTENSI1",5,IF(Splitting!B194="HIPERTENSI2",4,IF(Splitting!B194="KRISIS",1)))))</f>
        <v>2</v>
      </c>
      <c r="C194" s="11">
        <f>IF(Splitting!C194="OBESITAS",3,IF(Splitting!C194="NORMAL",2,IF(Splitting!C194="KURANG",1)))</f>
        <v>3</v>
      </c>
      <c r="D194" s="11">
        <f>IF(Splitting!D194="DEWASA",1,IF(Splitting!D194="LANSIA",0))</f>
        <v>1</v>
      </c>
      <c r="E194" s="9">
        <v>0</v>
      </c>
    </row>
    <row r="195" spans="1:5">
      <c r="A195" s="11">
        <f>IF(Splitting!A195="NORMAL",2,IF(Splitting!A195="PREDIABETES",3,IF(Splitting!A195="DIABETES",1)))</f>
        <v>2</v>
      </c>
      <c r="B195" s="11">
        <f>IF(Splitting!B195="NORMAL",2,IF(Splitting!B195="PRAHIPERTENSI",3,IF(Splitting!B195="HIPERTENSI1",5,IF(Splitting!B195="HIPERTENSI2",4,IF(Splitting!B195="KRISIS",1)))))</f>
        <v>2</v>
      </c>
      <c r="C195" s="11">
        <f>IF(Splitting!C195="OBESITAS",3,IF(Splitting!C195="NORMAL",2,IF(Splitting!C195="KURANG",1)))</f>
        <v>3</v>
      </c>
      <c r="D195" s="11">
        <f>IF(Splitting!D195="DEWASA",1,IF(Splitting!D195="LANSIA",0))</f>
        <v>1</v>
      </c>
      <c r="E195" s="9">
        <v>0</v>
      </c>
    </row>
    <row r="196" spans="1:5">
      <c r="A196" s="11">
        <f>IF(Splitting!A196="NORMAL",2,IF(Splitting!A196="PREDIABETES",3,IF(Splitting!A196="DIABETES",1)))</f>
        <v>3</v>
      </c>
      <c r="B196" s="11">
        <f>IF(Splitting!B196="NORMAL",2,IF(Splitting!B196="PRAHIPERTENSI",3,IF(Splitting!B196="HIPERTENSI1",5,IF(Splitting!B196="HIPERTENSI2",4,IF(Splitting!B196="KRISIS",1)))))</f>
        <v>2</v>
      </c>
      <c r="C196" s="11">
        <f>IF(Splitting!C196="OBESITAS",3,IF(Splitting!C196="NORMAL",2,IF(Splitting!C196="KURANG",1)))</f>
        <v>3</v>
      </c>
      <c r="D196" s="11">
        <f>IF(Splitting!D196="DEWASA",1,IF(Splitting!D196="LANSIA",0))</f>
        <v>1</v>
      </c>
      <c r="E196" s="9">
        <v>1</v>
      </c>
    </row>
    <row r="197" spans="1:5">
      <c r="A197" s="11">
        <f>IF(Splitting!A197="NORMAL",2,IF(Splitting!A197="PREDIABETES",3,IF(Splitting!A197="DIABETES",1)))</f>
        <v>2</v>
      </c>
      <c r="B197" s="11">
        <f>IF(Splitting!B197="NORMAL",2,IF(Splitting!B197="PRAHIPERTENSI",3,IF(Splitting!B197="HIPERTENSI1",5,IF(Splitting!B197="HIPERTENSI2",4,IF(Splitting!B197="KRISIS",1)))))</f>
        <v>2</v>
      </c>
      <c r="C197" s="11">
        <f>IF(Splitting!C197="OBESITAS",3,IF(Splitting!C197="NORMAL",2,IF(Splitting!C197="KURANG",1)))</f>
        <v>3</v>
      </c>
      <c r="D197" s="11">
        <f>IF(Splitting!D197="DEWASA",1,IF(Splitting!D197="LANSIA",0))</f>
        <v>1</v>
      </c>
      <c r="E197" s="9">
        <v>1</v>
      </c>
    </row>
    <row r="198" spans="1:5">
      <c r="A198" s="11">
        <f>IF(Splitting!A198="NORMAL",2,IF(Splitting!A198="PREDIABETES",3,IF(Splitting!A198="DIABETES",1)))</f>
        <v>2</v>
      </c>
      <c r="B198" s="11">
        <f>IF(Splitting!B198="NORMAL",2,IF(Splitting!B198="PRAHIPERTENSI",3,IF(Splitting!B198="HIPERTENSI1",5,IF(Splitting!B198="HIPERTENSI2",4,IF(Splitting!B198="KRISIS",1)))))</f>
        <v>2</v>
      </c>
      <c r="C198" s="11">
        <f>IF(Splitting!C198="OBESITAS",3,IF(Splitting!C198="NORMAL",2,IF(Splitting!C198="KURANG",1)))</f>
        <v>3</v>
      </c>
      <c r="D198" s="11">
        <f>IF(Splitting!D198="DEWASA",1,IF(Splitting!D198="LANSIA",0))</f>
        <v>1</v>
      </c>
      <c r="E198" s="9">
        <v>0</v>
      </c>
    </row>
    <row r="199" spans="1:5">
      <c r="A199" s="11">
        <f>IF(Splitting!A199="NORMAL",2,IF(Splitting!A199="PREDIABETES",3,IF(Splitting!A199="DIABETES",1)))</f>
        <v>2</v>
      </c>
      <c r="B199" s="11">
        <f>IF(Splitting!B199="NORMAL",2,IF(Splitting!B199="PRAHIPERTENSI",3,IF(Splitting!B199="HIPERTENSI1",5,IF(Splitting!B199="HIPERTENSI2",4,IF(Splitting!B199="KRISIS",1)))))</f>
        <v>2</v>
      </c>
      <c r="C199" s="11">
        <f>IF(Splitting!C199="OBESITAS",3,IF(Splitting!C199="NORMAL",2,IF(Splitting!C199="KURANG",1)))</f>
        <v>2</v>
      </c>
      <c r="D199" s="11">
        <f>IF(Splitting!D199="DEWASA",1,IF(Splitting!D199="LANSIA",0))</f>
        <v>1</v>
      </c>
      <c r="E199" s="9">
        <v>0</v>
      </c>
    </row>
    <row r="200" spans="1:5">
      <c r="A200" s="11">
        <f>IF(Splitting!A200="NORMAL",2,IF(Splitting!A200="PREDIABETES",3,IF(Splitting!A200="DIABETES",1)))</f>
        <v>3</v>
      </c>
      <c r="B200" s="11">
        <f>IF(Splitting!B200="NORMAL",2,IF(Splitting!B200="PRAHIPERTENSI",3,IF(Splitting!B200="HIPERTENSI1",5,IF(Splitting!B200="HIPERTENSI2",4,IF(Splitting!B200="KRISIS",1)))))</f>
        <v>3</v>
      </c>
      <c r="C200" s="11">
        <f>IF(Splitting!C200="OBESITAS",3,IF(Splitting!C200="NORMAL",2,IF(Splitting!C200="KURANG",1)))</f>
        <v>3</v>
      </c>
      <c r="D200" s="11">
        <f>IF(Splitting!D200="DEWASA",1,IF(Splitting!D200="LANSIA",0))</f>
        <v>1</v>
      </c>
      <c r="E200" s="9">
        <v>0</v>
      </c>
    </row>
    <row r="201" spans="1:5">
      <c r="A201" s="11">
        <f>IF(Splitting!A201="NORMAL",2,IF(Splitting!A201="PREDIABETES",3,IF(Splitting!A201="DIABETES",1)))</f>
        <v>2</v>
      </c>
      <c r="B201" s="11">
        <f>IF(Splitting!B201="NORMAL",2,IF(Splitting!B201="PRAHIPERTENSI",3,IF(Splitting!B201="HIPERTENSI1",5,IF(Splitting!B201="HIPERTENSI2",4,IF(Splitting!B201="KRISIS",1)))))</f>
        <v>2</v>
      </c>
      <c r="C201" s="11">
        <f>IF(Splitting!C201="OBESITAS",3,IF(Splitting!C201="NORMAL",2,IF(Splitting!C201="KURANG",1)))</f>
        <v>2</v>
      </c>
      <c r="D201" s="11">
        <f>IF(Splitting!D201="DEWASA",1,IF(Splitting!D201="LANSIA",0))</f>
        <v>1</v>
      </c>
      <c r="E201" s="9">
        <v>0</v>
      </c>
    </row>
    <row r="202" spans="1:5">
      <c r="A202" s="11">
        <f>IF(Splitting!A202="NORMAL",2,IF(Splitting!A202="PREDIABETES",3,IF(Splitting!A202="DIABETES",1)))</f>
        <v>2</v>
      </c>
      <c r="B202" s="11">
        <f>IF(Splitting!B202="NORMAL",2,IF(Splitting!B202="PRAHIPERTENSI",3,IF(Splitting!B202="HIPERTENSI1",5,IF(Splitting!B202="HIPERTENSI2",4,IF(Splitting!B202="KRISIS",1)))))</f>
        <v>2</v>
      </c>
      <c r="C202" s="11">
        <f>IF(Splitting!C202="OBESITAS",3,IF(Splitting!C202="NORMAL",2,IF(Splitting!C202="KURANG",1)))</f>
        <v>3</v>
      </c>
      <c r="D202" s="11">
        <f>IF(Splitting!D202="DEWASA",1,IF(Splitting!D202="LANSIA",0))</f>
        <v>1</v>
      </c>
      <c r="E202" s="9">
        <v>0</v>
      </c>
    </row>
    <row r="203" spans="1:5">
      <c r="A203" s="11">
        <f>IF(Splitting!A203="NORMAL",2,IF(Splitting!A203="PREDIABETES",3,IF(Splitting!A203="DIABETES",1)))</f>
        <v>3</v>
      </c>
      <c r="B203" s="11">
        <f>IF(Splitting!B203="NORMAL",2,IF(Splitting!B203="PRAHIPERTENSI",3,IF(Splitting!B203="HIPERTENSI1",5,IF(Splitting!B203="HIPERTENSI2",4,IF(Splitting!B203="KRISIS",1)))))</f>
        <v>2</v>
      </c>
      <c r="C203" s="11">
        <f>IF(Splitting!C203="OBESITAS",3,IF(Splitting!C203="NORMAL",2,IF(Splitting!C203="KURANG",1)))</f>
        <v>2</v>
      </c>
      <c r="D203" s="11">
        <f>IF(Splitting!D203="DEWASA",1,IF(Splitting!D203="LANSIA",0))</f>
        <v>1</v>
      </c>
      <c r="E203" s="9">
        <v>1</v>
      </c>
    </row>
    <row r="204" spans="1:5">
      <c r="A204" s="11">
        <f>IF(Splitting!A204="NORMAL",2,IF(Splitting!A204="PREDIABETES",3,IF(Splitting!A204="DIABETES",1)))</f>
        <v>2</v>
      </c>
      <c r="B204" s="11">
        <f>IF(Splitting!B204="NORMAL",2,IF(Splitting!B204="PRAHIPERTENSI",3,IF(Splitting!B204="HIPERTENSI1",5,IF(Splitting!B204="HIPERTENSI2",4,IF(Splitting!B204="KRISIS",1)))))</f>
        <v>2</v>
      </c>
      <c r="C204" s="11">
        <f>IF(Splitting!C204="OBESITAS",3,IF(Splitting!C204="NORMAL",2,IF(Splitting!C204="KURANG",1)))</f>
        <v>2</v>
      </c>
      <c r="D204" s="11">
        <f>IF(Splitting!D204="DEWASA",1,IF(Splitting!D204="LANSIA",0))</f>
        <v>1</v>
      </c>
      <c r="E204" s="9">
        <v>0</v>
      </c>
    </row>
    <row r="205" spans="1:5">
      <c r="A205" s="11">
        <f>IF(Splitting!A205="NORMAL",2,IF(Splitting!A205="PREDIABETES",3,IF(Splitting!A205="DIABETES",1)))</f>
        <v>3</v>
      </c>
      <c r="B205" s="11">
        <f>IF(Splitting!B205="NORMAL",2,IF(Splitting!B205="PRAHIPERTENSI",3,IF(Splitting!B205="HIPERTENSI1",5,IF(Splitting!B205="HIPERTENSI2",4,IF(Splitting!B205="KRISIS",1)))))</f>
        <v>2</v>
      </c>
      <c r="C205" s="11">
        <f>IF(Splitting!C205="OBESITAS",3,IF(Splitting!C205="NORMAL",2,IF(Splitting!C205="KURANG",1)))</f>
        <v>3</v>
      </c>
      <c r="D205" s="11">
        <f>IF(Splitting!D205="DEWASA",1,IF(Splitting!D205="LANSIA",0))</f>
        <v>1</v>
      </c>
      <c r="E205" s="9">
        <v>0</v>
      </c>
    </row>
    <row r="206" spans="1:5">
      <c r="A206" s="11">
        <f>IF(Splitting!A206="NORMAL",2,IF(Splitting!A206="PREDIABETES",3,IF(Splitting!A206="DIABETES",1)))</f>
        <v>3</v>
      </c>
      <c r="B206" s="11">
        <f>IF(Splitting!B206="NORMAL",2,IF(Splitting!B206="PRAHIPERTENSI",3,IF(Splitting!B206="HIPERTENSI1",5,IF(Splitting!B206="HIPERTENSI2",4,IF(Splitting!B206="KRISIS",1)))))</f>
        <v>3</v>
      </c>
      <c r="C206" s="11">
        <f>IF(Splitting!C206="OBESITAS",3,IF(Splitting!C206="NORMAL",2,IF(Splitting!C206="KURANG",1)))</f>
        <v>3</v>
      </c>
      <c r="D206" s="11">
        <f>IF(Splitting!D206="DEWASA",1,IF(Splitting!D206="LANSIA",0))</f>
        <v>1</v>
      </c>
      <c r="E206" s="9">
        <v>1</v>
      </c>
    </row>
    <row r="207" spans="1:5">
      <c r="A207" s="11">
        <f>IF(Splitting!A207="NORMAL",2,IF(Splitting!A207="PREDIABETES",3,IF(Splitting!A207="DIABETES",1)))</f>
        <v>2</v>
      </c>
      <c r="B207" s="11">
        <f>IF(Splitting!B207="NORMAL",2,IF(Splitting!B207="PRAHIPERTENSI",3,IF(Splitting!B207="HIPERTENSI1",5,IF(Splitting!B207="HIPERTENSI2",4,IF(Splitting!B207="KRISIS",1)))))</f>
        <v>2</v>
      </c>
      <c r="C207" s="11">
        <f>IF(Splitting!C207="OBESITAS",3,IF(Splitting!C207="NORMAL",2,IF(Splitting!C207="KURANG",1)))</f>
        <v>3</v>
      </c>
      <c r="D207" s="11">
        <f>IF(Splitting!D207="DEWASA",1,IF(Splitting!D207="LANSIA",0))</f>
        <v>1</v>
      </c>
      <c r="E207" s="9">
        <v>1</v>
      </c>
    </row>
    <row r="208" spans="1:5">
      <c r="A208" s="11">
        <f>IF(Splitting!A208="NORMAL",2,IF(Splitting!A208="PREDIABETES",3,IF(Splitting!A208="DIABETES",1)))</f>
        <v>2</v>
      </c>
      <c r="B208" s="11">
        <f>IF(Splitting!B208="NORMAL",2,IF(Splitting!B208="PRAHIPERTENSI",3,IF(Splitting!B208="HIPERTENSI1",5,IF(Splitting!B208="HIPERTENSI2",4,IF(Splitting!B208="KRISIS",1)))))</f>
        <v>2</v>
      </c>
      <c r="C208" s="11">
        <f>IF(Splitting!C208="OBESITAS",3,IF(Splitting!C208="NORMAL",2,IF(Splitting!C208="KURANG",1)))</f>
        <v>2</v>
      </c>
      <c r="D208" s="11">
        <f>IF(Splitting!D208="DEWASA",1,IF(Splitting!D208="LANSIA",0))</f>
        <v>1</v>
      </c>
      <c r="E208" s="9">
        <v>0</v>
      </c>
    </row>
    <row r="209" spans="1:5">
      <c r="A209" s="11">
        <f>IF(Splitting!A209="NORMAL",2,IF(Splitting!A209="PREDIABETES",3,IF(Splitting!A209="DIABETES",1)))</f>
        <v>3</v>
      </c>
      <c r="B209" s="11">
        <f>IF(Splitting!B209="NORMAL",2,IF(Splitting!B209="PRAHIPERTENSI",3,IF(Splitting!B209="HIPERTENSI1",5,IF(Splitting!B209="HIPERTENSI2",4,IF(Splitting!B209="KRISIS",1)))))</f>
        <v>2</v>
      </c>
      <c r="C209" s="11">
        <f>IF(Splitting!C209="OBESITAS",3,IF(Splitting!C209="NORMAL",2,IF(Splitting!C209="KURANG",1)))</f>
        <v>3</v>
      </c>
      <c r="D209" s="11">
        <f>IF(Splitting!D209="DEWASA",1,IF(Splitting!D209="LANSIA",0))</f>
        <v>1</v>
      </c>
      <c r="E209" s="9">
        <v>1</v>
      </c>
    </row>
    <row r="210" spans="1:5">
      <c r="A210" s="11">
        <f>IF(Splitting!A210="NORMAL",2,IF(Splitting!A210="PREDIABETES",3,IF(Splitting!A210="DIABETES",1)))</f>
        <v>2</v>
      </c>
      <c r="B210" s="11">
        <f>IF(Splitting!B210="NORMAL",2,IF(Splitting!B210="PRAHIPERTENSI",3,IF(Splitting!B210="HIPERTENSI1",5,IF(Splitting!B210="HIPERTENSI2",4,IF(Splitting!B210="KRISIS",1)))))</f>
        <v>2</v>
      </c>
      <c r="C210" s="11">
        <f>IF(Splitting!C210="OBESITAS",3,IF(Splitting!C210="NORMAL",2,IF(Splitting!C210="KURANG",1)))</f>
        <v>3</v>
      </c>
      <c r="D210" s="11">
        <f>IF(Splitting!D210="DEWASA",1,IF(Splitting!D210="LANSIA",0))</f>
        <v>1</v>
      </c>
      <c r="E210" s="9">
        <v>1</v>
      </c>
    </row>
    <row r="211" spans="1:5">
      <c r="A211" s="11">
        <f>IF(Splitting!A211="NORMAL",2,IF(Splitting!A211="PREDIABETES",3,IF(Splitting!A211="DIABETES",1)))</f>
        <v>3</v>
      </c>
      <c r="B211" s="11">
        <f>IF(Splitting!B211="NORMAL",2,IF(Splitting!B211="PRAHIPERTENSI",3,IF(Splitting!B211="HIPERTENSI1",5,IF(Splitting!B211="HIPERTENSI2",4,IF(Splitting!B211="KRISIS",1)))))</f>
        <v>2</v>
      </c>
      <c r="C211" s="11">
        <f>IF(Splitting!C211="OBESITAS",3,IF(Splitting!C211="NORMAL",2,IF(Splitting!C211="KURANG",1)))</f>
        <v>3</v>
      </c>
      <c r="D211" s="11">
        <f>IF(Splitting!D211="DEWASA",1,IF(Splitting!D211="LANSIA",0))</f>
        <v>1</v>
      </c>
      <c r="E211" s="9">
        <v>1</v>
      </c>
    </row>
    <row r="212" spans="1:5">
      <c r="A212" s="11">
        <f>IF(Splitting!A212="NORMAL",2,IF(Splitting!A212="PREDIABETES",3,IF(Splitting!A212="DIABETES",1)))</f>
        <v>2</v>
      </c>
      <c r="B212" s="11">
        <f>IF(Splitting!B212="NORMAL",2,IF(Splitting!B212="PRAHIPERTENSI",3,IF(Splitting!B212="HIPERTENSI1",5,IF(Splitting!B212="HIPERTENSI2",4,IF(Splitting!B212="KRISIS",1)))))</f>
        <v>2</v>
      </c>
      <c r="C212" s="11">
        <f>IF(Splitting!C212="OBESITAS",3,IF(Splitting!C212="NORMAL",2,IF(Splitting!C212="KURANG",1)))</f>
        <v>3</v>
      </c>
      <c r="D212" s="11">
        <f>IF(Splitting!D212="DEWASA",1,IF(Splitting!D212="LANSIA",0))</f>
        <v>1</v>
      </c>
      <c r="E212" s="9">
        <v>0</v>
      </c>
    </row>
    <row r="213" spans="1:5">
      <c r="A213" s="11">
        <f>IF(Splitting!A213="NORMAL",2,IF(Splitting!A213="PREDIABETES",3,IF(Splitting!A213="DIABETES",1)))</f>
        <v>2</v>
      </c>
      <c r="B213" s="11">
        <f>IF(Splitting!B213="NORMAL",2,IF(Splitting!B213="PRAHIPERTENSI",3,IF(Splitting!B213="HIPERTENSI1",5,IF(Splitting!B213="HIPERTENSI2",4,IF(Splitting!B213="KRISIS",1)))))</f>
        <v>2</v>
      </c>
      <c r="C213" s="11">
        <f>IF(Splitting!C213="OBESITAS",3,IF(Splitting!C213="NORMAL",2,IF(Splitting!C213="KURANG",1)))</f>
        <v>3</v>
      </c>
      <c r="D213" s="11">
        <f>IF(Splitting!D213="DEWASA",1,IF(Splitting!D213="LANSIA",0))</f>
        <v>1</v>
      </c>
      <c r="E213" s="9">
        <v>1</v>
      </c>
    </row>
    <row r="214" spans="1:5">
      <c r="A214" s="11">
        <f>IF(Splitting!A214="NORMAL",2,IF(Splitting!A214="PREDIABETES",3,IF(Splitting!A214="DIABETES",1)))</f>
        <v>2</v>
      </c>
      <c r="B214" s="11">
        <f>IF(Splitting!B214="NORMAL",2,IF(Splitting!B214="PRAHIPERTENSI",3,IF(Splitting!B214="HIPERTENSI1",5,IF(Splitting!B214="HIPERTENSI2",4,IF(Splitting!B214="KRISIS",1)))))</f>
        <v>2</v>
      </c>
      <c r="C214" s="11">
        <f>IF(Splitting!C214="OBESITAS",3,IF(Splitting!C214="NORMAL",2,IF(Splitting!C214="KURANG",1)))</f>
        <v>3</v>
      </c>
      <c r="D214" s="11">
        <f>IF(Splitting!D214="DEWASA",1,IF(Splitting!D214="LANSIA",0))</f>
        <v>1</v>
      </c>
      <c r="E214" s="9">
        <v>1</v>
      </c>
    </row>
    <row r="215" spans="1:5">
      <c r="A215" s="11">
        <f>IF(Splitting!A215="NORMAL",2,IF(Splitting!A215="PREDIABETES",3,IF(Splitting!A215="DIABETES",1)))</f>
        <v>3</v>
      </c>
      <c r="B215" s="11">
        <f>IF(Splitting!B215="NORMAL",2,IF(Splitting!B215="PRAHIPERTENSI",3,IF(Splitting!B215="HIPERTENSI1",5,IF(Splitting!B215="HIPERTENSI2",4,IF(Splitting!B215="KRISIS",1)))))</f>
        <v>2</v>
      </c>
      <c r="C215" s="11">
        <f>IF(Splitting!C215="OBESITAS",3,IF(Splitting!C215="NORMAL",2,IF(Splitting!C215="KURANG",1)))</f>
        <v>3</v>
      </c>
      <c r="D215" s="11">
        <f>IF(Splitting!D215="DEWASA",1,IF(Splitting!D215="LANSIA",0))</f>
        <v>1</v>
      </c>
      <c r="E215" s="9">
        <v>0</v>
      </c>
    </row>
    <row r="216" spans="1:5">
      <c r="A216" s="11">
        <f>IF(Splitting!A216="NORMAL",2,IF(Splitting!A216="PREDIABETES",3,IF(Splitting!A216="DIABETES",1)))</f>
        <v>3</v>
      </c>
      <c r="B216" s="11">
        <f>IF(Splitting!B216="NORMAL",2,IF(Splitting!B216="PRAHIPERTENSI",3,IF(Splitting!B216="HIPERTENSI1",5,IF(Splitting!B216="HIPERTENSI2",4,IF(Splitting!B216="KRISIS",1)))))</f>
        <v>5</v>
      </c>
      <c r="C216" s="11">
        <f>IF(Splitting!C216="OBESITAS",3,IF(Splitting!C216="NORMAL",2,IF(Splitting!C216="KURANG",1)))</f>
        <v>3</v>
      </c>
      <c r="D216" s="11">
        <f>IF(Splitting!D216="DEWASA",1,IF(Splitting!D216="LANSIA",0))</f>
        <v>0</v>
      </c>
      <c r="E216" s="9">
        <v>1</v>
      </c>
    </row>
    <row r="217" spans="1:5">
      <c r="A217" s="11">
        <f>IF(Splitting!A217="NORMAL",2,IF(Splitting!A217="PREDIABETES",3,IF(Splitting!A217="DIABETES",1)))</f>
        <v>3</v>
      </c>
      <c r="B217" s="11">
        <f>IF(Splitting!B217="NORMAL",2,IF(Splitting!B217="PRAHIPERTENSI",3,IF(Splitting!B217="HIPERTENSI1",5,IF(Splitting!B217="HIPERTENSI2",4,IF(Splitting!B217="KRISIS",1)))))</f>
        <v>2</v>
      </c>
      <c r="C217" s="11">
        <f>IF(Splitting!C217="OBESITAS",3,IF(Splitting!C217="NORMAL",2,IF(Splitting!C217="KURANG",1)))</f>
        <v>3</v>
      </c>
      <c r="D217" s="11">
        <f>IF(Splitting!D217="DEWASA",1,IF(Splitting!D217="LANSIA",0))</f>
        <v>1</v>
      </c>
      <c r="E217" s="9">
        <v>1</v>
      </c>
    </row>
    <row r="218" spans="1:5">
      <c r="A218" s="11">
        <f>IF(Splitting!A218="NORMAL",2,IF(Splitting!A218="PREDIABETES",3,IF(Splitting!A218="DIABETES",1)))</f>
        <v>3</v>
      </c>
      <c r="B218" s="11">
        <f>IF(Splitting!B218="NORMAL",2,IF(Splitting!B218="PRAHIPERTENSI",3,IF(Splitting!B218="HIPERTENSI1",5,IF(Splitting!B218="HIPERTENSI2",4,IF(Splitting!B218="KRISIS",1)))))</f>
        <v>2</v>
      </c>
      <c r="C218" s="11">
        <f>IF(Splitting!C218="OBESITAS",3,IF(Splitting!C218="NORMAL",2,IF(Splitting!C218="KURANG",1)))</f>
        <v>3</v>
      </c>
      <c r="D218" s="11">
        <f>IF(Splitting!D218="DEWASA",1,IF(Splitting!D218="LANSIA",0))</f>
        <v>1</v>
      </c>
      <c r="E218" s="9">
        <v>0</v>
      </c>
    </row>
    <row r="219" spans="1:5">
      <c r="A219" s="11">
        <f>IF(Splitting!A219="NORMAL",2,IF(Splitting!A219="PREDIABETES",3,IF(Splitting!A219="DIABETES",1)))</f>
        <v>2</v>
      </c>
      <c r="B219" s="11">
        <f>IF(Splitting!B219="NORMAL",2,IF(Splitting!B219="PRAHIPERTENSI",3,IF(Splitting!B219="HIPERTENSI1",5,IF(Splitting!B219="HIPERTENSI2",4,IF(Splitting!B219="KRISIS",1)))))</f>
        <v>2</v>
      </c>
      <c r="C219" s="11">
        <f>IF(Splitting!C219="OBESITAS",3,IF(Splitting!C219="NORMAL",2,IF(Splitting!C219="KURANG",1)))</f>
        <v>1</v>
      </c>
      <c r="D219" s="11">
        <f>IF(Splitting!D219="DEWASA",1,IF(Splitting!D219="LANSIA",0))</f>
        <v>1</v>
      </c>
      <c r="E219" s="9">
        <v>0</v>
      </c>
    </row>
    <row r="220" spans="1:5">
      <c r="A220" s="11">
        <f>IF(Splitting!A220="NORMAL",2,IF(Splitting!A220="PREDIABETES",3,IF(Splitting!A220="DIABETES",1)))</f>
        <v>2</v>
      </c>
      <c r="B220" s="11">
        <f>IF(Splitting!B220="NORMAL",2,IF(Splitting!B220="PRAHIPERTENSI",3,IF(Splitting!B220="HIPERTENSI1",5,IF(Splitting!B220="HIPERTENSI2",4,IF(Splitting!B220="KRISIS",1)))))</f>
        <v>2</v>
      </c>
      <c r="C220" s="11">
        <f>IF(Splitting!C220="OBESITAS",3,IF(Splitting!C220="NORMAL",2,IF(Splitting!C220="KURANG",1)))</f>
        <v>2</v>
      </c>
      <c r="D220" s="11">
        <f>IF(Splitting!D220="DEWASA",1,IF(Splitting!D220="LANSIA",0))</f>
        <v>1</v>
      </c>
      <c r="E220" s="9">
        <v>0</v>
      </c>
    </row>
    <row r="221" spans="1:5">
      <c r="A221" s="11">
        <f>IF(Splitting!A221="NORMAL",2,IF(Splitting!A221="PREDIABETES",3,IF(Splitting!A221="DIABETES",1)))</f>
        <v>2</v>
      </c>
      <c r="B221" s="11">
        <f>IF(Splitting!B221="NORMAL",2,IF(Splitting!B221="PRAHIPERTENSI",3,IF(Splitting!B221="HIPERTENSI1",5,IF(Splitting!B221="HIPERTENSI2",4,IF(Splitting!B221="KRISIS",1)))))</f>
        <v>2</v>
      </c>
      <c r="C221" s="11">
        <f>IF(Splitting!C221="OBESITAS",3,IF(Splitting!C221="NORMAL",2,IF(Splitting!C221="KURANG",1)))</f>
        <v>3</v>
      </c>
      <c r="D221" s="11">
        <f>IF(Splitting!D221="DEWASA",1,IF(Splitting!D221="LANSIA",0))</f>
        <v>1</v>
      </c>
      <c r="E221" s="9">
        <v>1</v>
      </c>
    </row>
    <row r="222" spans="1:5">
      <c r="A222" s="11">
        <f>IF(Splitting!A222="NORMAL",2,IF(Splitting!A222="PREDIABETES",3,IF(Splitting!A222="DIABETES",1)))</f>
        <v>2</v>
      </c>
      <c r="B222" s="11">
        <f>IF(Splitting!B222="NORMAL",2,IF(Splitting!B222="PRAHIPERTENSI",3,IF(Splitting!B222="HIPERTENSI1",5,IF(Splitting!B222="HIPERTENSI2",4,IF(Splitting!B222="KRISIS",1)))))</f>
        <v>3</v>
      </c>
      <c r="C222" s="11">
        <f>IF(Splitting!C222="OBESITAS",3,IF(Splitting!C222="NORMAL",2,IF(Splitting!C222="KURANG",1)))</f>
        <v>3</v>
      </c>
      <c r="D222" s="11">
        <f>IF(Splitting!D222="DEWASA",1,IF(Splitting!D222="LANSIA",0))</f>
        <v>1</v>
      </c>
      <c r="E222" s="9">
        <v>0</v>
      </c>
    </row>
    <row r="223" spans="1:5">
      <c r="A223" s="11">
        <f>IF(Splitting!A223="NORMAL",2,IF(Splitting!A223="PREDIABETES",3,IF(Splitting!A223="DIABETES",1)))</f>
        <v>2</v>
      </c>
      <c r="B223" s="11">
        <f>IF(Splitting!B223="NORMAL",2,IF(Splitting!B223="PRAHIPERTENSI",3,IF(Splitting!B223="HIPERTENSI1",5,IF(Splitting!B223="HIPERTENSI2",4,IF(Splitting!B223="KRISIS",1)))))</f>
        <v>2</v>
      </c>
      <c r="C223" s="11">
        <f>IF(Splitting!C223="OBESITAS",3,IF(Splitting!C223="NORMAL",2,IF(Splitting!C223="KURANG",1)))</f>
        <v>3</v>
      </c>
      <c r="D223" s="11">
        <f>IF(Splitting!D223="DEWASA",1,IF(Splitting!D223="LANSIA",0))</f>
        <v>1</v>
      </c>
      <c r="E223" s="9">
        <v>0</v>
      </c>
    </row>
    <row r="224" spans="1:5">
      <c r="A224" s="11">
        <f>IF(Splitting!A224="NORMAL",2,IF(Splitting!A224="PREDIABETES",3,IF(Splitting!A224="DIABETES",1)))</f>
        <v>2</v>
      </c>
      <c r="B224" s="11">
        <f>IF(Splitting!B224="NORMAL",2,IF(Splitting!B224="PRAHIPERTENSI",3,IF(Splitting!B224="HIPERTENSI1",5,IF(Splitting!B224="HIPERTENSI2",4,IF(Splitting!B224="KRISIS",1)))))</f>
        <v>2</v>
      </c>
      <c r="C224" s="11">
        <f>IF(Splitting!C224="OBESITAS",3,IF(Splitting!C224="NORMAL",2,IF(Splitting!C224="KURANG",1)))</f>
        <v>2</v>
      </c>
      <c r="D224" s="11">
        <f>IF(Splitting!D224="DEWASA",1,IF(Splitting!D224="LANSIA",0))</f>
        <v>1</v>
      </c>
      <c r="E224" s="9">
        <v>1</v>
      </c>
    </row>
    <row r="225" spans="1:5">
      <c r="A225" s="11">
        <f>IF(Splitting!A225="NORMAL",2,IF(Splitting!A225="PREDIABETES",3,IF(Splitting!A225="DIABETES",1)))</f>
        <v>3</v>
      </c>
      <c r="B225" s="11">
        <f>IF(Splitting!B225="NORMAL",2,IF(Splitting!B225="PRAHIPERTENSI",3,IF(Splitting!B225="HIPERTENSI1",5,IF(Splitting!B225="HIPERTENSI2",4,IF(Splitting!B225="KRISIS",1)))))</f>
        <v>2</v>
      </c>
      <c r="C225" s="11">
        <f>IF(Splitting!C225="OBESITAS",3,IF(Splitting!C225="NORMAL",2,IF(Splitting!C225="KURANG",1)))</f>
        <v>2</v>
      </c>
      <c r="D225" s="11">
        <f>IF(Splitting!D225="DEWASA",1,IF(Splitting!D225="LANSIA",0))</f>
        <v>1</v>
      </c>
      <c r="E225" s="9">
        <v>1</v>
      </c>
    </row>
    <row r="226" spans="1:5">
      <c r="A226" s="11">
        <f>IF(Splitting!A226="NORMAL",2,IF(Splitting!A226="PREDIABETES",3,IF(Splitting!A226="DIABETES",1)))</f>
        <v>2</v>
      </c>
      <c r="B226" s="11">
        <f>IF(Splitting!B226="NORMAL",2,IF(Splitting!B226="PRAHIPERTENSI",3,IF(Splitting!B226="HIPERTENSI1",5,IF(Splitting!B226="HIPERTENSI2",4,IF(Splitting!B226="KRISIS",1)))))</f>
        <v>2</v>
      </c>
      <c r="C226" s="11">
        <f>IF(Splitting!C226="OBESITAS",3,IF(Splitting!C226="NORMAL",2,IF(Splitting!C226="KURANG",1)))</f>
        <v>2</v>
      </c>
      <c r="D226" s="11">
        <f>IF(Splitting!D226="DEWASA",1,IF(Splitting!D226="LANSIA",0))</f>
        <v>1</v>
      </c>
      <c r="E226" s="9">
        <v>1</v>
      </c>
    </row>
    <row r="227" spans="1:5">
      <c r="A227" s="11">
        <f>IF(Splitting!A227="NORMAL",2,IF(Splitting!A227="PREDIABETES",3,IF(Splitting!A227="DIABETES",1)))</f>
        <v>2</v>
      </c>
      <c r="B227" s="11">
        <f>IF(Splitting!B227="NORMAL",2,IF(Splitting!B227="PRAHIPERTENSI",3,IF(Splitting!B227="HIPERTENSI1",5,IF(Splitting!B227="HIPERTENSI2",4,IF(Splitting!B227="KRISIS",1)))))</f>
        <v>5</v>
      </c>
      <c r="C227" s="11">
        <f>IF(Splitting!C227="OBESITAS",3,IF(Splitting!C227="NORMAL",2,IF(Splitting!C227="KURANG",1)))</f>
        <v>3</v>
      </c>
      <c r="D227" s="11">
        <f>IF(Splitting!D227="DEWASA",1,IF(Splitting!D227="LANSIA",0))</f>
        <v>1</v>
      </c>
      <c r="E227" s="9">
        <v>1</v>
      </c>
    </row>
    <row r="228" spans="1:5">
      <c r="A228" s="11">
        <f>IF(Splitting!A228="NORMAL",2,IF(Splitting!A228="PREDIABETES",3,IF(Splitting!A228="DIABETES",1)))</f>
        <v>2</v>
      </c>
      <c r="B228" s="11">
        <f>IF(Splitting!B228="NORMAL",2,IF(Splitting!B228="PRAHIPERTENSI",3,IF(Splitting!B228="HIPERTENSI1",5,IF(Splitting!B228="HIPERTENSI2",4,IF(Splitting!B228="KRISIS",1)))))</f>
        <v>2</v>
      </c>
      <c r="C228" s="11">
        <f>IF(Splitting!C228="OBESITAS",3,IF(Splitting!C228="NORMAL",2,IF(Splitting!C228="KURANG",1)))</f>
        <v>3</v>
      </c>
      <c r="D228" s="11">
        <f>IF(Splitting!D228="DEWASA",1,IF(Splitting!D228="LANSIA",0))</f>
        <v>1</v>
      </c>
      <c r="E228" s="9">
        <v>0</v>
      </c>
    </row>
    <row r="229" spans="1:5">
      <c r="A229" s="11">
        <f>IF(Splitting!A229="NORMAL",2,IF(Splitting!A229="PREDIABETES",3,IF(Splitting!A229="DIABETES",1)))</f>
        <v>2</v>
      </c>
      <c r="B229" s="11">
        <f>IF(Splitting!B229="NORMAL",2,IF(Splitting!B229="PRAHIPERTENSI",3,IF(Splitting!B229="HIPERTENSI1",5,IF(Splitting!B229="HIPERTENSI2",4,IF(Splitting!B229="KRISIS",1)))))</f>
        <v>2</v>
      </c>
      <c r="C229" s="11">
        <f>IF(Splitting!C229="OBESITAS",3,IF(Splitting!C229="NORMAL",2,IF(Splitting!C229="KURANG",1)))</f>
        <v>3</v>
      </c>
      <c r="D229" s="11">
        <f>IF(Splitting!D229="DEWASA",1,IF(Splitting!D229="LANSIA",0))</f>
        <v>1</v>
      </c>
      <c r="E229" s="9">
        <v>0</v>
      </c>
    </row>
    <row r="230" spans="1:5">
      <c r="A230" s="11">
        <f>IF(Splitting!A230="NORMAL",2,IF(Splitting!A230="PREDIABETES",3,IF(Splitting!A230="DIABETES",1)))</f>
        <v>2</v>
      </c>
      <c r="B230" s="11">
        <f>IF(Splitting!B230="NORMAL",2,IF(Splitting!B230="PRAHIPERTENSI",3,IF(Splitting!B230="HIPERTENSI1",5,IF(Splitting!B230="HIPERTENSI2",4,IF(Splitting!B230="KRISIS",1)))))</f>
        <v>2</v>
      </c>
      <c r="C230" s="11">
        <f>IF(Splitting!C230="OBESITAS",3,IF(Splitting!C230="NORMAL",2,IF(Splitting!C230="KURANG",1)))</f>
        <v>2</v>
      </c>
      <c r="D230" s="11">
        <f>IF(Splitting!D230="DEWASA",1,IF(Splitting!D230="LANSIA",0))</f>
        <v>1</v>
      </c>
      <c r="E230" s="9">
        <v>0</v>
      </c>
    </row>
    <row r="231" spans="1:5">
      <c r="A231" s="11">
        <f>IF(Splitting!A231="NORMAL",2,IF(Splitting!A231="PREDIABETES",3,IF(Splitting!A231="DIABETES",1)))</f>
        <v>2</v>
      </c>
      <c r="B231" s="11">
        <f>IF(Splitting!B231="NORMAL",2,IF(Splitting!B231="PRAHIPERTENSI",3,IF(Splitting!B231="HIPERTENSI1",5,IF(Splitting!B231="HIPERTENSI2",4,IF(Splitting!B231="KRISIS",1)))))</f>
        <v>2</v>
      </c>
      <c r="C231" s="11">
        <f>IF(Splitting!C231="OBESITAS",3,IF(Splitting!C231="NORMAL",2,IF(Splitting!C231="KURANG",1)))</f>
        <v>2</v>
      </c>
      <c r="D231" s="11">
        <f>IF(Splitting!D231="DEWASA",1,IF(Splitting!D231="LANSIA",0))</f>
        <v>1</v>
      </c>
      <c r="E231" s="9">
        <v>1</v>
      </c>
    </row>
    <row r="232" spans="1:5">
      <c r="A232" s="11">
        <f>IF(Splitting!A232="NORMAL",2,IF(Splitting!A232="PREDIABETES",3,IF(Splitting!A232="DIABETES",1)))</f>
        <v>3</v>
      </c>
      <c r="B232" s="11">
        <f>IF(Splitting!B232="NORMAL",2,IF(Splitting!B232="PRAHIPERTENSI",3,IF(Splitting!B232="HIPERTENSI1",5,IF(Splitting!B232="HIPERTENSI2",4,IF(Splitting!B232="KRISIS",1)))))</f>
        <v>3</v>
      </c>
      <c r="C232" s="11">
        <f>IF(Splitting!C232="OBESITAS",3,IF(Splitting!C232="NORMAL",2,IF(Splitting!C232="KURANG",1)))</f>
        <v>3</v>
      </c>
      <c r="D232" s="11">
        <f>IF(Splitting!D232="DEWASA",1,IF(Splitting!D232="LANSIA",0))</f>
        <v>1</v>
      </c>
      <c r="E232" s="9">
        <v>1</v>
      </c>
    </row>
    <row r="233" spans="1:5">
      <c r="A233" s="11">
        <f>IF(Splitting!A233="NORMAL",2,IF(Splitting!A233="PREDIABETES",3,IF(Splitting!A233="DIABETES",1)))</f>
        <v>2</v>
      </c>
      <c r="B233" s="11">
        <f>IF(Splitting!B233="NORMAL",2,IF(Splitting!B233="PRAHIPERTENSI",3,IF(Splitting!B233="HIPERTENSI1",5,IF(Splitting!B233="HIPERTENSI2",4,IF(Splitting!B233="KRISIS",1)))))</f>
        <v>2</v>
      </c>
      <c r="C233" s="11">
        <f>IF(Splitting!C233="OBESITAS",3,IF(Splitting!C233="NORMAL",2,IF(Splitting!C233="KURANG",1)))</f>
        <v>3</v>
      </c>
      <c r="D233" s="11">
        <f>IF(Splitting!D233="DEWASA",1,IF(Splitting!D233="LANSIA",0))</f>
        <v>1</v>
      </c>
      <c r="E233" s="9">
        <v>1</v>
      </c>
    </row>
    <row r="234" spans="1:5">
      <c r="A234" s="11">
        <f>IF(Splitting!A234="NORMAL",2,IF(Splitting!A234="PREDIABETES",3,IF(Splitting!A234="DIABETES",1)))</f>
        <v>2</v>
      </c>
      <c r="B234" s="11">
        <f>IF(Splitting!B234="NORMAL",2,IF(Splitting!B234="PRAHIPERTENSI",3,IF(Splitting!B234="HIPERTENSI1",5,IF(Splitting!B234="HIPERTENSI2",4,IF(Splitting!B234="KRISIS",1)))))</f>
        <v>2</v>
      </c>
      <c r="C234" s="11">
        <f>IF(Splitting!C234="OBESITAS",3,IF(Splitting!C234="NORMAL",2,IF(Splitting!C234="KURANG",1)))</f>
        <v>3</v>
      </c>
      <c r="D234" s="11">
        <f>IF(Splitting!D234="DEWASA",1,IF(Splitting!D234="LANSIA",0))</f>
        <v>1</v>
      </c>
      <c r="E234" s="9">
        <v>0</v>
      </c>
    </row>
    <row r="235" spans="1:5">
      <c r="A235" s="11">
        <f>IF(Splitting!A235="NORMAL",2,IF(Splitting!A235="PREDIABETES",3,IF(Splitting!A235="DIABETES",1)))</f>
        <v>3</v>
      </c>
      <c r="B235" s="11">
        <f>IF(Splitting!B235="NORMAL",2,IF(Splitting!B235="PRAHIPERTENSI",3,IF(Splitting!B235="HIPERTENSI1",5,IF(Splitting!B235="HIPERTENSI2",4,IF(Splitting!B235="KRISIS",1)))))</f>
        <v>5</v>
      </c>
      <c r="C235" s="11">
        <f>IF(Splitting!C235="OBESITAS",3,IF(Splitting!C235="NORMAL",2,IF(Splitting!C235="KURANG",1)))</f>
        <v>3</v>
      </c>
      <c r="D235" s="11">
        <f>IF(Splitting!D235="DEWASA",1,IF(Splitting!D235="LANSIA",0))</f>
        <v>1</v>
      </c>
      <c r="E235" s="9">
        <v>1</v>
      </c>
    </row>
    <row r="236" spans="1:5">
      <c r="A236" s="11">
        <f>IF(Splitting!A236="NORMAL",2,IF(Splitting!A236="PREDIABETES",3,IF(Splitting!A236="DIABETES",1)))</f>
        <v>2</v>
      </c>
      <c r="B236" s="11">
        <f>IF(Splitting!B236="NORMAL",2,IF(Splitting!B236="PRAHIPERTENSI",3,IF(Splitting!B236="HIPERTENSI1",5,IF(Splitting!B236="HIPERTENSI2",4,IF(Splitting!B236="KRISIS",1)))))</f>
        <v>2</v>
      </c>
      <c r="C236" s="11">
        <f>IF(Splitting!C236="OBESITAS",3,IF(Splitting!C236="NORMAL",2,IF(Splitting!C236="KURANG",1)))</f>
        <v>3</v>
      </c>
      <c r="D236" s="11">
        <f>IF(Splitting!D236="DEWASA",1,IF(Splitting!D236="LANSIA",0))</f>
        <v>1</v>
      </c>
      <c r="E236" s="9">
        <v>0</v>
      </c>
    </row>
    <row r="237" spans="1:5">
      <c r="A237" s="11">
        <f>IF(Splitting!A237="NORMAL",2,IF(Splitting!A237="PREDIABETES",3,IF(Splitting!A237="DIABETES",1)))</f>
        <v>2</v>
      </c>
      <c r="B237" s="11">
        <f>IF(Splitting!B237="NORMAL",2,IF(Splitting!B237="PRAHIPERTENSI",3,IF(Splitting!B237="HIPERTENSI1",5,IF(Splitting!B237="HIPERTENSI2",4,IF(Splitting!B237="KRISIS",1)))))</f>
        <v>2</v>
      </c>
      <c r="C237" s="11">
        <f>IF(Splitting!C237="OBESITAS",3,IF(Splitting!C237="NORMAL",2,IF(Splitting!C237="KURANG",1)))</f>
        <v>3</v>
      </c>
      <c r="D237" s="11">
        <f>IF(Splitting!D237="DEWASA",1,IF(Splitting!D237="LANSIA",0))</f>
        <v>1</v>
      </c>
      <c r="E237" s="9">
        <v>0</v>
      </c>
    </row>
    <row r="238" spans="1:5">
      <c r="A238" s="11">
        <f>IF(Splitting!A238="NORMAL",2,IF(Splitting!A238="PREDIABETES",3,IF(Splitting!A238="DIABETES",1)))</f>
        <v>2</v>
      </c>
      <c r="B238" s="11">
        <f>IF(Splitting!B238="NORMAL",2,IF(Splitting!B238="PRAHIPERTENSI",3,IF(Splitting!B238="HIPERTENSI1",5,IF(Splitting!B238="HIPERTENSI2",4,IF(Splitting!B238="KRISIS",1)))))</f>
        <v>2</v>
      </c>
      <c r="C238" s="11">
        <f>IF(Splitting!C238="OBESITAS",3,IF(Splitting!C238="NORMAL",2,IF(Splitting!C238="KURANG",1)))</f>
        <v>3</v>
      </c>
      <c r="D238" s="11">
        <f>IF(Splitting!D238="DEWASA",1,IF(Splitting!D238="LANSIA",0))</f>
        <v>1</v>
      </c>
      <c r="E238" s="9">
        <v>0</v>
      </c>
    </row>
    <row r="239" spans="1:5">
      <c r="A239" s="11">
        <f>IF(Splitting!A239="NORMAL",2,IF(Splitting!A239="PREDIABETES",3,IF(Splitting!A239="DIABETES",1)))</f>
        <v>2</v>
      </c>
      <c r="B239" s="11">
        <f>IF(Splitting!B239="NORMAL",2,IF(Splitting!B239="PRAHIPERTENSI",3,IF(Splitting!B239="HIPERTENSI1",5,IF(Splitting!B239="HIPERTENSI2",4,IF(Splitting!B239="KRISIS",1)))))</f>
        <v>2</v>
      </c>
      <c r="C239" s="11">
        <f>IF(Splitting!C239="OBESITAS",3,IF(Splitting!C239="NORMAL",2,IF(Splitting!C239="KURANG",1)))</f>
        <v>3</v>
      </c>
      <c r="D239" s="11">
        <f>IF(Splitting!D239="DEWASA",1,IF(Splitting!D239="LANSIA",0))</f>
        <v>1</v>
      </c>
      <c r="E239" s="9">
        <v>0</v>
      </c>
    </row>
    <row r="240" spans="1:5">
      <c r="A240" s="11">
        <f>IF(Splitting!A240="NORMAL",2,IF(Splitting!A240="PREDIABETES",3,IF(Splitting!A240="DIABETES",1)))</f>
        <v>2</v>
      </c>
      <c r="B240" s="11">
        <f>IF(Splitting!B240="NORMAL",2,IF(Splitting!B240="PRAHIPERTENSI",3,IF(Splitting!B240="HIPERTENSI1",5,IF(Splitting!B240="HIPERTENSI2",4,IF(Splitting!B240="KRISIS",1)))))</f>
        <v>2</v>
      </c>
      <c r="C240" s="11">
        <f>IF(Splitting!C240="OBESITAS",3,IF(Splitting!C240="NORMAL",2,IF(Splitting!C240="KURANG",1)))</f>
        <v>2</v>
      </c>
      <c r="D240" s="11">
        <f>IF(Splitting!D240="DEWASA",1,IF(Splitting!D240="LANSIA",0))</f>
        <v>1</v>
      </c>
      <c r="E240" s="9">
        <v>0</v>
      </c>
    </row>
    <row r="241" spans="1:5">
      <c r="A241" s="11">
        <f>IF(Splitting!A241="NORMAL",2,IF(Splitting!A241="PREDIABETES",3,IF(Splitting!A241="DIABETES",1)))</f>
        <v>2</v>
      </c>
      <c r="B241" s="11">
        <f>IF(Splitting!B241="NORMAL",2,IF(Splitting!B241="PRAHIPERTENSI",3,IF(Splitting!B241="HIPERTENSI1",5,IF(Splitting!B241="HIPERTENSI2",4,IF(Splitting!B241="KRISIS",1)))))</f>
        <v>2</v>
      </c>
      <c r="C241" s="11">
        <f>IF(Splitting!C241="OBESITAS",3,IF(Splitting!C241="NORMAL",2,IF(Splitting!C241="KURANG",1)))</f>
        <v>2</v>
      </c>
      <c r="D241" s="11">
        <f>IF(Splitting!D241="DEWASA",1,IF(Splitting!D241="LANSIA",0))</f>
        <v>1</v>
      </c>
      <c r="E241" s="9">
        <v>0</v>
      </c>
    </row>
    <row r="242" spans="1:5">
      <c r="A242" s="11">
        <f>IF(Splitting!A242="NORMAL",2,IF(Splitting!A242="PREDIABETES",3,IF(Splitting!A242="DIABETES",1)))</f>
        <v>2</v>
      </c>
      <c r="B242" s="11">
        <f>IF(Splitting!B242="NORMAL",2,IF(Splitting!B242="PRAHIPERTENSI",3,IF(Splitting!B242="HIPERTENSI1",5,IF(Splitting!B242="HIPERTENSI2",4,IF(Splitting!B242="KRISIS",1)))))</f>
        <v>2</v>
      </c>
      <c r="C242" s="11">
        <f>IF(Splitting!C242="OBESITAS",3,IF(Splitting!C242="NORMAL",2,IF(Splitting!C242="KURANG",1)))</f>
        <v>2</v>
      </c>
      <c r="D242" s="11">
        <f>IF(Splitting!D242="DEWASA",1,IF(Splitting!D242="LANSIA",0))</f>
        <v>1</v>
      </c>
      <c r="E242" s="9">
        <v>0</v>
      </c>
    </row>
    <row r="243" spans="1:5">
      <c r="A243" s="11">
        <f>IF(Splitting!A243="NORMAL",2,IF(Splitting!A243="PREDIABETES",3,IF(Splitting!A243="DIABETES",1)))</f>
        <v>2</v>
      </c>
      <c r="B243" s="11">
        <f>IF(Splitting!B243="NORMAL",2,IF(Splitting!B243="PRAHIPERTENSI",3,IF(Splitting!B243="HIPERTENSI1",5,IF(Splitting!B243="HIPERTENSI2",4,IF(Splitting!B243="KRISIS",1)))))</f>
        <v>3</v>
      </c>
      <c r="C243" s="11">
        <f>IF(Splitting!C243="OBESITAS",3,IF(Splitting!C243="NORMAL",2,IF(Splitting!C243="KURANG",1)))</f>
        <v>3</v>
      </c>
      <c r="D243" s="11">
        <f>IF(Splitting!D243="DEWASA",1,IF(Splitting!D243="LANSIA",0))</f>
        <v>1</v>
      </c>
      <c r="E243" s="9">
        <v>0</v>
      </c>
    </row>
    <row r="244" spans="1:5">
      <c r="A244" s="11">
        <f>IF(Splitting!A244="NORMAL",2,IF(Splitting!A244="PREDIABETES",3,IF(Splitting!A244="DIABETES",1)))</f>
        <v>2</v>
      </c>
      <c r="B244" s="11">
        <f>IF(Splitting!B244="NORMAL",2,IF(Splitting!B244="PRAHIPERTENSI",3,IF(Splitting!B244="HIPERTENSI1",5,IF(Splitting!B244="HIPERTENSI2",4,IF(Splitting!B244="KRISIS",1)))))</f>
        <v>3</v>
      </c>
      <c r="C244" s="11">
        <f>IF(Splitting!C244="OBESITAS",3,IF(Splitting!C244="NORMAL",2,IF(Splitting!C244="KURANG",1)))</f>
        <v>2</v>
      </c>
      <c r="D244" s="11">
        <f>IF(Splitting!D244="DEWASA",1,IF(Splitting!D244="LANSIA",0))</f>
        <v>0</v>
      </c>
      <c r="E244" s="9">
        <v>0</v>
      </c>
    </row>
    <row r="245" spans="1:5">
      <c r="A245" s="11">
        <f>IF(Splitting!A245="NORMAL",2,IF(Splitting!A245="PREDIABETES",3,IF(Splitting!A245="DIABETES",1)))</f>
        <v>3</v>
      </c>
      <c r="B245" s="11">
        <f>IF(Splitting!B245="NORMAL",2,IF(Splitting!B245="PRAHIPERTENSI",3,IF(Splitting!B245="HIPERTENSI1",5,IF(Splitting!B245="HIPERTENSI2",4,IF(Splitting!B245="KRISIS",1)))))</f>
        <v>2</v>
      </c>
      <c r="C245" s="11">
        <f>IF(Splitting!C245="OBESITAS",3,IF(Splitting!C245="NORMAL",2,IF(Splitting!C245="KURANG",1)))</f>
        <v>3</v>
      </c>
      <c r="D245" s="11">
        <f>IF(Splitting!D245="DEWASA",1,IF(Splitting!D245="LANSIA",0))</f>
        <v>1</v>
      </c>
      <c r="E245" s="9">
        <v>1</v>
      </c>
    </row>
    <row r="246" spans="1:5">
      <c r="A246" s="11">
        <f>IF(Splitting!A246="NORMAL",2,IF(Splitting!A246="PREDIABETES",3,IF(Splitting!A246="DIABETES",1)))</f>
        <v>2</v>
      </c>
      <c r="B246" s="11">
        <f>IF(Splitting!B246="NORMAL",2,IF(Splitting!B246="PRAHIPERTENSI",3,IF(Splitting!B246="HIPERTENSI1",5,IF(Splitting!B246="HIPERTENSI2",4,IF(Splitting!B246="KRISIS",1)))))</f>
        <v>4</v>
      </c>
      <c r="C246" s="11">
        <f>IF(Splitting!C246="OBESITAS",3,IF(Splitting!C246="NORMAL",2,IF(Splitting!C246="KURANG",1)))</f>
        <v>3</v>
      </c>
      <c r="D246" s="11">
        <f>IF(Splitting!D246="DEWASA",1,IF(Splitting!D246="LANSIA",0))</f>
        <v>0</v>
      </c>
      <c r="E246" s="9">
        <v>0</v>
      </c>
    </row>
    <row r="247" spans="1:5">
      <c r="A247" s="11">
        <f>IF(Splitting!A247="NORMAL",2,IF(Splitting!A247="PREDIABETES",3,IF(Splitting!A247="DIABETES",1)))</f>
        <v>2</v>
      </c>
      <c r="B247" s="11">
        <f>IF(Splitting!B247="NORMAL",2,IF(Splitting!B247="PRAHIPERTENSI",3,IF(Splitting!B247="HIPERTENSI1",5,IF(Splitting!B247="HIPERTENSI2",4,IF(Splitting!B247="KRISIS",1)))))</f>
        <v>2</v>
      </c>
      <c r="C247" s="11">
        <f>IF(Splitting!C247="OBESITAS",3,IF(Splitting!C247="NORMAL",2,IF(Splitting!C247="KURANG",1)))</f>
        <v>3</v>
      </c>
      <c r="D247" s="11">
        <f>IF(Splitting!D247="DEWASA",1,IF(Splitting!D247="LANSIA",0))</f>
        <v>1</v>
      </c>
      <c r="E247" s="9">
        <v>0</v>
      </c>
    </row>
    <row r="248" spans="1:5">
      <c r="A248" s="11">
        <f>IF(Splitting!A248="NORMAL",2,IF(Splitting!A248="PREDIABETES",3,IF(Splitting!A248="DIABETES",1)))</f>
        <v>2</v>
      </c>
      <c r="B248" s="11">
        <f>IF(Splitting!B248="NORMAL",2,IF(Splitting!B248="PRAHIPERTENSI",3,IF(Splitting!B248="HIPERTENSI1",5,IF(Splitting!B248="HIPERTENSI2",4,IF(Splitting!B248="KRISIS",1)))))</f>
        <v>2</v>
      </c>
      <c r="C248" s="11">
        <f>IF(Splitting!C248="OBESITAS",3,IF(Splitting!C248="NORMAL",2,IF(Splitting!C248="KURANG",1)))</f>
        <v>3</v>
      </c>
      <c r="D248" s="11">
        <f>IF(Splitting!D248="DEWASA",1,IF(Splitting!D248="LANSIA",0))</f>
        <v>1</v>
      </c>
      <c r="E248" s="9">
        <v>1</v>
      </c>
    </row>
    <row r="249" spans="1:5">
      <c r="A249" s="11">
        <f>IF(Splitting!A249="NORMAL",2,IF(Splitting!A249="PREDIABETES",3,IF(Splitting!A249="DIABETES",1)))</f>
        <v>2</v>
      </c>
      <c r="B249" s="11">
        <f>IF(Splitting!B249="NORMAL",2,IF(Splitting!B249="PRAHIPERTENSI",3,IF(Splitting!B249="HIPERTENSI1",5,IF(Splitting!B249="HIPERTENSI2",4,IF(Splitting!B249="KRISIS",1)))))</f>
        <v>2</v>
      </c>
      <c r="C249" s="11">
        <f>IF(Splitting!C249="OBESITAS",3,IF(Splitting!C249="NORMAL",2,IF(Splitting!C249="KURANG",1)))</f>
        <v>2</v>
      </c>
      <c r="D249" s="11">
        <f>IF(Splitting!D249="DEWASA",1,IF(Splitting!D249="LANSIA",0))</f>
        <v>1</v>
      </c>
      <c r="E249" s="9">
        <v>0</v>
      </c>
    </row>
    <row r="250" spans="1:5">
      <c r="A250" s="11">
        <f>IF(Splitting!A250="NORMAL",2,IF(Splitting!A250="PREDIABETES",3,IF(Splitting!A250="DIABETES",1)))</f>
        <v>3</v>
      </c>
      <c r="B250" s="11">
        <f>IF(Splitting!B250="NORMAL",2,IF(Splitting!B250="PRAHIPERTENSI",3,IF(Splitting!B250="HIPERTENSI1",5,IF(Splitting!B250="HIPERTENSI2",4,IF(Splitting!B250="KRISIS",1)))))</f>
        <v>2</v>
      </c>
      <c r="C250" s="11">
        <f>IF(Splitting!C250="OBESITAS",3,IF(Splitting!C250="NORMAL",2,IF(Splitting!C250="KURANG",1)))</f>
        <v>3</v>
      </c>
      <c r="D250" s="11">
        <f>IF(Splitting!D250="DEWASA",1,IF(Splitting!D250="LANSIA",0))</f>
        <v>1</v>
      </c>
      <c r="E250" s="9">
        <v>1</v>
      </c>
    </row>
    <row r="251" spans="1:5">
      <c r="A251" s="11">
        <f>IF(Splitting!A251="NORMAL",2,IF(Splitting!A251="PREDIABETES",3,IF(Splitting!A251="DIABETES",1)))</f>
        <v>2</v>
      </c>
      <c r="B251" s="11">
        <f>IF(Splitting!B251="NORMAL",2,IF(Splitting!B251="PRAHIPERTENSI",3,IF(Splitting!B251="HIPERTENSI1",5,IF(Splitting!B251="HIPERTENSI2",4,IF(Splitting!B251="KRISIS",1)))))</f>
        <v>2</v>
      </c>
      <c r="C251" s="11">
        <f>IF(Splitting!C251="OBESITAS",3,IF(Splitting!C251="NORMAL",2,IF(Splitting!C251="KURANG",1)))</f>
        <v>2</v>
      </c>
      <c r="D251" s="11">
        <f>IF(Splitting!D251="DEWASA",1,IF(Splitting!D251="LANSIA",0))</f>
        <v>1</v>
      </c>
      <c r="E251" s="9">
        <v>1</v>
      </c>
    </row>
    <row r="252" spans="1:5">
      <c r="A252" s="11">
        <f>IF(Splitting!A252="NORMAL",2,IF(Splitting!A252="PREDIABETES",3,IF(Splitting!A252="DIABETES",1)))</f>
        <v>2</v>
      </c>
      <c r="B252" s="11">
        <f>IF(Splitting!B252="NORMAL",2,IF(Splitting!B252="PRAHIPERTENSI",3,IF(Splitting!B252="HIPERTENSI1",5,IF(Splitting!B252="HIPERTENSI2",4,IF(Splitting!B252="KRISIS",1)))))</f>
        <v>2</v>
      </c>
      <c r="C252" s="11">
        <f>IF(Splitting!C252="OBESITAS",3,IF(Splitting!C252="NORMAL",2,IF(Splitting!C252="KURANG",1)))</f>
        <v>3</v>
      </c>
      <c r="D252" s="11">
        <f>IF(Splitting!D252="DEWASA",1,IF(Splitting!D252="LANSIA",0))</f>
        <v>1</v>
      </c>
      <c r="E252" s="9">
        <v>1</v>
      </c>
    </row>
    <row r="253" spans="1:5">
      <c r="A253" s="11">
        <f>IF(Splitting!A253="NORMAL",2,IF(Splitting!A253="PREDIABETES",3,IF(Splitting!A253="DIABETES",1)))</f>
        <v>3</v>
      </c>
      <c r="B253" s="11">
        <f>IF(Splitting!B253="NORMAL",2,IF(Splitting!B253="PRAHIPERTENSI",3,IF(Splitting!B253="HIPERTENSI1",5,IF(Splitting!B253="HIPERTENSI2",4,IF(Splitting!B253="KRISIS",1)))))</f>
        <v>4</v>
      </c>
      <c r="C253" s="11">
        <f>IF(Splitting!C253="OBESITAS",3,IF(Splitting!C253="NORMAL",2,IF(Splitting!C253="KURANG",1)))</f>
        <v>3</v>
      </c>
      <c r="D253" s="11">
        <f>IF(Splitting!D253="DEWASA",1,IF(Splitting!D253="LANSIA",0))</f>
        <v>1</v>
      </c>
      <c r="E253" s="9">
        <v>1</v>
      </c>
    </row>
    <row r="254" spans="1:5">
      <c r="A254" s="11">
        <f>IF(Splitting!A254="NORMAL",2,IF(Splitting!A254="PREDIABETES",3,IF(Splitting!A254="DIABETES",1)))</f>
        <v>2</v>
      </c>
      <c r="B254" s="11">
        <f>IF(Splitting!B254="NORMAL",2,IF(Splitting!B254="PRAHIPERTENSI",3,IF(Splitting!B254="HIPERTENSI1",5,IF(Splitting!B254="HIPERTENSI2",4,IF(Splitting!B254="KRISIS",1)))))</f>
        <v>2</v>
      </c>
      <c r="C254" s="11">
        <f>IF(Splitting!C254="OBESITAS",3,IF(Splitting!C254="NORMAL",2,IF(Splitting!C254="KURANG",1)))</f>
        <v>2</v>
      </c>
      <c r="D254" s="11">
        <f>IF(Splitting!D254="DEWASA",1,IF(Splitting!D254="LANSIA",0))</f>
        <v>1</v>
      </c>
      <c r="E254" s="9">
        <v>0</v>
      </c>
    </row>
    <row r="255" spans="1:5">
      <c r="A255" s="11">
        <f>IF(Splitting!A255="NORMAL",2,IF(Splitting!A255="PREDIABETES",3,IF(Splitting!A255="DIABETES",1)))</f>
        <v>2</v>
      </c>
      <c r="B255" s="11">
        <f>IF(Splitting!B255="NORMAL",2,IF(Splitting!B255="PRAHIPERTENSI",3,IF(Splitting!B255="HIPERTENSI1",5,IF(Splitting!B255="HIPERTENSI2",4,IF(Splitting!B255="KRISIS",1)))))</f>
        <v>3</v>
      </c>
      <c r="C255" s="11">
        <f>IF(Splitting!C255="OBESITAS",3,IF(Splitting!C255="NORMAL",2,IF(Splitting!C255="KURANG",1)))</f>
        <v>2</v>
      </c>
      <c r="D255" s="11">
        <f>IF(Splitting!D255="DEWASA",1,IF(Splitting!D255="LANSIA",0))</f>
        <v>1</v>
      </c>
      <c r="E255" s="9">
        <v>0</v>
      </c>
    </row>
    <row r="256" spans="1:5">
      <c r="A256" s="11">
        <f>IF(Splitting!A256="NORMAL",2,IF(Splitting!A256="PREDIABETES",3,IF(Splitting!A256="DIABETES",1)))</f>
        <v>2</v>
      </c>
      <c r="B256" s="11">
        <f>IF(Splitting!B256="NORMAL",2,IF(Splitting!B256="PRAHIPERTENSI",3,IF(Splitting!B256="HIPERTENSI1",5,IF(Splitting!B256="HIPERTENSI2",4,IF(Splitting!B256="KRISIS",1)))))</f>
        <v>2</v>
      </c>
      <c r="C256" s="11">
        <f>IF(Splitting!C256="OBESITAS",3,IF(Splitting!C256="NORMAL",2,IF(Splitting!C256="KURANG",1)))</f>
        <v>2</v>
      </c>
      <c r="D256" s="11">
        <f>IF(Splitting!D256="DEWASA",1,IF(Splitting!D256="LANSIA",0))</f>
        <v>1</v>
      </c>
      <c r="E256" s="9">
        <v>0</v>
      </c>
    </row>
    <row r="257" spans="1:5">
      <c r="A257" s="11">
        <f>IF(Splitting!A257="NORMAL",2,IF(Splitting!A257="PREDIABETES",3,IF(Splitting!A257="DIABETES",1)))</f>
        <v>3</v>
      </c>
      <c r="B257" s="11">
        <f>IF(Splitting!B257="NORMAL",2,IF(Splitting!B257="PRAHIPERTENSI",3,IF(Splitting!B257="HIPERTENSI1",5,IF(Splitting!B257="HIPERTENSI2",4,IF(Splitting!B257="KRISIS",1)))))</f>
        <v>5</v>
      </c>
      <c r="C257" s="11">
        <f>IF(Splitting!C257="OBESITAS",3,IF(Splitting!C257="NORMAL",2,IF(Splitting!C257="KURANG",1)))</f>
        <v>3</v>
      </c>
      <c r="D257" s="11">
        <f>IF(Splitting!D257="DEWASA",1,IF(Splitting!D257="LANSIA",0))</f>
        <v>1</v>
      </c>
      <c r="E257" s="9">
        <v>1</v>
      </c>
    </row>
    <row r="258" spans="1:5">
      <c r="A258" s="11">
        <f>IF(Splitting!A258="NORMAL",2,IF(Splitting!A258="PREDIABETES",3,IF(Splitting!A258="DIABETES",1)))</f>
        <v>2</v>
      </c>
      <c r="B258" s="11">
        <f>IF(Splitting!B258="NORMAL",2,IF(Splitting!B258="PRAHIPERTENSI",3,IF(Splitting!B258="HIPERTENSI1",5,IF(Splitting!B258="HIPERTENSI2",4,IF(Splitting!B258="KRISIS",1)))))</f>
        <v>2</v>
      </c>
      <c r="C258" s="11">
        <f>IF(Splitting!C258="OBESITAS",3,IF(Splitting!C258="NORMAL",2,IF(Splitting!C258="KURANG",1)))</f>
        <v>3</v>
      </c>
      <c r="D258" s="11">
        <f>IF(Splitting!D258="DEWASA",1,IF(Splitting!D258="LANSIA",0))</f>
        <v>1</v>
      </c>
      <c r="E258" s="9">
        <v>1</v>
      </c>
    </row>
    <row r="259" spans="1:5">
      <c r="A259" s="11">
        <f>IF(Splitting!A259="NORMAL",2,IF(Splitting!A259="PREDIABETES",3,IF(Splitting!A259="DIABETES",1)))</f>
        <v>3</v>
      </c>
      <c r="B259" s="11">
        <f>IF(Splitting!B259="NORMAL",2,IF(Splitting!B259="PRAHIPERTENSI",3,IF(Splitting!B259="HIPERTENSI1",5,IF(Splitting!B259="HIPERTENSI2",4,IF(Splitting!B259="KRISIS",1)))))</f>
        <v>2</v>
      </c>
      <c r="C259" s="11">
        <f>IF(Splitting!C259="OBESITAS",3,IF(Splitting!C259="NORMAL",2,IF(Splitting!C259="KURANG",1)))</f>
        <v>3</v>
      </c>
      <c r="D259" s="11">
        <f>IF(Splitting!D259="DEWASA",1,IF(Splitting!D259="LANSIA",0))</f>
        <v>1</v>
      </c>
      <c r="E259" s="9">
        <v>1</v>
      </c>
    </row>
    <row r="260" spans="1:5">
      <c r="A260" s="11">
        <f>IF(Splitting!A260="NORMAL",2,IF(Splitting!A260="PREDIABETES",3,IF(Splitting!A260="DIABETES",1)))</f>
        <v>3</v>
      </c>
      <c r="B260" s="11">
        <f>IF(Splitting!B260="NORMAL",2,IF(Splitting!B260="PRAHIPERTENSI",3,IF(Splitting!B260="HIPERTENSI1",5,IF(Splitting!B260="HIPERTENSI2",4,IF(Splitting!B260="KRISIS",1)))))</f>
        <v>2</v>
      </c>
      <c r="C260" s="11">
        <f>IF(Splitting!C260="OBESITAS",3,IF(Splitting!C260="NORMAL",2,IF(Splitting!C260="KURANG",1)))</f>
        <v>3</v>
      </c>
      <c r="D260" s="11">
        <f>IF(Splitting!D260="DEWASA",1,IF(Splitting!D260="LANSIA",0))</f>
        <v>0</v>
      </c>
      <c r="E260" s="9">
        <v>1</v>
      </c>
    </row>
    <row r="261" spans="1:5">
      <c r="A261" s="11">
        <f>IF(Splitting!A261="NORMAL",2,IF(Splitting!A261="PREDIABETES",3,IF(Splitting!A261="DIABETES",1)))</f>
        <v>2</v>
      </c>
      <c r="B261" s="11">
        <f>IF(Splitting!B261="NORMAL",2,IF(Splitting!B261="PRAHIPERTENSI",3,IF(Splitting!B261="HIPERTENSI1",5,IF(Splitting!B261="HIPERTENSI2",4,IF(Splitting!B261="KRISIS",1)))))</f>
        <v>2</v>
      </c>
      <c r="C261" s="11">
        <f>IF(Splitting!C261="OBESITAS",3,IF(Splitting!C261="NORMAL",2,IF(Splitting!C261="KURANG",1)))</f>
        <v>3</v>
      </c>
      <c r="D261" s="11">
        <f>IF(Splitting!D261="DEWASA",1,IF(Splitting!D261="LANSIA",0))</f>
        <v>1</v>
      </c>
      <c r="E261" s="9">
        <v>0</v>
      </c>
    </row>
    <row r="262" spans="1:5">
      <c r="A262" s="11">
        <f>IF(Splitting!A262="NORMAL",2,IF(Splitting!A262="PREDIABETES",3,IF(Splitting!A262="DIABETES",1)))</f>
        <v>3</v>
      </c>
      <c r="B262" s="11">
        <f>IF(Splitting!B262="NORMAL",2,IF(Splitting!B262="PRAHIPERTENSI",3,IF(Splitting!B262="HIPERTENSI1",5,IF(Splitting!B262="HIPERTENSI2",4,IF(Splitting!B262="KRISIS",1)))))</f>
        <v>2</v>
      </c>
      <c r="C262" s="11">
        <f>IF(Splitting!C262="OBESITAS",3,IF(Splitting!C262="NORMAL",2,IF(Splitting!C262="KURANG",1)))</f>
        <v>3</v>
      </c>
      <c r="D262" s="11">
        <f>IF(Splitting!D262="DEWASA",1,IF(Splitting!D262="LANSIA",0))</f>
        <v>1</v>
      </c>
      <c r="E262" s="9">
        <v>1</v>
      </c>
    </row>
    <row r="263" spans="1:5">
      <c r="A263" s="11">
        <f>IF(Splitting!A263="NORMAL",2,IF(Splitting!A263="PREDIABETES",3,IF(Splitting!A263="DIABETES",1)))</f>
        <v>2</v>
      </c>
      <c r="B263" s="11">
        <f>IF(Splitting!B263="NORMAL",2,IF(Splitting!B263="PRAHIPERTENSI",3,IF(Splitting!B263="HIPERTENSI1",5,IF(Splitting!B263="HIPERTENSI2",4,IF(Splitting!B263="KRISIS",1)))))</f>
        <v>2</v>
      </c>
      <c r="C263" s="11">
        <f>IF(Splitting!C263="OBESITAS",3,IF(Splitting!C263="NORMAL",2,IF(Splitting!C263="KURANG",1)))</f>
        <v>2</v>
      </c>
      <c r="D263" s="11">
        <f>IF(Splitting!D263="DEWASA",1,IF(Splitting!D263="LANSIA",0))</f>
        <v>1</v>
      </c>
      <c r="E263" s="9">
        <v>1</v>
      </c>
    </row>
    <row r="264" spans="1:5">
      <c r="A264" s="11">
        <f>IF(Splitting!A264="NORMAL",2,IF(Splitting!A264="PREDIABETES",3,IF(Splitting!A264="DIABETES",1)))</f>
        <v>2</v>
      </c>
      <c r="B264" s="11">
        <f>IF(Splitting!B264="NORMAL",2,IF(Splitting!B264="PRAHIPERTENSI",3,IF(Splitting!B264="HIPERTENSI1",5,IF(Splitting!B264="HIPERTENSI2",4,IF(Splitting!B264="KRISIS",1)))))</f>
        <v>2</v>
      </c>
      <c r="C264" s="11">
        <f>IF(Splitting!C264="OBESITAS",3,IF(Splitting!C264="NORMAL",2,IF(Splitting!C264="KURANG",1)))</f>
        <v>1</v>
      </c>
      <c r="D264" s="11">
        <f>IF(Splitting!D264="DEWASA",1,IF(Splitting!D264="LANSIA",0))</f>
        <v>1</v>
      </c>
      <c r="E264" s="9">
        <v>0</v>
      </c>
    </row>
    <row r="265" spans="1:5">
      <c r="A265" s="11">
        <f>IF(Splitting!A265="NORMAL",2,IF(Splitting!A265="PREDIABETES",3,IF(Splitting!A265="DIABETES",1)))</f>
        <v>2</v>
      </c>
      <c r="B265" s="11">
        <f>IF(Splitting!B265="NORMAL",2,IF(Splitting!B265="PRAHIPERTENSI",3,IF(Splitting!B265="HIPERTENSI1",5,IF(Splitting!B265="HIPERTENSI2",4,IF(Splitting!B265="KRISIS",1)))))</f>
        <v>2</v>
      </c>
      <c r="C265" s="11">
        <f>IF(Splitting!C265="OBESITAS",3,IF(Splitting!C265="NORMAL",2,IF(Splitting!C265="KURANG",1)))</f>
        <v>2</v>
      </c>
      <c r="D265" s="11">
        <f>IF(Splitting!D265="DEWASA",1,IF(Splitting!D265="LANSIA",0))</f>
        <v>1</v>
      </c>
      <c r="E265" s="9">
        <v>0</v>
      </c>
    </row>
    <row r="266" spans="1:5">
      <c r="A266" s="11">
        <f>IF(Splitting!A266="NORMAL",2,IF(Splitting!A266="PREDIABETES",3,IF(Splitting!A266="DIABETES",1)))</f>
        <v>3</v>
      </c>
      <c r="B266" s="11">
        <f>IF(Splitting!B266="NORMAL",2,IF(Splitting!B266="PRAHIPERTENSI",3,IF(Splitting!B266="HIPERTENSI1",5,IF(Splitting!B266="HIPERTENSI2",4,IF(Splitting!B266="KRISIS",1)))))</f>
        <v>2</v>
      </c>
      <c r="C266" s="11">
        <f>IF(Splitting!C266="OBESITAS",3,IF(Splitting!C266="NORMAL",2,IF(Splitting!C266="KURANG",1)))</f>
        <v>3</v>
      </c>
      <c r="D266" s="11">
        <f>IF(Splitting!D266="DEWASA",1,IF(Splitting!D266="LANSIA",0))</f>
        <v>1</v>
      </c>
      <c r="E266" s="9">
        <v>1</v>
      </c>
    </row>
    <row r="267" spans="1:5">
      <c r="A267" s="11">
        <f>IF(Splitting!A267="NORMAL",2,IF(Splitting!A267="PREDIABETES",3,IF(Splitting!A267="DIABETES",1)))</f>
        <v>2</v>
      </c>
      <c r="B267" s="11">
        <f>IF(Splitting!B267="NORMAL",2,IF(Splitting!B267="PRAHIPERTENSI",3,IF(Splitting!B267="HIPERTENSI1",5,IF(Splitting!B267="HIPERTENSI2",4,IF(Splitting!B267="KRISIS",1)))))</f>
        <v>2</v>
      </c>
      <c r="C267" s="11">
        <f>IF(Splitting!C267="OBESITAS",3,IF(Splitting!C267="NORMAL",2,IF(Splitting!C267="KURANG",1)))</f>
        <v>2</v>
      </c>
      <c r="D267" s="11">
        <f>IF(Splitting!D267="DEWASA",1,IF(Splitting!D267="LANSIA",0))</f>
        <v>1</v>
      </c>
      <c r="E267" s="9">
        <v>0</v>
      </c>
    </row>
    <row r="268" spans="1:5">
      <c r="A268" s="11">
        <f>IF(Splitting!A268="NORMAL",2,IF(Splitting!A268="PREDIABETES",3,IF(Splitting!A268="DIABETES",1)))</f>
        <v>3</v>
      </c>
      <c r="B268" s="11">
        <f>IF(Splitting!B268="NORMAL",2,IF(Splitting!B268="PRAHIPERTENSI",3,IF(Splitting!B268="HIPERTENSI1",5,IF(Splitting!B268="HIPERTENSI2",4,IF(Splitting!B268="KRISIS",1)))))</f>
        <v>2</v>
      </c>
      <c r="C268" s="11">
        <f>IF(Splitting!C268="OBESITAS",3,IF(Splitting!C268="NORMAL",2,IF(Splitting!C268="KURANG",1)))</f>
        <v>2</v>
      </c>
      <c r="D268" s="11">
        <f>IF(Splitting!D268="DEWASA",1,IF(Splitting!D268="LANSIA",0))</f>
        <v>0</v>
      </c>
      <c r="E268" s="9">
        <v>0</v>
      </c>
    </row>
    <row r="269" spans="1:5">
      <c r="A269" s="11">
        <f>IF(Splitting!A269="NORMAL",2,IF(Splitting!A269="PREDIABETES",3,IF(Splitting!A269="DIABETES",1)))</f>
        <v>2</v>
      </c>
      <c r="B269" s="11">
        <f>IF(Splitting!B269="NORMAL",2,IF(Splitting!B269="PRAHIPERTENSI",3,IF(Splitting!B269="HIPERTENSI1",5,IF(Splitting!B269="HIPERTENSI2",4,IF(Splitting!B269="KRISIS",1)))))</f>
        <v>2</v>
      </c>
      <c r="C269" s="11">
        <f>IF(Splitting!C269="OBESITAS",3,IF(Splitting!C269="NORMAL",2,IF(Splitting!C269="KURANG",1)))</f>
        <v>3</v>
      </c>
      <c r="D269" s="11">
        <f>IF(Splitting!D269="DEWASA",1,IF(Splitting!D269="LANSIA",0))</f>
        <v>1</v>
      </c>
      <c r="E269" s="9">
        <v>1</v>
      </c>
    </row>
    <row r="270" spans="1:5">
      <c r="A270" s="11">
        <f>IF(Splitting!A270="NORMAL",2,IF(Splitting!A270="PREDIABETES",3,IF(Splitting!A270="DIABETES",1)))</f>
        <v>3</v>
      </c>
      <c r="B270" s="11">
        <f>IF(Splitting!B270="NORMAL",2,IF(Splitting!B270="PRAHIPERTENSI",3,IF(Splitting!B270="HIPERTENSI1",5,IF(Splitting!B270="HIPERTENSI2",4,IF(Splitting!B270="KRISIS",1)))))</f>
        <v>2</v>
      </c>
      <c r="C270" s="11">
        <f>IF(Splitting!C270="OBESITAS",3,IF(Splitting!C270="NORMAL",2,IF(Splitting!C270="KURANG",1)))</f>
        <v>3</v>
      </c>
      <c r="D270" s="11">
        <f>IF(Splitting!D270="DEWASA",1,IF(Splitting!D270="LANSIA",0))</f>
        <v>1</v>
      </c>
      <c r="E270" s="9">
        <v>1</v>
      </c>
    </row>
    <row r="271" spans="1:5">
      <c r="A271" s="11">
        <f>IF(Splitting!A271="NORMAL",2,IF(Splitting!A271="PREDIABETES",3,IF(Splitting!A271="DIABETES",1)))</f>
        <v>3</v>
      </c>
      <c r="B271" s="11">
        <f>IF(Splitting!B271="NORMAL",2,IF(Splitting!B271="PRAHIPERTENSI",3,IF(Splitting!B271="HIPERTENSI1",5,IF(Splitting!B271="HIPERTENSI2",4,IF(Splitting!B271="KRISIS",1)))))</f>
        <v>2</v>
      </c>
      <c r="C271" s="11">
        <f>IF(Splitting!C271="OBESITAS",3,IF(Splitting!C271="NORMAL",2,IF(Splitting!C271="KURANG",1)))</f>
        <v>3</v>
      </c>
      <c r="D271" s="11">
        <f>IF(Splitting!D271="DEWASA",1,IF(Splitting!D271="LANSIA",0))</f>
        <v>1</v>
      </c>
      <c r="E271" s="9">
        <v>1</v>
      </c>
    </row>
    <row r="272" spans="1:5">
      <c r="A272" s="11">
        <f>IF(Splitting!A272="NORMAL",2,IF(Splitting!A272="PREDIABETES",3,IF(Splitting!A272="DIABETES",1)))</f>
        <v>3</v>
      </c>
      <c r="B272" s="11">
        <f>IF(Splitting!B272="NORMAL",2,IF(Splitting!B272="PRAHIPERTENSI",3,IF(Splitting!B272="HIPERTENSI1",5,IF(Splitting!B272="HIPERTENSI2",4,IF(Splitting!B272="KRISIS",1)))))</f>
        <v>2</v>
      </c>
      <c r="C272" s="11">
        <f>IF(Splitting!C272="OBESITAS",3,IF(Splitting!C272="NORMAL",2,IF(Splitting!C272="KURANG",1)))</f>
        <v>3</v>
      </c>
      <c r="D272" s="11">
        <f>IF(Splitting!D272="DEWASA",1,IF(Splitting!D272="LANSIA",0))</f>
        <v>1</v>
      </c>
      <c r="E272" s="9">
        <v>1</v>
      </c>
    </row>
    <row r="273" spans="1:5">
      <c r="A273" s="11">
        <f>IF(Splitting!A273="NORMAL",2,IF(Splitting!A273="PREDIABETES",3,IF(Splitting!A273="DIABETES",1)))</f>
        <v>2</v>
      </c>
      <c r="B273" s="11">
        <f>IF(Splitting!B273="NORMAL",2,IF(Splitting!B273="PRAHIPERTENSI",3,IF(Splitting!B273="HIPERTENSI1",5,IF(Splitting!B273="HIPERTENSI2",4,IF(Splitting!B273="KRISIS",1)))))</f>
        <v>2</v>
      </c>
      <c r="C273" s="11">
        <f>IF(Splitting!C273="OBESITAS",3,IF(Splitting!C273="NORMAL",2,IF(Splitting!C273="KURANG",1)))</f>
        <v>2</v>
      </c>
      <c r="D273" s="11">
        <f>IF(Splitting!D273="DEWASA",1,IF(Splitting!D273="LANSIA",0))</f>
        <v>1</v>
      </c>
      <c r="E273" s="9">
        <v>1</v>
      </c>
    </row>
    <row r="274" spans="1:5">
      <c r="A274" s="11">
        <f>IF(Splitting!A274="NORMAL",2,IF(Splitting!A274="PREDIABETES",3,IF(Splitting!A274="DIABETES",1)))</f>
        <v>2</v>
      </c>
      <c r="B274" s="11">
        <f>IF(Splitting!B274="NORMAL",2,IF(Splitting!B274="PRAHIPERTENSI",3,IF(Splitting!B274="HIPERTENSI1",5,IF(Splitting!B274="HIPERTENSI2",4,IF(Splitting!B274="KRISIS",1)))))</f>
        <v>3</v>
      </c>
      <c r="C274" s="11">
        <f>IF(Splitting!C274="OBESITAS",3,IF(Splitting!C274="NORMAL",2,IF(Splitting!C274="KURANG",1)))</f>
        <v>2</v>
      </c>
      <c r="D274" s="11">
        <f>IF(Splitting!D274="DEWASA",1,IF(Splitting!D274="LANSIA",0))</f>
        <v>1</v>
      </c>
      <c r="E274" s="9">
        <v>0</v>
      </c>
    </row>
    <row r="275" spans="1:5">
      <c r="A275" s="11">
        <f>IF(Splitting!A275="NORMAL",2,IF(Splitting!A275="PREDIABETES",3,IF(Splitting!A275="DIABETES",1)))</f>
        <v>2</v>
      </c>
      <c r="B275" s="11">
        <f>IF(Splitting!B275="NORMAL",2,IF(Splitting!B275="PRAHIPERTENSI",3,IF(Splitting!B275="HIPERTENSI1",5,IF(Splitting!B275="HIPERTENSI2",4,IF(Splitting!B275="KRISIS",1)))))</f>
        <v>2</v>
      </c>
      <c r="C275" s="11">
        <f>IF(Splitting!C275="OBESITAS",3,IF(Splitting!C275="NORMAL",2,IF(Splitting!C275="KURANG",1)))</f>
        <v>2</v>
      </c>
      <c r="D275" s="11">
        <f>IF(Splitting!D275="DEWASA",1,IF(Splitting!D275="LANSIA",0))</f>
        <v>1</v>
      </c>
      <c r="E275" s="9">
        <v>0</v>
      </c>
    </row>
    <row r="276" spans="1:5">
      <c r="A276" s="11">
        <f>IF(Splitting!A276="NORMAL",2,IF(Splitting!A276="PREDIABETES",3,IF(Splitting!A276="DIABETES",1)))</f>
        <v>2</v>
      </c>
      <c r="B276" s="11">
        <f>IF(Splitting!B276="NORMAL",2,IF(Splitting!B276="PRAHIPERTENSI",3,IF(Splitting!B276="HIPERTENSI1",5,IF(Splitting!B276="HIPERTENSI2",4,IF(Splitting!B276="KRISIS",1)))))</f>
        <v>2</v>
      </c>
      <c r="C276" s="11">
        <f>IF(Splitting!C276="OBESITAS",3,IF(Splitting!C276="NORMAL",2,IF(Splitting!C276="KURANG",1)))</f>
        <v>3</v>
      </c>
      <c r="D276" s="11">
        <f>IF(Splitting!D276="DEWASA",1,IF(Splitting!D276="LANSIA",0))</f>
        <v>1</v>
      </c>
      <c r="E276" s="9">
        <v>0</v>
      </c>
    </row>
    <row r="277" spans="1:5">
      <c r="A277" s="11">
        <f>IF(Splitting!A277="NORMAL",2,IF(Splitting!A277="PREDIABETES",3,IF(Splitting!A277="DIABETES",1)))</f>
        <v>2</v>
      </c>
      <c r="B277" s="11">
        <f>IF(Splitting!B277="NORMAL",2,IF(Splitting!B277="PRAHIPERTENSI",3,IF(Splitting!B277="HIPERTENSI1",5,IF(Splitting!B277="HIPERTENSI2",4,IF(Splitting!B277="KRISIS",1)))))</f>
        <v>2</v>
      </c>
      <c r="C277" s="11">
        <f>IF(Splitting!C277="OBESITAS",3,IF(Splitting!C277="NORMAL",2,IF(Splitting!C277="KURANG",1)))</f>
        <v>3</v>
      </c>
      <c r="D277" s="11">
        <f>IF(Splitting!D277="DEWASA",1,IF(Splitting!D277="LANSIA",0))</f>
        <v>1</v>
      </c>
      <c r="E277" s="9">
        <v>0</v>
      </c>
    </row>
    <row r="278" spans="1:5">
      <c r="A278" s="11">
        <f>IF(Splitting!A278="NORMAL",2,IF(Splitting!A278="PREDIABETES",3,IF(Splitting!A278="DIABETES",1)))</f>
        <v>2</v>
      </c>
      <c r="B278" s="11">
        <f>IF(Splitting!B278="NORMAL",2,IF(Splitting!B278="PRAHIPERTENSI",3,IF(Splitting!B278="HIPERTENSI1",5,IF(Splitting!B278="HIPERTENSI2",4,IF(Splitting!B278="KRISIS",1)))))</f>
        <v>2</v>
      </c>
      <c r="C278" s="11">
        <f>IF(Splitting!C278="OBESITAS",3,IF(Splitting!C278="NORMAL",2,IF(Splitting!C278="KURANG",1)))</f>
        <v>3</v>
      </c>
      <c r="D278" s="11">
        <f>IF(Splitting!D278="DEWASA",1,IF(Splitting!D278="LANSIA",0))</f>
        <v>1</v>
      </c>
      <c r="E278" s="9">
        <v>0</v>
      </c>
    </row>
    <row r="279" spans="1:5">
      <c r="A279" s="11">
        <f>IF(Splitting!A279="NORMAL",2,IF(Splitting!A279="PREDIABETES",3,IF(Splitting!A279="DIABETES",1)))</f>
        <v>3</v>
      </c>
      <c r="B279" s="11">
        <f>IF(Splitting!B279="NORMAL",2,IF(Splitting!B279="PRAHIPERTENSI",3,IF(Splitting!B279="HIPERTENSI1",5,IF(Splitting!B279="HIPERTENSI2",4,IF(Splitting!B279="KRISIS",1)))))</f>
        <v>2</v>
      </c>
      <c r="C279" s="11">
        <f>IF(Splitting!C279="OBESITAS",3,IF(Splitting!C279="NORMAL",2,IF(Splitting!C279="KURANG",1)))</f>
        <v>3</v>
      </c>
      <c r="D279" s="11">
        <f>IF(Splitting!D279="DEWASA",1,IF(Splitting!D279="LANSIA",0))</f>
        <v>1</v>
      </c>
      <c r="E279" s="9">
        <v>1</v>
      </c>
    </row>
    <row r="280" spans="1:5">
      <c r="A280" s="11">
        <f>IF(Splitting!A280="NORMAL",2,IF(Splitting!A280="PREDIABETES",3,IF(Splitting!A280="DIABETES",1)))</f>
        <v>2</v>
      </c>
      <c r="B280" s="11">
        <f>IF(Splitting!B280="NORMAL",2,IF(Splitting!B280="PRAHIPERTENSI",3,IF(Splitting!B280="HIPERTENSI1",5,IF(Splitting!B280="HIPERTENSI2",4,IF(Splitting!B280="KRISIS",1)))))</f>
        <v>2</v>
      </c>
      <c r="C280" s="11">
        <f>IF(Splitting!C280="OBESITAS",3,IF(Splitting!C280="NORMAL",2,IF(Splitting!C280="KURANG",1)))</f>
        <v>3</v>
      </c>
      <c r="D280" s="11">
        <f>IF(Splitting!D280="DEWASA",1,IF(Splitting!D280="LANSIA",0))</f>
        <v>1</v>
      </c>
      <c r="E280" s="9">
        <v>0</v>
      </c>
    </row>
    <row r="281" spans="1:5">
      <c r="A281" s="11">
        <f>IF(Splitting!A281="NORMAL",2,IF(Splitting!A281="PREDIABETES",3,IF(Splitting!A281="DIABETES",1)))</f>
        <v>2</v>
      </c>
      <c r="B281" s="11">
        <f>IF(Splitting!B281="NORMAL",2,IF(Splitting!B281="PRAHIPERTENSI",3,IF(Splitting!B281="HIPERTENSI1",5,IF(Splitting!B281="HIPERTENSI2",4,IF(Splitting!B281="KRISIS",1)))))</f>
        <v>2</v>
      </c>
      <c r="C281" s="11">
        <f>IF(Splitting!C281="OBESITAS",3,IF(Splitting!C281="NORMAL",2,IF(Splitting!C281="KURANG",1)))</f>
        <v>3</v>
      </c>
      <c r="D281" s="11">
        <f>IF(Splitting!D281="DEWASA",1,IF(Splitting!D281="LANSIA",0))</f>
        <v>1</v>
      </c>
      <c r="E281" s="9">
        <v>1</v>
      </c>
    </row>
    <row r="282" spans="1:5">
      <c r="A282" s="11">
        <f>IF(Splitting!A282="NORMAL",2,IF(Splitting!A282="PREDIABETES",3,IF(Splitting!A282="DIABETES",1)))</f>
        <v>2</v>
      </c>
      <c r="B282" s="11">
        <f>IF(Splitting!B282="NORMAL",2,IF(Splitting!B282="PRAHIPERTENSI",3,IF(Splitting!B282="HIPERTENSI1",5,IF(Splitting!B282="HIPERTENSI2",4,IF(Splitting!B282="KRISIS",1)))))</f>
        <v>2</v>
      </c>
      <c r="C282" s="11">
        <f>IF(Splitting!C282="OBESITAS",3,IF(Splitting!C282="NORMAL",2,IF(Splitting!C282="KURANG",1)))</f>
        <v>3</v>
      </c>
      <c r="D282" s="11">
        <f>IF(Splitting!D282="DEWASA",1,IF(Splitting!D282="LANSIA",0))</f>
        <v>1</v>
      </c>
      <c r="E282" s="9">
        <v>0</v>
      </c>
    </row>
    <row r="283" spans="1:5">
      <c r="A283" s="11">
        <f>IF(Splitting!A283="NORMAL",2,IF(Splitting!A283="PREDIABETES",3,IF(Splitting!A283="DIABETES",1)))</f>
        <v>2</v>
      </c>
      <c r="B283" s="11">
        <f>IF(Splitting!B283="NORMAL",2,IF(Splitting!B283="PRAHIPERTENSI",3,IF(Splitting!B283="HIPERTENSI1",5,IF(Splitting!B283="HIPERTENSI2",4,IF(Splitting!B283="KRISIS",1)))))</f>
        <v>2</v>
      </c>
      <c r="C283" s="11">
        <f>IF(Splitting!C283="OBESITAS",3,IF(Splitting!C283="NORMAL",2,IF(Splitting!C283="KURANG",1)))</f>
        <v>1</v>
      </c>
      <c r="D283" s="11">
        <f>IF(Splitting!D283="DEWASA",1,IF(Splitting!D283="LANSIA",0))</f>
        <v>1</v>
      </c>
      <c r="E283" s="9">
        <v>0</v>
      </c>
    </row>
    <row r="284" spans="1:5">
      <c r="A284" s="11">
        <f>IF(Splitting!A284="NORMAL",2,IF(Splitting!A284="PREDIABETES",3,IF(Splitting!A284="DIABETES",1)))</f>
        <v>2</v>
      </c>
      <c r="B284" s="11">
        <f>IF(Splitting!B284="NORMAL",2,IF(Splitting!B284="PRAHIPERTENSI",3,IF(Splitting!B284="HIPERTENSI1",5,IF(Splitting!B284="HIPERTENSI2",4,IF(Splitting!B284="KRISIS",1)))))</f>
        <v>3</v>
      </c>
      <c r="C284" s="11">
        <f>IF(Splitting!C284="OBESITAS",3,IF(Splitting!C284="NORMAL",2,IF(Splitting!C284="KURANG",1)))</f>
        <v>2</v>
      </c>
      <c r="D284" s="11">
        <f>IF(Splitting!D284="DEWASA",1,IF(Splitting!D284="LANSIA",0))</f>
        <v>0</v>
      </c>
      <c r="E284" s="9">
        <v>0</v>
      </c>
    </row>
    <row r="285" spans="1:5">
      <c r="A285" s="11">
        <f>IF(Splitting!A285="NORMAL",2,IF(Splitting!A285="PREDIABETES",3,IF(Splitting!A285="DIABETES",1)))</f>
        <v>3</v>
      </c>
      <c r="B285" s="11">
        <f>IF(Splitting!B285="NORMAL",2,IF(Splitting!B285="PRAHIPERTENSI",3,IF(Splitting!B285="HIPERTENSI1",5,IF(Splitting!B285="HIPERTENSI2",4,IF(Splitting!B285="KRISIS",1)))))</f>
        <v>3</v>
      </c>
      <c r="C285" s="11">
        <f>IF(Splitting!C285="OBESITAS",3,IF(Splitting!C285="NORMAL",2,IF(Splitting!C285="KURANG",1)))</f>
        <v>2</v>
      </c>
      <c r="D285" s="11">
        <f>IF(Splitting!D285="DEWASA",1,IF(Splitting!D285="LANSIA",0))</f>
        <v>1</v>
      </c>
      <c r="E285" s="9">
        <v>1</v>
      </c>
    </row>
    <row r="286" spans="1:5">
      <c r="A286" s="11">
        <f>IF(Splitting!A286="NORMAL",2,IF(Splitting!A286="PREDIABETES",3,IF(Splitting!A286="DIABETES",1)))</f>
        <v>2</v>
      </c>
      <c r="B286" s="11">
        <f>IF(Splitting!B286="NORMAL",2,IF(Splitting!B286="PRAHIPERTENSI",3,IF(Splitting!B286="HIPERTENSI1",5,IF(Splitting!B286="HIPERTENSI2",4,IF(Splitting!B286="KRISIS",1)))))</f>
        <v>2</v>
      </c>
      <c r="C286" s="11">
        <f>IF(Splitting!C286="OBESITAS",3,IF(Splitting!C286="NORMAL",2,IF(Splitting!C286="KURANG",1)))</f>
        <v>3</v>
      </c>
      <c r="D286" s="11">
        <f>IF(Splitting!D286="DEWASA",1,IF(Splitting!D286="LANSIA",0))</f>
        <v>1</v>
      </c>
      <c r="E286" s="9">
        <v>0</v>
      </c>
    </row>
    <row r="287" spans="1:5">
      <c r="A287" s="11">
        <f>IF(Splitting!A287="NORMAL",2,IF(Splitting!A287="PREDIABETES",3,IF(Splitting!A287="DIABETES",1)))</f>
        <v>3</v>
      </c>
      <c r="B287" s="11">
        <f>IF(Splitting!B287="NORMAL",2,IF(Splitting!B287="PRAHIPERTENSI",3,IF(Splitting!B287="HIPERTENSI1",5,IF(Splitting!B287="HIPERTENSI2",4,IF(Splitting!B287="KRISIS",1)))))</f>
        <v>3</v>
      </c>
      <c r="C287" s="11">
        <f>IF(Splitting!C287="OBESITAS",3,IF(Splitting!C287="NORMAL",2,IF(Splitting!C287="KURANG",1)))</f>
        <v>3</v>
      </c>
      <c r="D287" s="11">
        <f>IF(Splitting!D287="DEWASA",1,IF(Splitting!D287="LANSIA",0))</f>
        <v>1</v>
      </c>
      <c r="E287" s="9">
        <v>0</v>
      </c>
    </row>
    <row r="288" spans="1:5">
      <c r="A288" s="11">
        <f>IF(Splitting!A288="NORMAL",2,IF(Splitting!A288="PREDIABETES",3,IF(Splitting!A288="DIABETES",1)))</f>
        <v>2</v>
      </c>
      <c r="B288" s="11">
        <f>IF(Splitting!B288="NORMAL",2,IF(Splitting!B288="PRAHIPERTENSI",3,IF(Splitting!B288="HIPERTENSI1",5,IF(Splitting!B288="HIPERTENSI2",4,IF(Splitting!B288="KRISIS",1)))))</f>
        <v>3</v>
      </c>
      <c r="C288" s="11">
        <f>IF(Splitting!C288="OBESITAS",3,IF(Splitting!C288="NORMAL",2,IF(Splitting!C288="KURANG",1)))</f>
        <v>3</v>
      </c>
      <c r="D288" s="11">
        <f>IF(Splitting!D288="DEWASA",1,IF(Splitting!D288="LANSIA",0))</f>
        <v>1</v>
      </c>
      <c r="E288" s="9">
        <v>1</v>
      </c>
    </row>
    <row r="289" spans="1:5">
      <c r="A289" s="11">
        <f>IF(Splitting!A289="NORMAL",2,IF(Splitting!A289="PREDIABETES",3,IF(Splitting!A289="DIABETES",1)))</f>
        <v>3</v>
      </c>
      <c r="B289" s="11">
        <f>IF(Splitting!B289="NORMAL",2,IF(Splitting!B289="PRAHIPERTENSI",3,IF(Splitting!B289="HIPERTENSI1",5,IF(Splitting!B289="HIPERTENSI2",4,IF(Splitting!B289="KRISIS",1)))))</f>
        <v>4</v>
      </c>
      <c r="C289" s="11">
        <f>IF(Splitting!C289="OBESITAS",3,IF(Splitting!C289="NORMAL",2,IF(Splitting!C289="KURANG",1)))</f>
        <v>3</v>
      </c>
      <c r="D289" s="11">
        <f>IF(Splitting!D289="DEWASA",1,IF(Splitting!D289="LANSIA",0))</f>
        <v>1</v>
      </c>
      <c r="E289" s="9">
        <v>1</v>
      </c>
    </row>
    <row r="290" spans="1:5">
      <c r="A290" s="11">
        <f>IF(Splitting!A290="NORMAL",2,IF(Splitting!A290="PREDIABETES",3,IF(Splitting!A290="DIABETES",1)))</f>
        <v>3</v>
      </c>
      <c r="B290" s="11">
        <f>IF(Splitting!B290="NORMAL",2,IF(Splitting!B290="PRAHIPERTENSI",3,IF(Splitting!B290="HIPERTENSI1",5,IF(Splitting!B290="HIPERTENSI2",4,IF(Splitting!B290="KRISIS",1)))))</f>
        <v>2</v>
      </c>
      <c r="C290" s="11">
        <f>IF(Splitting!C290="OBESITAS",3,IF(Splitting!C290="NORMAL",2,IF(Splitting!C290="KURANG",1)))</f>
        <v>3</v>
      </c>
      <c r="D290" s="11">
        <f>IF(Splitting!D290="DEWASA",1,IF(Splitting!D290="LANSIA",0))</f>
        <v>1</v>
      </c>
      <c r="E290" s="9">
        <v>1</v>
      </c>
    </row>
    <row r="291" spans="1:5">
      <c r="A291" s="11">
        <f>IF(Splitting!A291="NORMAL",2,IF(Splitting!A291="PREDIABETES",3,IF(Splitting!A291="DIABETES",1)))</f>
        <v>2</v>
      </c>
      <c r="B291" s="11">
        <f>IF(Splitting!B291="NORMAL",2,IF(Splitting!B291="PRAHIPERTENSI",3,IF(Splitting!B291="HIPERTENSI1",5,IF(Splitting!B291="HIPERTENSI2",4,IF(Splitting!B291="KRISIS",1)))))</f>
        <v>2</v>
      </c>
      <c r="C291" s="11">
        <f>IF(Splitting!C291="OBESITAS",3,IF(Splitting!C291="NORMAL",2,IF(Splitting!C291="KURANG",1)))</f>
        <v>3</v>
      </c>
      <c r="D291" s="11">
        <f>IF(Splitting!D291="DEWASA",1,IF(Splitting!D291="LANSIA",0))</f>
        <v>1</v>
      </c>
      <c r="E291" s="9">
        <v>1</v>
      </c>
    </row>
    <row r="292" spans="1:5">
      <c r="A292" s="11">
        <f>IF(Splitting!A292="NORMAL",2,IF(Splitting!A292="PREDIABETES",3,IF(Splitting!A292="DIABETES",1)))</f>
        <v>2</v>
      </c>
      <c r="B292" s="11">
        <f>IF(Splitting!B292="NORMAL",2,IF(Splitting!B292="PRAHIPERTENSI",3,IF(Splitting!B292="HIPERTENSI1",5,IF(Splitting!B292="HIPERTENSI2",4,IF(Splitting!B292="KRISIS",1)))))</f>
        <v>2</v>
      </c>
      <c r="C292" s="11">
        <f>IF(Splitting!C292="OBESITAS",3,IF(Splitting!C292="NORMAL",2,IF(Splitting!C292="KURANG",1)))</f>
        <v>3</v>
      </c>
      <c r="D292" s="11">
        <f>IF(Splitting!D292="DEWASA",1,IF(Splitting!D292="LANSIA",0))</f>
        <v>1</v>
      </c>
      <c r="E292" s="9">
        <v>0</v>
      </c>
    </row>
    <row r="293" spans="1:5">
      <c r="A293" s="11">
        <f>IF(Splitting!A293="NORMAL",2,IF(Splitting!A293="PREDIABETES",3,IF(Splitting!A293="DIABETES",1)))</f>
        <v>3</v>
      </c>
      <c r="B293" s="11">
        <f>IF(Splitting!B293="NORMAL",2,IF(Splitting!B293="PRAHIPERTENSI",3,IF(Splitting!B293="HIPERTENSI1",5,IF(Splitting!B293="HIPERTENSI2",4,IF(Splitting!B293="KRISIS",1)))))</f>
        <v>5</v>
      </c>
      <c r="C293" s="11">
        <f>IF(Splitting!C293="OBESITAS",3,IF(Splitting!C293="NORMAL",2,IF(Splitting!C293="KURANG",1)))</f>
        <v>3</v>
      </c>
      <c r="D293" s="11">
        <f>IF(Splitting!D293="DEWASA",1,IF(Splitting!D293="LANSIA",0))</f>
        <v>1</v>
      </c>
      <c r="E293" s="9">
        <v>1</v>
      </c>
    </row>
    <row r="294" spans="1:5">
      <c r="A294" s="11">
        <f>IF(Splitting!A294="NORMAL",2,IF(Splitting!A294="PREDIABETES",3,IF(Splitting!A294="DIABETES",1)))</f>
        <v>2</v>
      </c>
      <c r="B294" s="11">
        <f>IF(Splitting!B294="NORMAL",2,IF(Splitting!B294="PRAHIPERTENSI",3,IF(Splitting!B294="HIPERTENSI1",5,IF(Splitting!B294="HIPERTENSI2",4,IF(Splitting!B294="KRISIS",1)))))</f>
        <v>2</v>
      </c>
      <c r="C294" s="11">
        <f>IF(Splitting!C294="OBESITAS",3,IF(Splitting!C294="NORMAL",2,IF(Splitting!C294="KURANG",1)))</f>
        <v>3</v>
      </c>
      <c r="D294" s="11">
        <f>IF(Splitting!D294="DEWASA",1,IF(Splitting!D294="LANSIA",0))</f>
        <v>1</v>
      </c>
      <c r="E294" s="9">
        <v>1</v>
      </c>
    </row>
    <row r="295" spans="1:5">
      <c r="A295" s="11">
        <f>IF(Splitting!A295="NORMAL",2,IF(Splitting!A295="PREDIABETES",3,IF(Splitting!A295="DIABETES",1)))</f>
        <v>2</v>
      </c>
      <c r="B295" s="11">
        <f>IF(Splitting!B295="NORMAL",2,IF(Splitting!B295="PRAHIPERTENSI",3,IF(Splitting!B295="HIPERTENSI1",5,IF(Splitting!B295="HIPERTENSI2",4,IF(Splitting!B295="KRISIS",1)))))</f>
        <v>2</v>
      </c>
      <c r="C295" s="11">
        <f>IF(Splitting!C295="OBESITAS",3,IF(Splitting!C295="NORMAL",2,IF(Splitting!C295="KURANG",1)))</f>
        <v>2</v>
      </c>
      <c r="D295" s="11">
        <f>IF(Splitting!D295="DEWASA",1,IF(Splitting!D295="LANSIA",0))</f>
        <v>1</v>
      </c>
      <c r="E295" s="9">
        <v>1</v>
      </c>
    </row>
    <row r="296" spans="1:5">
      <c r="A296" s="11">
        <f>IF(Splitting!A296="NORMAL",2,IF(Splitting!A296="PREDIABETES",3,IF(Splitting!A296="DIABETES",1)))</f>
        <v>2</v>
      </c>
      <c r="B296" s="11">
        <f>IF(Splitting!B296="NORMAL",2,IF(Splitting!B296="PRAHIPERTENSI",3,IF(Splitting!B296="HIPERTENSI1",5,IF(Splitting!B296="HIPERTENSI2",4,IF(Splitting!B296="KRISIS",1)))))</f>
        <v>2</v>
      </c>
      <c r="C296" s="11">
        <f>IF(Splitting!C296="OBESITAS",3,IF(Splitting!C296="NORMAL",2,IF(Splitting!C296="KURANG",1)))</f>
        <v>3</v>
      </c>
      <c r="D296" s="11">
        <f>IF(Splitting!D296="DEWASA",1,IF(Splitting!D296="LANSIA",0))</f>
        <v>1</v>
      </c>
      <c r="E296" s="9">
        <v>1</v>
      </c>
    </row>
    <row r="297" spans="1:5">
      <c r="A297" s="11">
        <f>IF(Splitting!A297="NORMAL",2,IF(Splitting!A297="PREDIABETES",3,IF(Splitting!A297="DIABETES",1)))</f>
        <v>2</v>
      </c>
      <c r="B297" s="11">
        <f>IF(Splitting!B297="NORMAL",2,IF(Splitting!B297="PRAHIPERTENSI",3,IF(Splitting!B297="HIPERTENSI1",5,IF(Splitting!B297="HIPERTENSI2",4,IF(Splitting!B297="KRISIS",1)))))</f>
        <v>2</v>
      </c>
      <c r="C297" s="11">
        <f>IF(Splitting!C297="OBESITAS",3,IF(Splitting!C297="NORMAL",2,IF(Splitting!C297="KURANG",1)))</f>
        <v>2</v>
      </c>
      <c r="D297" s="11">
        <f>IF(Splitting!D297="DEWASA",1,IF(Splitting!D297="LANSIA",0))</f>
        <v>1</v>
      </c>
      <c r="E297" s="9">
        <v>0</v>
      </c>
    </row>
    <row r="298" spans="1:5">
      <c r="A298" s="11">
        <f>IF(Splitting!A298="NORMAL",2,IF(Splitting!A298="PREDIABETES",3,IF(Splitting!A298="DIABETES",1)))</f>
        <v>3</v>
      </c>
      <c r="B298" s="11">
        <f>IF(Splitting!B298="NORMAL",2,IF(Splitting!B298="PRAHIPERTENSI",3,IF(Splitting!B298="HIPERTENSI1",5,IF(Splitting!B298="HIPERTENSI2",4,IF(Splitting!B298="KRISIS",1)))))</f>
        <v>5</v>
      </c>
      <c r="C298" s="11">
        <f>IF(Splitting!C298="OBESITAS",3,IF(Splitting!C298="NORMAL",2,IF(Splitting!C298="KURANG",1)))</f>
        <v>3</v>
      </c>
      <c r="D298" s="11">
        <f>IF(Splitting!D298="DEWASA",1,IF(Splitting!D298="LANSIA",0))</f>
        <v>0</v>
      </c>
      <c r="E298" s="9">
        <v>1</v>
      </c>
    </row>
    <row r="299" spans="1:5">
      <c r="A299" s="11">
        <f>IF(Splitting!A299="NORMAL",2,IF(Splitting!A299="PREDIABETES",3,IF(Splitting!A299="DIABETES",1)))</f>
        <v>3</v>
      </c>
      <c r="B299" s="11">
        <f>IF(Splitting!B299="NORMAL",2,IF(Splitting!B299="PRAHIPERTENSI",3,IF(Splitting!B299="HIPERTENSI1",5,IF(Splitting!B299="HIPERTENSI2",4,IF(Splitting!B299="KRISIS",1)))))</f>
        <v>2</v>
      </c>
      <c r="C299" s="11">
        <f>IF(Splitting!C299="OBESITAS",3,IF(Splitting!C299="NORMAL",2,IF(Splitting!C299="KURANG",1)))</f>
        <v>3</v>
      </c>
      <c r="D299" s="11">
        <f>IF(Splitting!D299="DEWASA",1,IF(Splitting!D299="LANSIA",0))</f>
        <v>1</v>
      </c>
      <c r="E299" s="9">
        <v>1</v>
      </c>
    </row>
    <row r="300" spans="1:5">
      <c r="A300" s="11">
        <f>IF(Splitting!A300="NORMAL",2,IF(Splitting!A300="PREDIABETES",3,IF(Splitting!A300="DIABETES",1)))</f>
        <v>2</v>
      </c>
      <c r="B300" s="11">
        <f>IF(Splitting!B300="NORMAL",2,IF(Splitting!B300="PRAHIPERTENSI",3,IF(Splitting!B300="HIPERTENSI1",5,IF(Splitting!B300="HIPERTENSI2",4,IF(Splitting!B300="KRISIS",1)))))</f>
        <v>2</v>
      </c>
      <c r="C300" s="11">
        <f>IF(Splitting!C300="OBESITAS",3,IF(Splitting!C300="NORMAL",2,IF(Splitting!C300="KURANG",1)))</f>
        <v>3</v>
      </c>
      <c r="D300" s="11">
        <f>IF(Splitting!D300="DEWASA",1,IF(Splitting!D300="LANSIA",0))</f>
        <v>1</v>
      </c>
      <c r="E300" s="9">
        <v>0</v>
      </c>
    </row>
    <row r="301" spans="1:5">
      <c r="A301" s="11">
        <f>IF(Splitting!A301="NORMAL",2,IF(Splitting!A301="PREDIABETES",3,IF(Splitting!A301="DIABETES",1)))</f>
        <v>2</v>
      </c>
      <c r="B301" s="11">
        <f>IF(Splitting!B301="NORMAL",2,IF(Splitting!B301="PRAHIPERTENSI",3,IF(Splitting!B301="HIPERTENSI1",5,IF(Splitting!B301="HIPERTENSI2",4,IF(Splitting!B301="KRISIS",1)))))</f>
        <v>2</v>
      </c>
      <c r="C301" s="11">
        <f>IF(Splitting!C301="OBESITAS",3,IF(Splitting!C301="NORMAL",2,IF(Splitting!C301="KURANG",1)))</f>
        <v>2</v>
      </c>
      <c r="D301" s="11">
        <f>IF(Splitting!D301="DEWASA",1,IF(Splitting!D301="LANSIA",0))</f>
        <v>1</v>
      </c>
      <c r="E301" s="9">
        <v>0</v>
      </c>
    </row>
    <row r="302" spans="1:5">
      <c r="A302" s="11">
        <f>IF(Splitting!A302="NORMAL",2,IF(Splitting!A302="PREDIABETES",3,IF(Splitting!A302="DIABETES",1)))</f>
        <v>2</v>
      </c>
      <c r="B302" s="11">
        <f>IF(Splitting!B302="NORMAL",2,IF(Splitting!B302="PRAHIPERTENSI",3,IF(Splitting!B302="HIPERTENSI1",5,IF(Splitting!B302="HIPERTENSI2",4,IF(Splitting!B302="KRISIS",1)))))</f>
        <v>2</v>
      </c>
      <c r="C302" s="11">
        <f>IF(Splitting!C302="OBESITAS",3,IF(Splitting!C302="NORMAL",2,IF(Splitting!C302="KURANG",1)))</f>
        <v>2</v>
      </c>
      <c r="D302" s="11">
        <f>IF(Splitting!D302="DEWASA",1,IF(Splitting!D302="LANSIA",0))</f>
        <v>1</v>
      </c>
      <c r="E302" s="9">
        <v>0</v>
      </c>
    </row>
    <row r="303" spans="1:5">
      <c r="A303" s="11">
        <f>IF(Splitting!A303="NORMAL",2,IF(Splitting!A303="PREDIABETES",3,IF(Splitting!A303="DIABETES",1)))</f>
        <v>2</v>
      </c>
      <c r="B303" s="11">
        <f>IF(Splitting!B303="NORMAL",2,IF(Splitting!B303="PRAHIPERTENSI",3,IF(Splitting!B303="HIPERTENSI1",5,IF(Splitting!B303="HIPERTENSI2",4,IF(Splitting!B303="KRISIS",1)))))</f>
        <v>2</v>
      </c>
      <c r="C303" s="11">
        <f>IF(Splitting!C303="OBESITAS",3,IF(Splitting!C303="NORMAL",2,IF(Splitting!C303="KURANG",1)))</f>
        <v>2</v>
      </c>
      <c r="D303" s="11">
        <f>IF(Splitting!D303="DEWASA",1,IF(Splitting!D303="LANSIA",0))</f>
        <v>1</v>
      </c>
      <c r="E303" s="9">
        <v>0</v>
      </c>
    </row>
    <row r="304" spans="1:5">
      <c r="A304" s="11">
        <f>IF(Splitting!A304="NORMAL",2,IF(Splitting!A304="PREDIABETES",3,IF(Splitting!A304="DIABETES",1)))</f>
        <v>2</v>
      </c>
      <c r="B304" s="11">
        <f>IF(Splitting!B304="NORMAL",2,IF(Splitting!B304="PRAHIPERTENSI",3,IF(Splitting!B304="HIPERTENSI1",5,IF(Splitting!B304="HIPERTENSI2",4,IF(Splitting!B304="KRISIS",1)))))</f>
        <v>5</v>
      </c>
      <c r="C304" s="11">
        <f>IF(Splitting!C304="OBESITAS",3,IF(Splitting!C304="NORMAL",2,IF(Splitting!C304="KURANG",1)))</f>
        <v>2</v>
      </c>
      <c r="D304" s="11">
        <f>IF(Splitting!D304="DEWASA",1,IF(Splitting!D304="LANSIA",0))</f>
        <v>1</v>
      </c>
      <c r="E304" s="9">
        <v>0</v>
      </c>
    </row>
    <row r="305" spans="1:5">
      <c r="A305" s="11">
        <f>IF(Splitting!A305="NORMAL",2,IF(Splitting!A305="PREDIABETES",3,IF(Splitting!A305="DIABETES",1)))</f>
        <v>3</v>
      </c>
      <c r="B305" s="11">
        <f>IF(Splitting!B305="NORMAL",2,IF(Splitting!B305="PRAHIPERTENSI",3,IF(Splitting!B305="HIPERTENSI1",5,IF(Splitting!B305="HIPERTENSI2",4,IF(Splitting!B305="KRISIS",1)))))</f>
        <v>4</v>
      </c>
      <c r="C305" s="11">
        <f>IF(Splitting!C305="OBESITAS",3,IF(Splitting!C305="NORMAL",2,IF(Splitting!C305="KURANG",1)))</f>
        <v>3</v>
      </c>
      <c r="D305" s="11">
        <f>IF(Splitting!D305="DEWASA",1,IF(Splitting!D305="LANSIA",0))</f>
        <v>1</v>
      </c>
      <c r="E305" s="9">
        <v>1</v>
      </c>
    </row>
    <row r="306" spans="1:5">
      <c r="A306" s="11">
        <f>IF(Splitting!A306="NORMAL",2,IF(Splitting!A306="PREDIABETES",3,IF(Splitting!A306="DIABETES",1)))</f>
        <v>3</v>
      </c>
      <c r="B306" s="11">
        <f>IF(Splitting!B306="NORMAL",2,IF(Splitting!B306="PRAHIPERTENSI",3,IF(Splitting!B306="HIPERTENSI1",5,IF(Splitting!B306="HIPERTENSI2",4,IF(Splitting!B306="KRISIS",1)))))</f>
        <v>3</v>
      </c>
      <c r="C306" s="11">
        <f>IF(Splitting!C306="OBESITAS",3,IF(Splitting!C306="NORMAL",2,IF(Splitting!C306="KURANG",1)))</f>
        <v>3</v>
      </c>
      <c r="D306" s="11">
        <f>IF(Splitting!D306="DEWASA",1,IF(Splitting!D306="LANSIA",0))</f>
        <v>1</v>
      </c>
      <c r="E306" s="9">
        <v>1</v>
      </c>
    </row>
    <row r="307" spans="1:5">
      <c r="A307" s="11">
        <f>IF(Splitting!A307="NORMAL",2,IF(Splitting!A307="PREDIABETES",3,IF(Splitting!A307="DIABETES",1)))</f>
        <v>2</v>
      </c>
      <c r="B307" s="11">
        <f>IF(Splitting!B307="NORMAL",2,IF(Splitting!B307="PRAHIPERTENSI",3,IF(Splitting!B307="HIPERTENSI1",5,IF(Splitting!B307="HIPERTENSI2",4,IF(Splitting!B307="KRISIS",1)))))</f>
        <v>2</v>
      </c>
      <c r="C307" s="11">
        <f>IF(Splitting!C307="OBESITAS",3,IF(Splitting!C307="NORMAL",2,IF(Splitting!C307="KURANG",1)))</f>
        <v>3</v>
      </c>
      <c r="D307" s="11">
        <f>IF(Splitting!D307="DEWASA",1,IF(Splitting!D307="LANSIA",0))</f>
        <v>1</v>
      </c>
      <c r="E307" s="9">
        <v>1</v>
      </c>
    </row>
    <row r="308" spans="1:5">
      <c r="A308" s="11">
        <f>IF(Splitting!A308="NORMAL",2,IF(Splitting!A308="PREDIABETES",3,IF(Splitting!A308="DIABETES",1)))</f>
        <v>3</v>
      </c>
      <c r="B308" s="11">
        <f>IF(Splitting!B308="NORMAL",2,IF(Splitting!B308="PRAHIPERTENSI",3,IF(Splitting!B308="HIPERTENSI1",5,IF(Splitting!B308="HIPERTENSI2",4,IF(Splitting!B308="KRISIS",1)))))</f>
        <v>2</v>
      </c>
      <c r="C308" s="11">
        <f>IF(Splitting!C308="OBESITAS",3,IF(Splitting!C308="NORMAL",2,IF(Splitting!C308="KURANG",1)))</f>
        <v>3</v>
      </c>
      <c r="D308" s="11">
        <f>IF(Splitting!D308="DEWASA",1,IF(Splitting!D308="LANSIA",0))</f>
        <v>1</v>
      </c>
      <c r="E308" s="9">
        <v>1</v>
      </c>
    </row>
    <row r="309" spans="1:5">
      <c r="A309" s="11">
        <f>IF(Splitting!A309="NORMAL",2,IF(Splitting!A309="PREDIABETES",3,IF(Splitting!A309="DIABETES",1)))</f>
        <v>2</v>
      </c>
      <c r="B309" s="11">
        <f>IF(Splitting!B309="NORMAL",2,IF(Splitting!B309="PRAHIPERTENSI",3,IF(Splitting!B309="HIPERTENSI1",5,IF(Splitting!B309="HIPERTENSI2",4,IF(Splitting!B309="KRISIS",1)))))</f>
        <v>2</v>
      </c>
      <c r="C309" s="11">
        <f>IF(Splitting!C309="OBESITAS",3,IF(Splitting!C309="NORMAL",2,IF(Splitting!C309="KURANG",1)))</f>
        <v>3</v>
      </c>
      <c r="D309" s="11">
        <f>IF(Splitting!D309="DEWASA",1,IF(Splitting!D309="LANSIA",0))</f>
        <v>1</v>
      </c>
      <c r="E309" s="9">
        <v>1</v>
      </c>
    </row>
    <row r="310" spans="1:5">
      <c r="A310" s="11">
        <f>IF(Splitting!A310="NORMAL",2,IF(Splitting!A310="PREDIABETES",3,IF(Splitting!A310="DIABETES",1)))</f>
        <v>2</v>
      </c>
      <c r="B310" s="11">
        <f>IF(Splitting!B310="NORMAL",2,IF(Splitting!B310="PRAHIPERTENSI",3,IF(Splitting!B310="HIPERTENSI1",5,IF(Splitting!B310="HIPERTENSI2",4,IF(Splitting!B310="KRISIS",1)))))</f>
        <v>2</v>
      </c>
      <c r="C310" s="11">
        <f>IF(Splitting!C310="OBESITAS",3,IF(Splitting!C310="NORMAL",2,IF(Splitting!C310="KURANG",1)))</f>
        <v>3</v>
      </c>
      <c r="D310" s="11">
        <f>IF(Splitting!D310="DEWASA",1,IF(Splitting!D310="LANSIA",0))</f>
        <v>1</v>
      </c>
      <c r="E310" s="9">
        <v>1</v>
      </c>
    </row>
    <row r="311" spans="1:5">
      <c r="A311" s="11">
        <f>IF(Splitting!A311="NORMAL",2,IF(Splitting!A311="PREDIABETES",3,IF(Splitting!A311="DIABETES",1)))</f>
        <v>2</v>
      </c>
      <c r="B311" s="11">
        <f>IF(Splitting!B311="NORMAL",2,IF(Splitting!B311="PRAHIPERTENSI",3,IF(Splitting!B311="HIPERTENSI1",5,IF(Splitting!B311="HIPERTENSI2",4,IF(Splitting!B311="KRISIS",1)))))</f>
        <v>5</v>
      </c>
      <c r="C311" s="11">
        <f>IF(Splitting!C311="OBESITAS",3,IF(Splitting!C311="NORMAL",2,IF(Splitting!C311="KURANG",1)))</f>
        <v>3</v>
      </c>
      <c r="D311" s="11">
        <f>IF(Splitting!D311="DEWASA",1,IF(Splitting!D311="LANSIA",0))</f>
        <v>1</v>
      </c>
      <c r="E311" s="9">
        <v>0</v>
      </c>
    </row>
    <row r="312" spans="1:5">
      <c r="A312" s="11">
        <f>IF(Splitting!A312="NORMAL",2,IF(Splitting!A312="PREDIABETES",3,IF(Splitting!A312="DIABETES",1)))</f>
        <v>3</v>
      </c>
      <c r="B312" s="11">
        <f>IF(Splitting!B312="NORMAL",2,IF(Splitting!B312="PRAHIPERTENSI",3,IF(Splitting!B312="HIPERTENSI1",5,IF(Splitting!B312="HIPERTENSI2",4,IF(Splitting!B312="KRISIS",1)))))</f>
        <v>3</v>
      </c>
      <c r="C312" s="11">
        <f>IF(Splitting!C312="OBESITAS",3,IF(Splitting!C312="NORMAL",2,IF(Splitting!C312="KURANG",1)))</f>
        <v>3</v>
      </c>
      <c r="D312" s="11">
        <f>IF(Splitting!D312="DEWASA",1,IF(Splitting!D312="LANSIA",0))</f>
        <v>1</v>
      </c>
      <c r="E312" s="9">
        <v>1</v>
      </c>
    </row>
    <row r="313" spans="1:5">
      <c r="A313" s="11">
        <f>IF(Splitting!A313="NORMAL",2,IF(Splitting!A313="PREDIABETES",3,IF(Splitting!A313="DIABETES",1)))</f>
        <v>2</v>
      </c>
      <c r="B313" s="11">
        <f>IF(Splitting!B313="NORMAL",2,IF(Splitting!B313="PRAHIPERTENSI",3,IF(Splitting!B313="HIPERTENSI1",5,IF(Splitting!B313="HIPERTENSI2",4,IF(Splitting!B313="KRISIS",1)))))</f>
        <v>3</v>
      </c>
      <c r="C313" s="11">
        <f>IF(Splitting!C313="OBESITAS",3,IF(Splitting!C313="NORMAL",2,IF(Splitting!C313="KURANG",1)))</f>
        <v>2</v>
      </c>
      <c r="D313" s="11">
        <f>IF(Splitting!D313="DEWASA",1,IF(Splitting!D313="LANSIA",0))</f>
        <v>1</v>
      </c>
      <c r="E313" s="9">
        <v>0</v>
      </c>
    </row>
    <row r="314" spans="1:5">
      <c r="A314" s="11">
        <f>IF(Splitting!A314="NORMAL",2,IF(Splitting!A314="PREDIABETES",3,IF(Splitting!A314="DIABETES",1)))</f>
        <v>2</v>
      </c>
      <c r="B314" s="11">
        <f>IF(Splitting!B314="NORMAL",2,IF(Splitting!B314="PRAHIPERTENSI",3,IF(Splitting!B314="HIPERTENSI1",5,IF(Splitting!B314="HIPERTENSI2",4,IF(Splitting!B314="KRISIS",1)))))</f>
        <v>3</v>
      </c>
      <c r="C314" s="11">
        <f>IF(Splitting!C314="OBESITAS",3,IF(Splitting!C314="NORMAL",2,IF(Splitting!C314="KURANG",1)))</f>
        <v>2</v>
      </c>
      <c r="D314" s="11">
        <f>IF(Splitting!D314="DEWASA",1,IF(Splitting!D314="LANSIA",0))</f>
        <v>0</v>
      </c>
      <c r="E314" s="9">
        <v>1</v>
      </c>
    </row>
    <row r="315" spans="1:5">
      <c r="A315" s="11">
        <f>IF(Splitting!A315="NORMAL",2,IF(Splitting!A315="PREDIABETES",3,IF(Splitting!A315="DIABETES",1)))</f>
        <v>2</v>
      </c>
      <c r="B315" s="11">
        <f>IF(Splitting!B315="NORMAL",2,IF(Splitting!B315="PRAHIPERTENSI",3,IF(Splitting!B315="HIPERTENSI1",5,IF(Splitting!B315="HIPERTENSI2",4,IF(Splitting!B315="KRISIS",1)))))</f>
        <v>5</v>
      </c>
      <c r="C315" s="11">
        <f>IF(Splitting!C315="OBESITAS",3,IF(Splitting!C315="NORMAL",2,IF(Splitting!C315="KURANG",1)))</f>
        <v>2</v>
      </c>
      <c r="D315" s="11">
        <f>IF(Splitting!D315="DEWASA",1,IF(Splitting!D315="LANSIA",0))</f>
        <v>1</v>
      </c>
      <c r="E315" s="9">
        <v>0</v>
      </c>
    </row>
    <row r="316" spans="1:5">
      <c r="A316" s="11">
        <f>IF(Splitting!A316="NORMAL",2,IF(Splitting!A316="PREDIABETES",3,IF(Splitting!A316="DIABETES",1)))</f>
        <v>2</v>
      </c>
      <c r="B316" s="11">
        <f>IF(Splitting!B316="NORMAL",2,IF(Splitting!B316="PRAHIPERTENSI",3,IF(Splitting!B316="HIPERTENSI1",5,IF(Splitting!B316="HIPERTENSI2",4,IF(Splitting!B316="KRISIS",1)))))</f>
        <v>2</v>
      </c>
      <c r="C316" s="11">
        <f>IF(Splitting!C316="OBESITAS",3,IF(Splitting!C316="NORMAL",2,IF(Splitting!C316="KURANG",1)))</f>
        <v>3</v>
      </c>
      <c r="D316" s="11">
        <f>IF(Splitting!D316="DEWASA",1,IF(Splitting!D316="LANSIA",0))</f>
        <v>1</v>
      </c>
      <c r="E316" s="9">
        <v>1</v>
      </c>
    </row>
    <row r="317" spans="1:5">
      <c r="A317" s="11">
        <f>IF(Splitting!A317="NORMAL",2,IF(Splitting!A317="PREDIABETES",3,IF(Splitting!A317="DIABETES",1)))</f>
        <v>3</v>
      </c>
      <c r="B317" s="11">
        <f>IF(Splitting!B317="NORMAL",2,IF(Splitting!B317="PRAHIPERTENSI",3,IF(Splitting!B317="HIPERTENSI1",5,IF(Splitting!B317="HIPERTENSI2",4,IF(Splitting!B317="KRISIS",1)))))</f>
        <v>2</v>
      </c>
      <c r="C317" s="11">
        <f>IF(Splitting!C317="OBESITAS",3,IF(Splitting!C317="NORMAL",2,IF(Splitting!C317="KURANG",1)))</f>
        <v>3</v>
      </c>
      <c r="D317" s="11">
        <f>IF(Splitting!D317="DEWASA",1,IF(Splitting!D317="LANSIA",0))</f>
        <v>1</v>
      </c>
      <c r="E317" s="9">
        <v>1</v>
      </c>
    </row>
    <row r="318" spans="1:5">
      <c r="A318" s="11">
        <f>IF(Splitting!A318="NORMAL",2,IF(Splitting!A318="PREDIABETES",3,IF(Splitting!A318="DIABETES",1)))</f>
        <v>2</v>
      </c>
      <c r="B318" s="11">
        <f>IF(Splitting!B318="NORMAL",2,IF(Splitting!B318="PRAHIPERTENSI",3,IF(Splitting!B318="HIPERTENSI1",5,IF(Splitting!B318="HIPERTENSI2",4,IF(Splitting!B318="KRISIS",1)))))</f>
        <v>2</v>
      </c>
      <c r="C318" s="11">
        <f>IF(Splitting!C318="OBESITAS",3,IF(Splitting!C318="NORMAL",2,IF(Splitting!C318="KURANG",1)))</f>
        <v>3</v>
      </c>
      <c r="D318" s="11">
        <f>IF(Splitting!D318="DEWASA",1,IF(Splitting!D318="LANSIA",0))</f>
        <v>1</v>
      </c>
      <c r="E318" s="9">
        <v>0</v>
      </c>
    </row>
    <row r="319" spans="1:5">
      <c r="A319" s="11">
        <f>IF(Splitting!A319="NORMAL",2,IF(Splitting!A319="PREDIABETES",3,IF(Splitting!A319="DIABETES",1)))</f>
        <v>3</v>
      </c>
      <c r="B319" s="11">
        <f>IF(Splitting!B319="NORMAL",2,IF(Splitting!B319="PRAHIPERTENSI",3,IF(Splitting!B319="HIPERTENSI1",5,IF(Splitting!B319="HIPERTENSI2",4,IF(Splitting!B319="KRISIS",1)))))</f>
        <v>5</v>
      </c>
      <c r="C319" s="11">
        <f>IF(Splitting!C319="OBESITAS",3,IF(Splitting!C319="NORMAL",2,IF(Splitting!C319="KURANG",1)))</f>
        <v>3</v>
      </c>
      <c r="D319" s="11">
        <f>IF(Splitting!D319="DEWASA",1,IF(Splitting!D319="LANSIA",0))</f>
        <v>1</v>
      </c>
      <c r="E319" s="9">
        <v>1</v>
      </c>
    </row>
    <row r="320" spans="1:5">
      <c r="A320" s="11">
        <f>IF(Splitting!A320="NORMAL",2,IF(Splitting!A320="PREDIABETES",3,IF(Splitting!A320="DIABETES",1)))</f>
        <v>2</v>
      </c>
      <c r="B320" s="11">
        <f>IF(Splitting!B320="NORMAL",2,IF(Splitting!B320="PRAHIPERTENSI",3,IF(Splitting!B320="HIPERTENSI1",5,IF(Splitting!B320="HIPERTENSI2",4,IF(Splitting!B320="KRISIS",1)))))</f>
        <v>2</v>
      </c>
      <c r="C320" s="11">
        <f>IF(Splitting!C320="OBESITAS",3,IF(Splitting!C320="NORMAL",2,IF(Splitting!C320="KURANG",1)))</f>
        <v>3</v>
      </c>
      <c r="D320" s="11">
        <f>IF(Splitting!D320="DEWASA",1,IF(Splitting!D320="LANSIA",0))</f>
        <v>1</v>
      </c>
      <c r="E320" s="9">
        <v>0</v>
      </c>
    </row>
    <row r="321" spans="1:5">
      <c r="A321" s="11">
        <f>IF(Splitting!A321="NORMAL",2,IF(Splitting!A321="PREDIABETES",3,IF(Splitting!A321="DIABETES",1)))</f>
        <v>2</v>
      </c>
      <c r="B321" s="11">
        <f>IF(Splitting!B321="NORMAL",2,IF(Splitting!B321="PRAHIPERTENSI",3,IF(Splitting!B321="HIPERTENSI1",5,IF(Splitting!B321="HIPERTENSI2",4,IF(Splitting!B321="KRISIS",1)))))</f>
        <v>3</v>
      </c>
      <c r="C321" s="11">
        <f>IF(Splitting!C321="OBESITAS",3,IF(Splitting!C321="NORMAL",2,IF(Splitting!C321="KURANG",1)))</f>
        <v>3</v>
      </c>
      <c r="D321" s="11">
        <f>IF(Splitting!D321="DEWASA",1,IF(Splitting!D321="LANSIA",0))</f>
        <v>1</v>
      </c>
      <c r="E321" s="9">
        <v>0</v>
      </c>
    </row>
    <row r="322" spans="1:5">
      <c r="A322" s="11">
        <f>IF(Splitting!A322="NORMAL",2,IF(Splitting!A322="PREDIABETES",3,IF(Splitting!A322="DIABETES",1)))</f>
        <v>3</v>
      </c>
      <c r="B322" s="11">
        <f>IF(Splitting!B322="NORMAL",2,IF(Splitting!B322="PRAHIPERTENSI",3,IF(Splitting!B322="HIPERTENSI1",5,IF(Splitting!B322="HIPERTENSI2",4,IF(Splitting!B322="KRISIS",1)))))</f>
        <v>2</v>
      </c>
      <c r="C322" s="11">
        <f>IF(Splitting!C322="OBESITAS",3,IF(Splitting!C322="NORMAL",2,IF(Splitting!C322="KURANG",1)))</f>
        <v>3</v>
      </c>
      <c r="D322" s="11">
        <f>IF(Splitting!D322="DEWASA",1,IF(Splitting!D322="LANSIA",0))</f>
        <v>1</v>
      </c>
      <c r="E322" s="9">
        <v>1</v>
      </c>
    </row>
    <row r="323" spans="1:5">
      <c r="A323" s="11">
        <f>IF(Splitting!A323="NORMAL",2,IF(Splitting!A323="PREDIABETES",3,IF(Splitting!A323="DIABETES",1)))</f>
        <v>2</v>
      </c>
      <c r="B323" s="11">
        <f>IF(Splitting!B323="NORMAL",2,IF(Splitting!B323="PRAHIPERTENSI",3,IF(Splitting!B323="HIPERTENSI1",5,IF(Splitting!B323="HIPERTENSI2",4,IF(Splitting!B323="KRISIS",1)))))</f>
        <v>4</v>
      </c>
      <c r="C323" s="11">
        <f>IF(Splitting!C323="OBESITAS",3,IF(Splitting!C323="NORMAL",2,IF(Splitting!C323="KURANG",1)))</f>
        <v>3</v>
      </c>
      <c r="D323" s="11">
        <f>IF(Splitting!D323="DEWASA",1,IF(Splitting!D323="LANSIA",0))</f>
        <v>1</v>
      </c>
      <c r="E323" s="9">
        <v>1</v>
      </c>
    </row>
    <row r="324" spans="1:5">
      <c r="A324" s="11">
        <f>IF(Splitting!A324="NORMAL",2,IF(Splitting!A324="PREDIABETES",3,IF(Splitting!A324="DIABETES",1)))</f>
        <v>2</v>
      </c>
      <c r="B324" s="11">
        <f>IF(Splitting!B324="NORMAL",2,IF(Splitting!B324="PRAHIPERTENSI",3,IF(Splitting!B324="HIPERTENSI1",5,IF(Splitting!B324="HIPERTENSI2",4,IF(Splitting!B324="KRISIS",1)))))</f>
        <v>2</v>
      </c>
      <c r="C324" s="11">
        <f>IF(Splitting!C324="OBESITAS",3,IF(Splitting!C324="NORMAL",2,IF(Splitting!C324="KURANG",1)))</f>
        <v>2</v>
      </c>
      <c r="D324" s="11">
        <f>IF(Splitting!D324="DEWASA",1,IF(Splitting!D324="LANSIA",0))</f>
        <v>1</v>
      </c>
      <c r="E324" s="9">
        <v>0</v>
      </c>
    </row>
    <row r="325" spans="1:5">
      <c r="A325" s="11">
        <f>IF(Splitting!A325="NORMAL",2,IF(Splitting!A325="PREDIABETES",3,IF(Splitting!A325="DIABETES",1)))</f>
        <v>3</v>
      </c>
      <c r="B325" s="11">
        <f>IF(Splitting!B325="NORMAL",2,IF(Splitting!B325="PRAHIPERTENSI",3,IF(Splitting!B325="HIPERTENSI1",5,IF(Splitting!B325="HIPERTENSI2",4,IF(Splitting!B325="KRISIS",1)))))</f>
        <v>3</v>
      </c>
      <c r="C325" s="11">
        <f>IF(Splitting!C325="OBESITAS",3,IF(Splitting!C325="NORMAL",2,IF(Splitting!C325="KURANG",1)))</f>
        <v>2</v>
      </c>
      <c r="D325" s="11">
        <f>IF(Splitting!D325="DEWASA",1,IF(Splitting!D325="LANSIA",0))</f>
        <v>1</v>
      </c>
      <c r="E325" s="9">
        <v>0</v>
      </c>
    </row>
    <row r="326" spans="1:5">
      <c r="A326" s="11">
        <f>IF(Splitting!A326="NORMAL",2,IF(Splitting!A326="PREDIABETES",3,IF(Splitting!A326="DIABETES",1)))</f>
        <v>3</v>
      </c>
      <c r="B326" s="11">
        <f>IF(Splitting!B326="NORMAL",2,IF(Splitting!B326="PRAHIPERTENSI",3,IF(Splitting!B326="HIPERTENSI1",5,IF(Splitting!B326="HIPERTENSI2",4,IF(Splitting!B326="KRISIS",1)))))</f>
        <v>2</v>
      </c>
      <c r="C326" s="11">
        <f>IF(Splitting!C326="OBESITAS",3,IF(Splitting!C326="NORMAL",2,IF(Splitting!C326="KURANG",1)))</f>
        <v>2</v>
      </c>
      <c r="D326" s="11">
        <f>IF(Splitting!D326="DEWASA",1,IF(Splitting!D326="LANSIA",0))</f>
        <v>1</v>
      </c>
      <c r="E326" s="9">
        <v>0</v>
      </c>
    </row>
    <row r="327" spans="1:5">
      <c r="A327" s="11">
        <f>IF(Splitting!A327="NORMAL",2,IF(Splitting!A327="PREDIABETES",3,IF(Splitting!A327="DIABETES",1)))</f>
        <v>3</v>
      </c>
      <c r="B327" s="11">
        <f>IF(Splitting!B327="NORMAL",2,IF(Splitting!B327="PRAHIPERTENSI",3,IF(Splitting!B327="HIPERTENSI1",5,IF(Splitting!B327="HIPERTENSI2",4,IF(Splitting!B327="KRISIS",1)))))</f>
        <v>3</v>
      </c>
      <c r="C327" s="11">
        <f>IF(Splitting!C327="OBESITAS",3,IF(Splitting!C327="NORMAL",2,IF(Splitting!C327="KURANG",1)))</f>
        <v>3</v>
      </c>
      <c r="D327" s="11">
        <f>IF(Splitting!D327="DEWASA",1,IF(Splitting!D327="LANSIA",0))</f>
        <v>1</v>
      </c>
      <c r="E327" s="9">
        <v>1</v>
      </c>
    </row>
    <row r="328" spans="1:5">
      <c r="A328" s="11">
        <f>IF(Splitting!A328="NORMAL",2,IF(Splitting!A328="PREDIABETES",3,IF(Splitting!A328="DIABETES",1)))</f>
        <v>2</v>
      </c>
      <c r="B328" s="11">
        <f>IF(Splitting!B328="NORMAL",2,IF(Splitting!B328="PRAHIPERTENSI",3,IF(Splitting!B328="HIPERTENSI1",5,IF(Splitting!B328="HIPERTENSI2",4,IF(Splitting!B328="KRISIS",1)))))</f>
        <v>2</v>
      </c>
      <c r="C328" s="11">
        <f>IF(Splitting!C328="OBESITAS",3,IF(Splitting!C328="NORMAL",2,IF(Splitting!C328="KURANG",1)))</f>
        <v>3</v>
      </c>
      <c r="D328" s="11">
        <f>IF(Splitting!D328="DEWASA",1,IF(Splitting!D328="LANSIA",0))</f>
        <v>1</v>
      </c>
      <c r="E328" s="9">
        <v>0</v>
      </c>
    </row>
    <row r="329" spans="1:5">
      <c r="A329" s="11">
        <f>IF(Splitting!A329="NORMAL",2,IF(Splitting!A329="PREDIABETES",3,IF(Splitting!A329="DIABETES",1)))</f>
        <v>2</v>
      </c>
      <c r="B329" s="11">
        <f>IF(Splitting!B329="NORMAL",2,IF(Splitting!B329="PRAHIPERTENSI",3,IF(Splitting!B329="HIPERTENSI1",5,IF(Splitting!B329="HIPERTENSI2",4,IF(Splitting!B329="KRISIS",1)))))</f>
        <v>2</v>
      </c>
      <c r="C329" s="11">
        <f>IF(Splitting!C329="OBESITAS",3,IF(Splitting!C329="NORMAL",2,IF(Splitting!C329="KURANG",1)))</f>
        <v>3</v>
      </c>
      <c r="D329" s="11">
        <f>IF(Splitting!D329="DEWASA",1,IF(Splitting!D329="LANSIA",0))</f>
        <v>1</v>
      </c>
      <c r="E329" s="9">
        <v>0</v>
      </c>
    </row>
    <row r="330" spans="1:5">
      <c r="A330" s="11">
        <f>IF(Splitting!A330="NORMAL",2,IF(Splitting!A330="PREDIABETES",3,IF(Splitting!A330="DIABETES",1)))</f>
        <v>2</v>
      </c>
      <c r="B330" s="11">
        <f>IF(Splitting!B330="NORMAL",2,IF(Splitting!B330="PRAHIPERTENSI",3,IF(Splitting!B330="HIPERTENSI1",5,IF(Splitting!B330="HIPERTENSI2",4,IF(Splitting!B330="KRISIS",1)))))</f>
        <v>2</v>
      </c>
      <c r="C330" s="11">
        <f>IF(Splitting!C330="OBESITAS",3,IF(Splitting!C330="NORMAL",2,IF(Splitting!C330="KURANG",1)))</f>
        <v>1</v>
      </c>
      <c r="D330" s="11">
        <f>IF(Splitting!D330="DEWASA",1,IF(Splitting!D330="LANSIA",0))</f>
        <v>1</v>
      </c>
      <c r="E330" s="9">
        <v>0</v>
      </c>
    </row>
    <row r="331" spans="1:5">
      <c r="A331" s="11">
        <f>IF(Splitting!A331="NORMAL",2,IF(Splitting!A331="PREDIABETES",3,IF(Splitting!A331="DIABETES",1)))</f>
        <v>2</v>
      </c>
      <c r="B331" s="11">
        <f>IF(Splitting!B331="NORMAL",2,IF(Splitting!B331="PRAHIPERTENSI",3,IF(Splitting!B331="HIPERTENSI1",5,IF(Splitting!B331="HIPERTENSI2",4,IF(Splitting!B331="KRISIS",1)))))</f>
        <v>2</v>
      </c>
      <c r="C331" s="11">
        <f>IF(Splitting!C331="OBESITAS",3,IF(Splitting!C331="NORMAL",2,IF(Splitting!C331="KURANG",1)))</f>
        <v>2</v>
      </c>
      <c r="D331" s="11">
        <f>IF(Splitting!D331="DEWASA",1,IF(Splitting!D331="LANSIA",0))</f>
        <v>1</v>
      </c>
      <c r="E331" s="9">
        <v>0</v>
      </c>
    </row>
    <row r="332" spans="1:5">
      <c r="A332" s="11">
        <f>IF(Splitting!A332="NORMAL",2,IF(Splitting!A332="PREDIABETES",3,IF(Splitting!A332="DIABETES",1)))</f>
        <v>2</v>
      </c>
      <c r="B332" s="11">
        <f>IF(Splitting!B332="NORMAL",2,IF(Splitting!B332="PRAHIPERTENSI",3,IF(Splitting!B332="HIPERTENSI1",5,IF(Splitting!B332="HIPERTENSI2",4,IF(Splitting!B332="KRISIS",1)))))</f>
        <v>2</v>
      </c>
      <c r="C332" s="11">
        <f>IF(Splitting!C332="OBESITAS",3,IF(Splitting!C332="NORMAL",2,IF(Splitting!C332="KURANG",1)))</f>
        <v>3</v>
      </c>
      <c r="D332" s="11">
        <f>IF(Splitting!D332="DEWASA",1,IF(Splitting!D332="LANSIA",0))</f>
        <v>1</v>
      </c>
      <c r="E332" s="9">
        <v>0</v>
      </c>
    </row>
    <row r="333" spans="1:5">
      <c r="A333" s="11">
        <f>IF(Splitting!A333="NORMAL",2,IF(Splitting!A333="PREDIABETES",3,IF(Splitting!A333="DIABETES",1)))</f>
        <v>3</v>
      </c>
      <c r="B333" s="11">
        <f>IF(Splitting!B333="NORMAL",2,IF(Splitting!B333="PRAHIPERTENSI",3,IF(Splitting!B333="HIPERTENSI1",5,IF(Splitting!B333="HIPERTENSI2",4,IF(Splitting!B333="KRISIS",1)))))</f>
        <v>3</v>
      </c>
      <c r="C333" s="11">
        <f>IF(Splitting!C333="OBESITAS",3,IF(Splitting!C333="NORMAL",2,IF(Splitting!C333="KURANG",1)))</f>
        <v>3</v>
      </c>
      <c r="D333" s="11">
        <f>IF(Splitting!D333="DEWASA",1,IF(Splitting!D333="LANSIA",0))</f>
        <v>1</v>
      </c>
      <c r="E333" s="9">
        <v>1</v>
      </c>
    </row>
    <row r="334" spans="1:5">
      <c r="A334" s="11">
        <f>IF(Splitting!A334="NORMAL",2,IF(Splitting!A334="PREDIABETES",3,IF(Splitting!A334="DIABETES",1)))</f>
        <v>2</v>
      </c>
      <c r="B334" s="11">
        <f>IF(Splitting!B334="NORMAL",2,IF(Splitting!B334="PRAHIPERTENSI",3,IF(Splitting!B334="HIPERTENSI1",5,IF(Splitting!B334="HIPERTENSI2",4,IF(Splitting!B334="KRISIS",1)))))</f>
        <v>2</v>
      </c>
      <c r="C334" s="11">
        <f>IF(Splitting!C334="OBESITAS",3,IF(Splitting!C334="NORMAL",2,IF(Splitting!C334="KURANG",1)))</f>
        <v>3</v>
      </c>
      <c r="D334" s="11">
        <f>IF(Splitting!D334="DEWASA",1,IF(Splitting!D334="LANSIA",0))</f>
        <v>1</v>
      </c>
      <c r="E334" s="9">
        <v>1</v>
      </c>
    </row>
    <row r="335" spans="1:5">
      <c r="A335" s="11">
        <f>IF(Splitting!A335="NORMAL",2,IF(Splitting!A335="PREDIABETES",3,IF(Splitting!A335="DIABETES",1)))</f>
        <v>2</v>
      </c>
      <c r="B335" s="11">
        <f>IF(Splitting!B335="NORMAL",2,IF(Splitting!B335="PRAHIPERTENSI",3,IF(Splitting!B335="HIPERTENSI1",5,IF(Splitting!B335="HIPERTENSI2",4,IF(Splitting!B335="KRISIS",1)))))</f>
        <v>2</v>
      </c>
      <c r="C335" s="11">
        <f>IF(Splitting!C335="OBESITAS",3,IF(Splitting!C335="NORMAL",2,IF(Splitting!C335="KURANG",1)))</f>
        <v>1</v>
      </c>
      <c r="D335" s="11">
        <f>IF(Splitting!D335="DEWASA",1,IF(Splitting!D335="LANSIA",0))</f>
        <v>1</v>
      </c>
      <c r="E335" s="9">
        <v>0</v>
      </c>
    </row>
    <row r="336" spans="1:5">
      <c r="A336" s="11">
        <f>IF(Splitting!A336="NORMAL",2,IF(Splitting!A336="PREDIABETES",3,IF(Splitting!A336="DIABETES",1)))</f>
        <v>2</v>
      </c>
      <c r="B336" s="11">
        <f>IF(Splitting!B336="NORMAL",2,IF(Splitting!B336="PRAHIPERTENSI",3,IF(Splitting!B336="HIPERTENSI1",5,IF(Splitting!B336="HIPERTENSI2",4,IF(Splitting!B336="KRISIS",1)))))</f>
        <v>2</v>
      </c>
      <c r="C336" s="11">
        <f>IF(Splitting!C336="OBESITAS",3,IF(Splitting!C336="NORMAL",2,IF(Splitting!C336="KURANG",1)))</f>
        <v>3</v>
      </c>
      <c r="D336" s="11">
        <f>IF(Splitting!D336="DEWASA",1,IF(Splitting!D336="LANSIA",0))</f>
        <v>1</v>
      </c>
      <c r="E336" s="9">
        <v>0</v>
      </c>
    </row>
    <row r="337" spans="1:5">
      <c r="A337" s="11">
        <f>IF(Splitting!A337="NORMAL",2,IF(Splitting!A337="PREDIABETES",3,IF(Splitting!A337="DIABETES",1)))</f>
        <v>2</v>
      </c>
      <c r="B337" s="11">
        <f>IF(Splitting!B337="NORMAL",2,IF(Splitting!B337="PRAHIPERTENSI",3,IF(Splitting!B337="HIPERTENSI1",5,IF(Splitting!B337="HIPERTENSI2",4,IF(Splitting!B337="KRISIS",1)))))</f>
        <v>2</v>
      </c>
      <c r="C337" s="11">
        <f>IF(Splitting!C337="OBESITAS",3,IF(Splitting!C337="NORMAL",2,IF(Splitting!C337="KURANG",1)))</f>
        <v>3</v>
      </c>
      <c r="D337" s="11">
        <f>IF(Splitting!D337="DEWASA",1,IF(Splitting!D337="LANSIA",0))</f>
        <v>1</v>
      </c>
      <c r="E337" s="9">
        <v>0</v>
      </c>
    </row>
    <row r="338" spans="1:5">
      <c r="A338" s="11">
        <f>IF(Splitting!A338="NORMAL",2,IF(Splitting!A338="PREDIABETES",3,IF(Splitting!A338="DIABETES",1)))</f>
        <v>3</v>
      </c>
      <c r="B338" s="11">
        <f>IF(Splitting!B338="NORMAL",2,IF(Splitting!B338="PRAHIPERTENSI",3,IF(Splitting!B338="HIPERTENSI1",5,IF(Splitting!B338="HIPERTENSI2",4,IF(Splitting!B338="KRISIS",1)))))</f>
        <v>2</v>
      </c>
      <c r="C338" s="11">
        <f>IF(Splitting!C338="OBESITAS",3,IF(Splitting!C338="NORMAL",2,IF(Splitting!C338="KURANG",1)))</f>
        <v>3</v>
      </c>
      <c r="D338" s="11">
        <f>IF(Splitting!D338="DEWASA",1,IF(Splitting!D338="LANSIA",0))</f>
        <v>1</v>
      </c>
      <c r="E338" s="9">
        <v>1</v>
      </c>
    </row>
    <row r="339" spans="1:5">
      <c r="A339" s="11">
        <f>IF(Splitting!A339="NORMAL",2,IF(Splitting!A339="PREDIABETES",3,IF(Splitting!A339="DIABETES",1)))</f>
        <v>3</v>
      </c>
      <c r="B339" s="11">
        <f>IF(Splitting!B339="NORMAL",2,IF(Splitting!B339="PRAHIPERTENSI",3,IF(Splitting!B339="HIPERTENSI1",5,IF(Splitting!B339="HIPERTENSI2",4,IF(Splitting!B339="KRISIS",1)))))</f>
        <v>2</v>
      </c>
      <c r="C339" s="11">
        <f>IF(Splitting!C339="OBESITAS",3,IF(Splitting!C339="NORMAL",2,IF(Splitting!C339="KURANG",1)))</f>
        <v>3</v>
      </c>
      <c r="D339" s="11">
        <f>IF(Splitting!D339="DEWASA",1,IF(Splitting!D339="LANSIA",0))</f>
        <v>1</v>
      </c>
      <c r="E339" s="9">
        <v>0</v>
      </c>
    </row>
    <row r="340" spans="1:5">
      <c r="A340" s="11">
        <f>IF(Splitting!A340="NORMAL",2,IF(Splitting!A340="PREDIABETES",3,IF(Splitting!A340="DIABETES",1)))</f>
        <v>2</v>
      </c>
      <c r="B340" s="11">
        <f>IF(Splitting!B340="NORMAL",2,IF(Splitting!B340="PRAHIPERTENSI",3,IF(Splitting!B340="HIPERTENSI1",5,IF(Splitting!B340="HIPERTENSI2",4,IF(Splitting!B340="KRISIS",1)))))</f>
        <v>5</v>
      </c>
      <c r="C340" s="11">
        <f>IF(Splitting!C340="OBESITAS",3,IF(Splitting!C340="NORMAL",2,IF(Splitting!C340="KURANG",1)))</f>
        <v>3</v>
      </c>
      <c r="D340" s="11">
        <f>IF(Splitting!D340="DEWASA",1,IF(Splitting!D340="LANSIA",0))</f>
        <v>1</v>
      </c>
      <c r="E340" s="9">
        <v>1</v>
      </c>
    </row>
    <row r="341" spans="1:5">
      <c r="A341" s="11">
        <f>IF(Splitting!A341="NORMAL",2,IF(Splitting!A341="PREDIABETES",3,IF(Splitting!A341="DIABETES",1)))</f>
        <v>2</v>
      </c>
      <c r="B341" s="11">
        <f>IF(Splitting!B341="NORMAL",2,IF(Splitting!B341="PRAHIPERTENSI",3,IF(Splitting!B341="HIPERTENSI1",5,IF(Splitting!B341="HIPERTENSI2",4,IF(Splitting!B341="KRISIS",1)))))</f>
        <v>2</v>
      </c>
      <c r="C341" s="11">
        <f>IF(Splitting!C341="OBESITAS",3,IF(Splitting!C341="NORMAL",2,IF(Splitting!C341="KURANG",1)))</f>
        <v>3</v>
      </c>
      <c r="D341" s="11">
        <f>IF(Splitting!D341="DEWASA",1,IF(Splitting!D341="LANSIA",0))</f>
        <v>1</v>
      </c>
      <c r="E341" s="9">
        <v>0</v>
      </c>
    </row>
    <row r="342" spans="1:5">
      <c r="A342" s="11">
        <f>IF(Splitting!A342="NORMAL",2,IF(Splitting!A342="PREDIABETES",3,IF(Splitting!A342="DIABETES",1)))</f>
        <v>2</v>
      </c>
      <c r="B342" s="11">
        <f>IF(Splitting!B342="NORMAL",2,IF(Splitting!B342="PRAHIPERTENSI",3,IF(Splitting!B342="HIPERTENSI1",5,IF(Splitting!B342="HIPERTENSI2",4,IF(Splitting!B342="KRISIS",1)))))</f>
        <v>2</v>
      </c>
      <c r="C342" s="11">
        <f>IF(Splitting!C342="OBESITAS",3,IF(Splitting!C342="NORMAL",2,IF(Splitting!C342="KURANG",1)))</f>
        <v>2</v>
      </c>
      <c r="D342" s="11">
        <f>IF(Splitting!D342="DEWASA",1,IF(Splitting!D342="LANSIA",0))</f>
        <v>1</v>
      </c>
      <c r="E342" s="9">
        <v>0</v>
      </c>
    </row>
    <row r="343" spans="1:5">
      <c r="A343" s="11">
        <f>IF(Splitting!A343="NORMAL",2,IF(Splitting!A343="PREDIABETES",3,IF(Splitting!A343="DIABETES",1)))</f>
        <v>2</v>
      </c>
      <c r="B343" s="11">
        <f>IF(Splitting!B343="NORMAL",2,IF(Splitting!B343="PRAHIPERTENSI",3,IF(Splitting!B343="HIPERTENSI1",5,IF(Splitting!B343="HIPERTENSI2",4,IF(Splitting!B343="KRISIS",1)))))</f>
        <v>2</v>
      </c>
      <c r="C343" s="11">
        <f>IF(Splitting!C343="OBESITAS",3,IF(Splitting!C343="NORMAL",2,IF(Splitting!C343="KURANG",1)))</f>
        <v>2</v>
      </c>
      <c r="D343" s="11">
        <f>IF(Splitting!D343="DEWASA",1,IF(Splitting!D343="LANSIA",0))</f>
        <v>0</v>
      </c>
      <c r="E343" s="9">
        <v>0</v>
      </c>
    </row>
    <row r="344" spans="1:5">
      <c r="A344" s="11">
        <f>IF(Splitting!A344="NORMAL",2,IF(Splitting!A344="PREDIABETES",3,IF(Splitting!A344="DIABETES",1)))</f>
        <v>3</v>
      </c>
      <c r="B344" s="11">
        <f>IF(Splitting!B344="NORMAL",2,IF(Splitting!B344="PRAHIPERTENSI",3,IF(Splitting!B344="HIPERTENSI1",5,IF(Splitting!B344="HIPERTENSI2",4,IF(Splitting!B344="KRISIS",1)))))</f>
        <v>3</v>
      </c>
      <c r="C344" s="11">
        <f>IF(Splitting!C344="OBESITAS",3,IF(Splitting!C344="NORMAL",2,IF(Splitting!C344="KURANG",1)))</f>
        <v>2</v>
      </c>
      <c r="D344" s="11">
        <f>IF(Splitting!D344="DEWASA",1,IF(Splitting!D344="LANSIA",0))</f>
        <v>1</v>
      </c>
      <c r="E344" s="9">
        <v>0</v>
      </c>
    </row>
    <row r="345" spans="1:5">
      <c r="A345" s="11">
        <f>IF(Splitting!A345="NORMAL",2,IF(Splitting!A345="PREDIABETES",3,IF(Splitting!A345="DIABETES",1)))</f>
        <v>2</v>
      </c>
      <c r="B345" s="11">
        <f>IF(Splitting!B345="NORMAL",2,IF(Splitting!B345="PRAHIPERTENSI",3,IF(Splitting!B345="HIPERTENSI1",5,IF(Splitting!B345="HIPERTENSI2",4,IF(Splitting!B345="KRISIS",1)))))</f>
        <v>2</v>
      </c>
      <c r="C345" s="11">
        <f>IF(Splitting!C345="OBESITAS",3,IF(Splitting!C345="NORMAL",2,IF(Splitting!C345="KURANG",1)))</f>
        <v>2</v>
      </c>
      <c r="D345" s="11">
        <f>IF(Splitting!D345="DEWASA",1,IF(Splitting!D345="LANSIA",0))</f>
        <v>1</v>
      </c>
      <c r="E345" s="9">
        <v>0</v>
      </c>
    </row>
    <row r="346" spans="1:5">
      <c r="A346" s="11">
        <f>IF(Splitting!A346="NORMAL",2,IF(Splitting!A346="PREDIABETES",3,IF(Splitting!A346="DIABETES",1)))</f>
        <v>3</v>
      </c>
      <c r="B346" s="11">
        <f>IF(Splitting!B346="NORMAL",2,IF(Splitting!B346="PRAHIPERTENSI",3,IF(Splitting!B346="HIPERTENSI1",5,IF(Splitting!B346="HIPERTENSI2",4,IF(Splitting!B346="KRISIS",1)))))</f>
        <v>2</v>
      </c>
      <c r="C346" s="11">
        <f>IF(Splitting!C346="OBESITAS",3,IF(Splitting!C346="NORMAL",2,IF(Splitting!C346="KURANG",1)))</f>
        <v>3</v>
      </c>
      <c r="D346" s="11">
        <f>IF(Splitting!D346="DEWASA",1,IF(Splitting!D346="LANSIA",0))</f>
        <v>1</v>
      </c>
      <c r="E346" s="9">
        <v>1</v>
      </c>
    </row>
    <row r="347" spans="1:5">
      <c r="A347" s="11">
        <f>IF(Splitting!A347="NORMAL",2,IF(Splitting!A347="PREDIABETES",3,IF(Splitting!A347="DIABETES",1)))</f>
        <v>3</v>
      </c>
      <c r="B347" s="11">
        <f>IF(Splitting!B347="NORMAL",2,IF(Splitting!B347="PRAHIPERTENSI",3,IF(Splitting!B347="HIPERTENSI1",5,IF(Splitting!B347="HIPERTENSI2",4,IF(Splitting!B347="KRISIS",1)))))</f>
        <v>2</v>
      </c>
      <c r="C347" s="11">
        <f>IF(Splitting!C347="OBESITAS",3,IF(Splitting!C347="NORMAL",2,IF(Splitting!C347="KURANG",1)))</f>
        <v>2</v>
      </c>
      <c r="D347" s="11">
        <f>IF(Splitting!D347="DEWASA",1,IF(Splitting!D347="LANSIA",0))</f>
        <v>1</v>
      </c>
      <c r="E347" s="9">
        <v>0</v>
      </c>
    </row>
    <row r="348" spans="1:5">
      <c r="A348" s="11">
        <f>IF(Splitting!A348="NORMAL",2,IF(Splitting!A348="PREDIABETES",3,IF(Splitting!A348="DIABETES",1)))</f>
        <v>3</v>
      </c>
      <c r="B348" s="11">
        <f>IF(Splitting!B348="NORMAL",2,IF(Splitting!B348="PRAHIPERTENSI",3,IF(Splitting!B348="HIPERTENSI1",5,IF(Splitting!B348="HIPERTENSI2",4,IF(Splitting!B348="KRISIS",1)))))</f>
        <v>2</v>
      </c>
      <c r="C348" s="11">
        <f>IF(Splitting!C348="OBESITAS",3,IF(Splitting!C348="NORMAL",2,IF(Splitting!C348="KURANG",1)))</f>
        <v>3</v>
      </c>
      <c r="D348" s="11">
        <f>IF(Splitting!D348="DEWASA",1,IF(Splitting!D348="LANSIA",0))</f>
        <v>1</v>
      </c>
      <c r="E348" s="9">
        <v>1</v>
      </c>
    </row>
    <row r="349" spans="1:5">
      <c r="A349" s="11">
        <f>IF(Splitting!A349="NORMAL",2,IF(Splitting!A349="PREDIABETES",3,IF(Splitting!A349="DIABETES",1)))</f>
        <v>2</v>
      </c>
      <c r="B349" s="11">
        <f>IF(Splitting!B349="NORMAL",2,IF(Splitting!B349="PRAHIPERTENSI",3,IF(Splitting!B349="HIPERTENSI1",5,IF(Splitting!B349="HIPERTENSI2",4,IF(Splitting!B349="KRISIS",1)))))</f>
        <v>2</v>
      </c>
      <c r="C349" s="11">
        <f>IF(Splitting!C349="OBESITAS",3,IF(Splitting!C349="NORMAL",2,IF(Splitting!C349="KURANG",1)))</f>
        <v>3</v>
      </c>
      <c r="D349" s="11">
        <f>IF(Splitting!D349="DEWASA",1,IF(Splitting!D349="LANSIA",0))</f>
        <v>1</v>
      </c>
      <c r="E349" s="9">
        <v>1</v>
      </c>
    </row>
    <row r="350" spans="1:5">
      <c r="A350" s="11">
        <f>IF(Splitting!A350="NORMAL",2,IF(Splitting!A350="PREDIABETES",3,IF(Splitting!A350="DIABETES",1)))</f>
        <v>2</v>
      </c>
      <c r="B350" s="11">
        <f>IF(Splitting!B350="NORMAL",2,IF(Splitting!B350="PRAHIPERTENSI",3,IF(Splitting!B350="HIPERTENSI1",5,IF(Splitting!B350="HIPERTENSI2",4,IF(Splitting!B350="KRISIS",1)))))</f>
        <v>2</v>
      </c>
      <c r="C350" s="11">
        <f>IF(Splitting!C350="OBESITAS",3,IF(Splitting!C350="NORMAL",2,IF(Splitting!C350="KURANG",1)))</f>
        <v>3</v>
      </c>
      <c r="D350" s="11">
        <f>IF(Splitting!D350="DEWASA",1,IF(Splitting!D350="LANSIA",0))</f>
        <v>1</v>
      </c>
      <c r="E350" s="9">
        <v>0</v>
      </c>
    </row>
    <row r="351" spans="1:5">
      <c r="A351" s="11">
        <f>IF(Splitting!A351="NORMAL",2,IF(Splitting!A351="PREDIABETES",3,IF(Splitting!A351="DIABETES",1)))</f>
        <v>2</v>
      </c>
      <c r="B351" s="11">
        <f>IF(Splitting!B351="NORMAL",2,IF(Splitting!B351="PRAHIPERTENSI",3,IF(Splitting!B351="HIPERTENSI1",5,IF(Splitting!B351="HIPERTENSI2",4,IF(Splitting!B351="KRISIS",1)))))</f>
        <v>2</v>
      </c>
      <c r="C351" s="11">
        <f>IF(Splitting!C351="OBESITAS",3,IF(Splitting!C351="NORMAL",2,IF(Splitting!C351="KURANG",1)))</f>
        <v>3</v>
      </c>
      <c r="D351" s="11">
        <f>IF(Splitting!D351="DEWASA",1,IF(Splitting!D351="LANSIA",0))</f>
        <v>1</v>
      </c>
      <c r="E351" s="9">
        <v>0</v>
      </c>
    </row>
    <row r="352" spans="1:5">
      <c r="A352" s="11">
        <f>IF(Splitting!A352="NORMAL",2,IF(Splitting!A352="PREDIABETES",3,IF(Splitting!A352="DIABETES",1)))</f>
        <v>2</v>
      </c>
      <c r="B352" s="11">
        <f>IF(Splitting!B352="NORMAL",2,IF(Splitting!B352="PRAHIPERTENSI",3,IF(Splitting!B352="HIPERTENSI1",5,IF(Splitting!B352="HIPERTENSI2",4,IF(Splitting!B352="KRISIS",1)))))</f>
        <v>2</v>
      </c>
      <c r="C352" s="11">
        <f>IF(Splitting!C352="OBESITAS",3,IF(Splitting!C352="NORMAL",2,IF(Splitting!C352="KURANG",1)))</f>
        <v>3</v>
      </c>
      <c r="D352" s="11">
        <f>IF(Splitting!D352="DEWASA",1,IF(Splitting!D352="LANSIA",0))</f>
        <v>1</v>
      </c>
      <c r="E352" s="9">
        <v>1</v>
      </c>
    </row>
    <row r="353" spans="1:5">
      <c r="A353" s="11">
        <f>IF(Splitting!A353="NORMAL",2,IF(Splitting!A353="PREDIABETES",3,IF(Splitting!A353="DIABETES",1)))</f>
        <v>2</v>
      </c>
      <c r="B353" s="11">
        <f>IF(Splitting!B353="NORMAL",2,IF(Splitting!B353="PRAHIPERTENSI",3,IF(Splitting!B353="HIPERTENSI1",5,IF(Splitting!B353="HIPERTENSI2",4,IF(Splitting!B353="KRISIS",1)))))</f>
        <v>5</v>
      </c>
      <c r="C353" s="11">
        <f>IF(Splitting!C353="OBESITAS",3,IF(Splitting!C353="NORMAL",2,IF(Splitting!C353="KURANG",1)))</f>
        <v>3</v>
      </c>
      <c r="D353" s="11">
        <f>IF(Splitting!D353="DEWASA",1,IF(Splitting!D353="LANSIA",0))</f>
        <v>1</v>
      </c>
      <c r="E353" s="9">
        <v>0</v>
      </c>
    </row>
    <row r="354" spans="1:5">
      <c r="A354" s="11">
        <f>IF(Splitting!A354="NORMAL",2,IF(Splitting!A354="PREDIABETES",3,IF(Splitting!A354="DIABETES",1)))</f>
        <v>2</v>
      </c>
      <c r="B354" s="11">
        <f>IF(Splitting!B354="NORMAL",2,IF(Splitting!B354="PRAHIPERTENSI",3,IF(Splitting!B354="HIPERTENSI1",5,IF(Splitting!B354="HIPERTENSI2",4,IF(Splitting!B354="KRISIS",1)))))</f>
        <v>3</v>
      </c>
      <c r="C354" s="11">
        <f>IF(Splitting!C354="OBESITAS",3,IF(Splitting!C354="NORMAL",2,IF(Splitting!C354="KURANG",1)))</f>
        <v>3</v>
      </c>
      <c r="D354" s="11">
        <f>IF(Splitting!D354="DEWASA",1,IF(Splitting!D354="LANSIA",0))</f>
        <v>1</v>
      </c>
      <c r="E354" s="9">
        <v>1</v>
      </c>
    </row>
    <row r="355" spans="1:5">
      <c r="A355" s="11">
        <f>IF(Splitting!A355="NORMAL",2,IF(Splitting!A355="PREDIABETES",3,IF(Splitting!A355="DIABETES",1)))</f>
        <v>2</v>
      </c>
      <c r="B355" s="11">
        <f>IF(Splitting!B355="NORMAL",2,IF(Splitting!B355="PRAHIPERTENSI",3,IF(Splitting!B355="HIPERTENSI1",5,IF(Splitting!B355="HIPERTENSI2",4,IF(Splitting!B355="KRISIS",1)))))</f>
        <v>2</v>
      </c>
      <c r="C355" s="11">
        <f>IF(Splitting!C355="OBESITAS",3,IF(Splitting!C355="NORMAL",2,IF(Splitting!C355="KURANG",1)))</f>
        <v>3</v>
      </c>
      <c r="D355" s="11">
        <f>IF(Splitting!D355="DEWASA",1,IF(Splitting!D355="LANSIA",0))</f>
        <v>1</v>
      </c>
      <c r="E355" s="9">
        <v>0</v>
      </c>
    </row>
    <row r="356" spans="1:5">
      <c r="A356" s="11">
        <f>IF(Splitting!A356="NORMAL",2,IF(Splitting!A356="PREDIABETES",3,IF(Splitting!A356="DIABETES",1)))</f>
        <v>3</v>
      </c>
      <c r="B356" s="11">
        <f>IF(Splitting!B356="NORMAL",2,IF(Splitting!B356="PRAHIPERTENSI",3,IF(Splitting!B356="HIPERTENSI1",5,IF(Splitting!B356="HIPERTENSI2",4,IF(Splitting!B356="KRISIS",1)))))</f>
        <v>2</v>
      </c>
      <c r="C356" s="11">
        <f>IF(Splitting!C356="OBESITAS",3,IF(Splitting!C356="NORMAL",2,IF(Splitting!C356="KURANG",1)))</f>
        <v>3</v>
      </c>
      <c r="D356" s="11">
        <f>IF(Splitting!D356="DEWASA",1,IF(Splitting!D356="LANSIA",0))</f>
        <v>1</v>
      </c>
      <c r="E356" s="9">
        <v>0</v>
      </c>
    </row>
    <row r="357" spans="1:5">
      <c r="A357" s="11">
        <f>IF(Splitting!A357="NORMAL",2,IF(Splitting!A357="PREDIABETES",3,IF(Splitting!A357="DIABETES",1)))</f>
        <v>3</v>
      </c>
      <c r="B357" s="11">
        <f>IF(Splitting!B357="NORMAL",2,IF(Splitting!B357="PRAHIPERTENSI",3,IF(Splitting!B357="HIPERTENSI1",5,IF(Splitting!B357="HIPERTENSI2",4,IF(Splitting!B357="KRISIS",1)))))</f>
        <v>2</v>
      </c>
      <c r="C357" s="11">
        <f>IF(Splitting!C357="OBESITAS",3,IF(Splitting!C357="NORMAL",2,IF(Splitting!C357="KURANG",1)))</f>
        <v>2</v>
      </c>
      <c r="D357" s="11">
        <f>IF(Splitting!D357="DEWASA",1,IF(Splitting!D357="LANSIA",0))</f>
        <v>1</v>
      </c>
      <c r="E357" s="9">
        <v>1</v>
      </c>
    </row>
    <row r="358" spans="1:5">
      <c r="A358" s="11">
        <f>IF(Splitting!A358="NORMAL",2,IF(Splitting!A358="PREDIABETES",3,IF(Splitting!A358="DIABETES",1)))</f>
        <v>2</v>
      </c>
      <c r="B358" s="11">
        <f>IF(Splitting!B358="NORMAL",2,IF(Splitting!B358="PRAHIPERTENSI",3,IF(Splitting!B358="HIPERTENSI1",5,IF(Splitting!B358="HIPERTENSI2",4,IF(Splitting!B358="KRISIS",1)))))</f>
        <v>2</v>
      </c>
      <c r="C358" s="11">
        <f>IF(Splitting!C358="OBESITAS",3,IF(Splitting!C358="NORMAL",2,IF(Splitting!C358="KURANG",1)))</f>
        <v>2</v>
      </c>
      <c r="D358" s="11">
        <f>IF(Splitting!D358="DEWASA",1,IF(Splitting!D358="LANSIA",0))</f>
        <v>1</v>
      </c>
      <c r="E358" s="9">
        <v>0</v>
      </c>
    </row>
    <row r="359" spans="1:5">
      <c r="A359" s="11">
        <f>IF(Splitting!A359="NORMAL",2,IF(Splitting!A359="PREDIABETES",3,IF(Splitting!A359="DIABETES",1)))</f>
        <v>2</v>
      </c>
      <c r="B359" s="11">
        <f>IF(Splitting!B359="NORMAL",2,IF(Splitting!B359="PRAHIPERTENSI",3,IF(Splitting!B359="HIPERTENSI1",5,IF(Splitting!B359="HIPERTENSI2",4,IF(Splitting!B359="KRISIS",1)))))</f>
        <v>3</v>
      </c>
      <c r="C359" s="11">
        <f>IF(Splitting!C359="OBESITAS",3,IF(Splitting!C359="NORMAL",2,IF(Splitting!C359="KURANG",1)))</f>
        <v>3</v>
      </c>
      <c r="D359" s="11">
        <f>IF(Splitting!D359="DEWASA",1,IF(Splitting!D359="LANSIA",0))</f>
        <v>1</v>
      </c>
      <c r="E359" s="9">
        <v>1</v>
      </c>
    </row>
    <row r="360" spans="1:5">
      <c r="A360" s="11">
        <f>IF(Splitting!A360="NORMAL",2,IF(Splitting!A360="PREDIABETES",3,IF(Splitting!A360="DIABETES",1)))</f>
        <v>3</v>
      </c>
      <c r="B360" s="11">
        <f>IF(Splitting!B360="NORMAL",2,IF(Splitting!B360="PRAHIPERTENSI",3,IF(Splitting!B360="HIPERTENSI1",5,IF(Splitting!B360="HIPERTENSI2",4,IF(Splitting!B360="KRISIS",1)))))</f>
        <v>2</v>
      </c>
      <c r="C360" s="11">
        <f>IF(Splitting!C360="OBESITAS",3,IF(Splitting!C360="NORMAL",2,IF(Splitting!C360="KURANG",1)))</f>
        <v>3</v>
      </c>
      <c r="D360" s="11">
        <f>IF(Splitting!D360="DEWASA",1,IF(Splitting!D360="LANSIA",0))</f>
        <v>1</v>
      </c>
      <c r="E360" s="9">
        <v>1</v>
      </c>
    </row>
    <row r="361" spans="1:5">
      <c r="A361" s="11">
        <f>IF(Splitting!A361="NORMAL",2,IF(Splitting!A361="PREDIABETES",3,IF(Splitting!A361="DIABETES",1)))</f>
        <v>2</v>
      </c>
      <c r="B361" s="11">
        <f>IF(Splitting!B361="NORMAL",2,IF(Splitting!B361="PRAHIPERTENSI",3,IF(Splitting!B361="HIPERTENSI1",5,IF(Splitting!B361="HIPERTENSI2",4,IF(Splitting!B361="KRISIS",1)))))</f>
        <v>2</v>
      </c>
      <c r="C361" s="11">
        <f>IF(Splitting!C361="OBESITAS",3,IF(Splitting!C361="NORMAL",2,IF(Splitting!C361="KURANG",1)))</f>
        <v>3</v>
      </c>
      <c r="D361" s="11">
        <f>IF(Splitting!D361="DEWASA",1,IF(Splitting!D361="LANSIA",0))</f>
        <v>1</v>
      </c>
      <c r="E361" s="9">
        <v>1</v>
      </c>
    </row>
    <row r="362" spans="1:5">
      <c r="A362" s="11">
        <f>IF(Splitting!A362="NORMAL",2,IF(Splitting!A362="PREDIABETES",3,IF(Splitting!A362="DIABETES",1)))</f>
        <v>3</v>
      </c>
      <c r="B362" s="11">
        <f>IF(Splitting!B362="NORMAL",2,IF(Splitting!B362="PRAHIPERTENSI",3,IF(Splitting!B362="HIPERTENSI1",5,IF(Splitting!B362="HIPERTENSI2",4,IF(Splitting!B362="KRISIS",1)))))</f>
        <v>5</v>
      </c>
      <c r="C362" s="11">
        <f>IF(Splitting!C362="OBESITAS",3,IF(Splitting!C362="NORMAL",2,IF(Splitting!C362="KURANG",1)))</f>
        <v>2</v>
      </c>
      <c r="D362" s="11">
        <f>IF(Splitting!D362="DEWASA",1,IF(Splitting!D362="LANSIA",0))</f>
        <v>1</v>
      </c>
      <c r="E362" s="9">
        <v>1</v>
      </c>
    </row>
    <row r="363" spans="1:5">
      <c r="A363" s="11">
        <f>IF(Splitting!A363="NORMAL",2,IF(Splitting!A363="PREDIABETES",3,IF(Splitting!A363="DIABETES",1)))</f>
        <v>2</v>
      </c>
      <c r="B363" s="11">
        <f>IF(Splitting!B363="NORMAL",2,IF(Splitting!B363="PRAHIPERTENSI",3,IF(Splitting!B363="HIPERTENSI1",5,IF(Splitting!B363="HIPERTENSI2",4,IF(Splitting!B363="KRISIS",1)))))</f>
        <v>2</v>
      </c>
      <c r="C363" s="11">
        <f>IF(Splitting!C363="OBESITAS",3,IF(Splitting!C363="NORMAL",2,IF(Splitting!C363="KURANG",1)))</f>
        <v>3</v>
      </c>
      <c r="D363" s="11">
        <f>IF(Splitting!D363="DEWASA",1,IF(Splitting!D363="LANSIA",0))</f>
        <v>1</v>
      </c>
      <c r="E363" s="9">
        <v>1</v>
      </c>
    </row>
    <row r="364" spans="1:5">
      <c r="A364" s="11">
        <f>IF(Splitting!A364="NORMAL",2,IF(Splitting!A364="PREDIABETES",3,IF(Splitting!A364="DIABETES",1)))</f>
        <v>3</v>
      </c>
      <c r="B364" s="11">
        <f>IF(Splitting!B364="NORMAL",2,IF(Splitting!B364="PRAHIPERTENSI",3,IF(Splitting!B364="HIPERTENSI1",5,IF(Splitting!B364="HIPERTENSI2",4,IF(Splitting!B364="KRISIS",1)))))</f>
        <v>3</v>
      </c>
      <c r="C364" s="11">
        <f>IF(Splitting!C364="OBESITAS",3,IF(Splitting!C364="NORMAL",2,IF(Splitting!C364="KURANG",1)))</f>
        <v>3</v>
      </c>
      <c r="D364" s="11">
        <f>IF(Splitting!D364="DEWASA",1,IF(Splitting!D364="LANSIA",0))</f>
        <v>1</v>
      </c>
      <c r="E364" s="9">
        <v>0</v>
      </c>
    </row>
    <row r="365" spans="1:5">
      <c r="A365" s="11">
        <f>IF(Splitting!A365="NORMAL",2,IF(Splitting!A365="PREDIABETES",3,IF(Splitting!A365="DIABETES",1)))</f>
        <v>2</v>
      </c>
      <c r="B365" s="11">
        <f>IF(Splitting!B365="NORMAL",2,IF(Splitting!B365="PRAHIPERTENSI",3,IF(Splitting!B365="HIPERTENSI1",5,IF(Splitting!B365="HIPERTENSI2",4,IF(Splitting!B365="KRISIS",1)))))</f>
        <v>2</v>
      </c>
      <c r="C365" s="11">
        <f>IF(Splitting!C365="OBESITAS",3,IF(Splitting!C365="NORMAL",2,IF(Splitting!C365="KURANG",1)))</f>
        <v>3</v>
      </c>
      <c r="D365" s="11">
        <f>IF(Splitting!D365="DEWASA",1,IF(Splitting!D365="LANSIA",0))</f>
        <v>1</v>
      </c>
      <c r="E365" s="9">
        <v>0</v>
      </c>
    </row>
    <row r="366" spans="1:5">
      <c r="A366" s="11">
        <f>IF(Splitting!A366="NORMAL",2,IF(Splitting!A366="PREDIABETES",3,IF(Splitting!A366="DIABETES",1)))</f>
        <v>3</v>
      </c>
      <c r="B366" s="11">
        <f>IF(Splitting!B366="NORMAL",2,IF(Splitting!B366="PRAHIPERTENSI",3,IF(Splitting!B366="HIPERTENSI1",5,IF(Splitting!B366="HIPERTENSI2",4,IF(Splitting!B366="KRISIS",1)))))</f>
        <v>2</v>
      </c>
      <c r="C366" s="11">
        <f>IF(Splitting!C366="OBESITAS",3,IF(Splitting!C366="NORMAL",2,IF(Splitting!C366="KURANG",1)))</f>
        <v>3</v>
      </c>
      <c r="D366" s="11">
        <f>IF(Splitting!D366="DEWASA",1,IF(Splitting!D366="LANSIA",0))</f>
        <v>1</v>
      </c>
      <c r="E366" s="9">
        <v>1</v>
      </c>
    </row>
    <row r="367" spans="1:5">
      <c r="A367" s="11">
        <f>IF(Splitting!A367="NORMAL",2,IF(Splitting!A367="PREDIABETES",3,IF(Splitting!A367="DIABETES",1)))</f>
        <v>2</v>
      </c>
      <c r="B367" s="11">
        <f>IF(Splitting!B367="NORMAL",2,IF(Splitting!B367="PRAHIPERTENSI",3,IF(Splitting!B367="HIPERTENSI1",5,IF(Splitting!B367="HIPERTENSI2",4,IF(Splitting!B367="KRISIS",1)))))</f>
        <v>2</v>
      </c>
      <c r="C367" s="11">
        <f>IF(Splitting!C367="OBESITAS",3,IF(Splitting!C367="NORMAL",2,IF(Splitting!C367="KURANG",1)))</f>
        <v>3</v>
      </c>
      <c r="D367" s="11">
        <f>IF(Splitting!D367="DEWASA",1,IF(Splitting!D367="LANSIA",0))</f>
        <v>1</v>
      </c>
      <c r="E367" s="9">
        <v>0</v>
      </c>
    </row>
    <row r="368" spans="1:5">
      <c r="A368" s="11">
        <f>IF(Splitting!A368="NORMAL",2,IF(Splitting!A368="PREDIABETES",3,IF(Splitting!A368="DIABETES",1)))</f>
        <v>2</v>
      </c>
      <c r="B368" s="11">
        <f>IF(Splitting!B368="NORMAL",2,IF(Splitting!B368="PRAHIPERTENSI",3,IF(Splitting!B368="HIPERTENSI1",5,IF(Splitting!B368="HIPERTENSI2",4,IF(Splitting!B368="KRISIS",1)))))</f>
        <v>2</v>
      </c>
      <c r="C368" s="11">
        <f>IF(Splitting!C368="OBESITAS",3,IF(Splitting!C368="NORMAL",2,IF(Splitting!C368="KURANG",1)))</f>
        <v>3</v>
      </c>
      <c r="D368" s="11">
        <f>IF(Splitting!D368="DEWASA",1,IF(Splitting!D368="LANSIA",0))</f>
        <v>1</v>
      </c>
      <c r="E368" s="9">
        <v>0</v>
      </c>
    </row>
    <row r="369" spans="1:5">
      <c r="A369" s="11">
        <f>IF(Splitting!A369="NORMAL",2,IF(Splitting!A369="PREDIABETES",3,IF(Splitting!A369="DIABETES",1)))</f>
        <v>2</v>
      </c>
      <c r="B369" s="11">
        <f>IF(Splitting!B369="NORMAL",2,IF(Splitting!B369="PRAHIPERTENSI",3,IF(Splitting!B369="HIPERTENSI1",5,IF(Splitting!B369="HIPERTENSI2",4,IF(Splitting!B369="KRISIS",1)))))</f>
        <v>2</v>
      </c>
      <c r="C369" s="11">
        <f>IF(Splitting!C369="OBESITAS",3,IF(Splitting!C369="NORMAL",2,IF(Splitting!C369="KURANG",1)))</f>
        <v>3</v>
      </c>
      <c r="D369" s="11">
        <f>IF(Splitting!D369="DEWASA",1,IF(Splitting!D369="LANSIA",0))</f>
        <v>1</v>
      </c>
      <c r="E369" s="9">
        <v>0</v>
      </c>
    </row>
    <row r="370" spans="1:5">
      <c r="A370" s="11">
        <f>IF(Splitting!A370="NORMAL",2,IF(Splitting!A370="PREDIABETES",3,IF(Splitting!A370="DIABETES",1)))</f>
        <v>2</v>
      </c>
      <c r="B370" s="11">
        <f>IF(Splitting!B370="NORMAL",2,IF(Splitting!B370="PRAHIPERTENSI",3,IF(Splitting!B370="HIPERTENSI1",5,IF(Splitting!B370="HIPERTENSI2",4,IF(Splitting!B370="KRISIS",1)))))</f>
        <v>2</v>
      </c>
      <c r="C370" s="11">
        <f>IF(Splitting!C370="OBESITAS",3,IF(Splitting!C370="NORMAL",2,IF(Splitting!C370="KURANG",1)))</f>
        <v>2</v>
      </c>
      <c r="D370" s="11">
        <f>IF(Splitting!D370="DEWASA",1,IF(Splitting!D370="LANSIA",0))</f>
        <v>1</v>
      </c>
      <c r="E370" s="9">
        <v>0</v>
      </c>
    </row>
    <row r="371" spans="1:5">
      <c r="A371" s="11">
        <f>IF(Splitting!A371="NORMAL",2,IF(Splitting!A371="PREDIABETES",3,IF(Splitting!A371="DIABETES",1)))</f>
        <v>2</v>
      </c>
      <c r="B371" s="11">
        <f>IF(Splitting!B371="NORMAL",2,IF(Splitting!B371="PRAHIPERTENSI",3,IF(Splitting!B371="HIPERTENSI1",5,IF(Splitting!B371="HIPERTENSI2",4,IF(Splitting!B371="KRISIS",1)))))</f>
        <v>2</v>
      </c>
      <c r="C371" s="11">
        <f>IF(Splitting!C371="OBESITAS",3,IF(Splitting!C371="NORMAL",2,IF(Splitting!C371="KURANG",1)))</f>
        <v>2</v>
      </c>
      <c r="D371" s="11">
        <f>IF(Splitting!D371="DEWASA",1,IF(Splitting!D371="LANSIA",0))</f>
        <v>1</v>
      </c>
      <c r="E371" s="9">
        <v>1</v>
      </c>
    </row>
    <row r="372" spans="1:5">
      <c r="A372" s="11">
        <f>IF(Splitting!A372="NORMAL",2,IF(Splitting!A372="PREDIABETES",3,IF(Splitting!A372="DIABETES",1)))</f>
        <v>3</v>
      </c>
      <c r="B372" s="11">
        <f>IF(Splitting!B372="NORMAL",2,IF(Splitting!B372="PRAHIPERTENSI",3,IF(Splitting!B372="HIPERTENSI1",5,IF(Splitting!B372="HIPERTENSI2",4,IF(Splitting!B372="KRISIS",1)))))</f>
        <v>2</v>
      </c>
      <c r="C372" s="11">
        <f>IF(Splitting!C372="OBESITAS",3,IF(Splitting!C372="NORMAL",2,IF(Splitting!C372="KURANG",1)))</f>
        <v>2</v>
      </c>
      <c r="D372" s="11">
        <f>IF(Splitting!D372="DEWASA",1,IF(Splitting!D372="LANSIA",0))</f>
        <v>1</v>
      </c>
      <c r="E372" s="9">
        <v>0</v>
      </c>
    </row>
    <row r="373" spans="1:5">
      <c r="A373" s="11">
        <f>IF(Splitting!A373="NORMAL",2,IF(Splitting!A373="PREDIABETES",3,IF(Splitting!A373="DIABETES",1)))</f>
        <v>3</v>
      </c>
      <c r="B373" s="11">
        <f>IF(Splitting!B373="NORMAL",2,IF(Splitting!B373="PRAHIPERTENSI",3,IF(Splitting!B373="HIPERTENSI1",5,IF(Splitting!B373="HIPERTENSI2",4,IF(Splitting!B373="KRISIS",1)))))</f>
        <v>2</v>
      </c>
      <c r="C373" s="11">
        <f>IF(Splitting!C373="OBESITAS",3,IF(Splitting!C373="NORMAL",2,IF(Splitting!C373="KURANG",1)))</f>
        <v>3</v>
      </c>
      <c r="D373" s="11">
        <f>IF(Splitting!D373="DEWASA",1,IF(Splitting!D373="LANSIA",0))</f>
        <v>1</v>
      </c>
      <c r="E373" s="9">
        <v>1</v>
      </c>
    </row>
    <row r="374" spans="1:5">
      <c r="A374" s="11">
        <f>IF(Splitting!A374="NORMAL",2,IF(Splitting!A374="PREDIABETES",3,IF(Splitting!A374="DIABETES",1)))</f>
        <v>2</v>
      </c>
      <c r="B374" s="11">
        <f>IF(Splitting!B374="NORMAL",2,IF(Splitting!B374="PRAHIPERTENSI",3,IF(Splitting!B374="HIPERTENSI1",5,IF(Splitting!B374="HIPERTENSI2",4,IF(Splitting!B374="KRISIS",1)))))</f>
        <v>2</v>
      </c>
      <c r="C374" s="11">
        <f>IF(Splitting!C374="OBESITAS",3,IF(Splitting!C374="NORMAL",2,IF(Splitting!C374="KURANG",1)))</f>
        <v>3</v>
      </c>
      <c r="D374" s="11">
        <f>IF(Splitting!D374="DEWASA",1,IF(Splitting!D374="LANSIA",0))</f>
        <v>1</v>
      </c>
      <c r="E374" s="9">
        <v>1</v>
      </c>
    </row>
    <row r="375" spans="1:5">
      <c r="A375" s="11">
        <f>IF(Splitting!A375="NORMAL",2,IF(Splitting!A375="PREDIABETES",3,IF(Splitting!A375="DIABETES",1)))</f>
        <v>2</v>
      </c>
      <c r="B375" s="11">
        <f>IF(Splitting!B375="NORMAL",2,IF(Splitting!B375="PRAHIPERTENSI",3,IF(Splitting!B375="HIPERTENSI1",5,IF(Splitting!B375="HIPERTENSI2",4,IF(Splitting!B375="KRISIS",1)))))</f>
        <v>2</v>
      </c>
      <c r="C375" s="11">
        <f>IF(Splitting!C375="OBESITAS",3,IF(Splitting!C375="NORMAL",2,IF(Splitting!C375="KURANG",1)))</f>
        <v>3</v>
      </c>
      <c r="D375" s="11">
        <f>IF(Splitting!D375="DEWASA",1,IF(Splitting!D375="LANSIA",0))</f>
        <v>1</v>
      </c>
      <c r="E375" s="9">
        <v>1</v>
      </c>
    </row>
    <row r="376" spans="1:5">
      <c r="A376" s="11">
        <f>IF(Splitting!A376="NORMAL",2,IF(Splitting!A376="PREDIABETES",3,IF(Splitting!A376="DIABETES",1)))</f>
        <v>2</v>
      </c>
      <c r="B376" s="11">
        <f>IF(Splitting!B376="NORMAL",2,IF(Splitting!B376="PRAHIPERTENSI",3,IF(Splitting!B376="HIPERTENSI1",5,IF(Splitting!B376="HIPERTENSI2",4,IF(Splitting!B376="KRISIS",1)))))</f>
        <v>2</v>
      </c>
      <c r="C376" s="11">
        <f>IF(Splitting!C376="OBESITAS",3,IF(Splitting!C376="NORMAL",2,IF(Splitting!C376="KURANG",1)))</f>
        <v>3</v>
      </c>
      <c r="D376" s="11">
        <f>IF(Splitting!D376="DEWASA",1,IF(Splitting!D376="LANSIA",0))</f>
        <v>1</v>
      </c>
      <c r="E376" s="9">
        <v>1</v>
      </c>
    </row>
    <row r="377" spans="1:5">
      <c r="A377" s="11">
        <f>IF(Splitting!A377="NORMAL",2,IF(Splitting!A377="PREDIABETES",3,IF(Splitting!A377="DIABETES",1)))</f>
        <v>2</v>
      </c>
      <c r="B377" s="11">
        <f>IF(Splitting!B377="NORMAL",2,IF(Splitting!B377="PRAHIPERTENSI",3,IF(Splitting!B377="HIPERTENSI1",5,IF(Splitting!B377="HIPERTENSI2",4,IF(Splitting!B377="KRISIS",1)))))</f>
        <v>1</v>
      </c>
      <c r="C377" s="11">
        <f>IF(Splitting!C377="OBESITAS",3,IF(Splitting!C377="NORMAL",2,IF(Splitting!C377="KURANG",1)))</f>
        <v>2</v>
      </c>
      <c r="D377" s="11">
        <f>IF(Splitting!D377="DEWASA",1,IF(Splitting!D377="LANSIA",0))</f>
        <v>1</v>
      </c>
      <c r="E377" s="9">
        <v>0</v>
      </c>
    </row>
    <row r="378" spans="1:5">
      <c r="A378" s="11">
        <f>IF(Splitting!A378="NORMAL",2,IF(Splitting!A378="PREDIABETES",3,IF(Splitting!A378="DIABETES",1)))</f>
        <v>2</v>
      </c>
      <c r="B378" s="11">
        <f>IF(Splitting!B378="NORMAL",2,IF(Splitting!B378="PRAHIPERTENSI",3,IF(Splitting!B378="HIPERTENSI1",5,IF(Splitting!B378="HIPERTENSI2",4,IF(Splitting!B378="KRISIS",1)))))</f>
        <v>2</v>
      </c>
      <c r="C378" s="11">
        <f>IF(Splitting!C378="OBESITAS",3,IF(Splitting!C378="NORMAL",2,IF(Splitting!C378="KURANG",1)))</f>
        <v>1</v>
      </c>
      <c r="D378" s="11">
        <f>IF(Splitting!D378="DEWASA",1,IF(Splitting!D378="LANSIA",0))</f>
        <v>1</v>
      </c>
      <c r="E378" s="9">
        <v>1</v>
      </c>
    </row>
    <row r="379" spans="1:5">
      <c r="A379" s="11">
        <f>IF(Splitting!A379="NORMAL",2,IF(Splitting!A379="PREDIABETES",3,IF(Splitting!A379="DIABETES",1)))</f>
        <v>3</v>
      </c>
      <c r="B379" s="11">
        <f>IF(Splitting!B379="NORMAL",2,IF(Splitting!B379="PRAHIPERTENSI",3,IF(Splitting!B379="HIPERTENSI1",5,IF(Splitting!B379="HIPERTENSI2",4,IF(Splitting!B379="KRISIS",1)))))</f>
        <v>2</v>
      </c>
      <c r="C379" s="11">
        <f>IF(Splitting!C379="OBESITAS",3,IF(Splitting!C379="NORMAL",2,IF(Splitting!C379="KURANG",1)))</f>
        <v>3</v>
      </c>
      <c r="D379" s="11">
        <f>IF(Splitting!D379="DEWASA",1,IF(Splitting!D379="LANSIA",0))</f>
        <v>1</v>
      </c>
      <c r="E379" s="9">
        <v>1</v>
      </c>
    </row>
    <row r="380" spans="1:5">
      <c r="A380" s="11">
        <f>IF(Splitting!A380="NORMAL",2,IF(Splitting!A380="PREDIABETES",3,IF(Splitting!A380="DIABETES",1)))</f>
        <v>2</v>
      </c>
      <c r="B380" s="11">
        <f>IF(Splitting!B380="NORMAL",2,IF(Splitting!B380="PRAHIPERTENSI",3,IF(Splitting!B380="HIPERTENSI1",5,IF(Splitting!B380="HIPERTENSI2",4,IF(Splitting!B380="KRISIS",1)))))</f>
        <v>3</v>
      </c>
      <c r="C380" s="11">
        <f>IF(Splitting!C380="OBESITAS",3,IF(Splitting!C380="NORMAL",2,IF(Splitting!C380="KURANG",1)))</f>
        <v>3</v>
      </c>
      <c r="D380" s="11">
        <f>IF(Splitting!D380="DEWASA",1,IF(Splitting!D380="LANSIA",0))</f>
        <v>1</v>
      </c>
      <c r="E380" s="9">
        <v>1</v>
      </c>
    </row>
    <row r="381" spans="1:5">
      <c r="A381" s="11">
        <f>IF(Splitting!A381="NORMAL",2,IF(Splitting!A381="PREDIABETES",3,IF(Splitting!A381="DIABETES",1)))</f>
        <v>2</v>
      </c>
      <c r="B381" s="11">
        <f>IF(Splitting!B381="NORMAL",2,IF(Splitting!B381="PRAHIPERTENSI",3,IF(Splitting!B381="HIPERTENSI1",5,IF(Splitting!B381="HIPERTENSI2",4,IF(Splitting!B381="KRISIS",1)))))</f>
        <v>2</v>
      </c>
      <c r="C381" s="11">
        <f>IF(Splitting!C381="OBESITAS",3,IF(Splitting!C381="NORMAL",2,IF(Splitting!C381="KURANG",1)))</f>
        <v>3</v>
      </c>
      <c r="D381" s="11">
        <f>IF(Splitting!D381="DEWASA",1,IF(Splitting!D381="LANSIA",0))</f>
        <v>1</v>
      </c>
      <c r="E381" s="9">
        <v>0</v>
      </c>
    </row>
    <row r="382" spans="1:5">
      <c r="A382" s="11">
        <f>IF(Splitting!A382="NORMAL",2,IF(Splitting!A382="PREDIABETES",3,IF(Splitting!A382="DIABETES",1)))</f>
        <v>2</v>
      </c>
      <c r="B382" s="11">
        <f>IF(Splitting!B382="NORMAL",2,IF(Splitting!B382="PRAHIPERTENSI",3,IF(Splitting!B382="HIPERTENSI1",5,IF(Splitting!B382="HIPERTENSI2",4,IF(Splitting!B382="KRISIS",1)))))</f>
        <v>3</v>
      </c>
      <c r="C382" s="11">
        <f>IF(Splitting!C382="OBESITAS",3,IF(Splitting!C382="NORMAL",2,IF(Splitting!C382="KURANG",1)))</f>
        <v>3</v>
      </c>
      <c r="D382" s="11">
        <f>IF(Splitting!D382="DEWASA",1,IF(Splitting!D382="LANSIA",0))</f>
        <v>1</v>
      </c>
      <c r="E382" s="9">
        <v>1</v>
      </c>
    </row>
    <row r="383" spans="1:5">
      <c r="A383" s="11">
        <f>IF(Splitting!A383="NORMAL",2,IF(Splitting!A383="PREDIABETES",3,IF(Splitting!A383="DIABETES",1)))</f>
        <v>2</v>
      </c>
      <c r="B383" s="11">
        <f>IF(Splitting!B383="NORMAL",2,IF(Splitting!B383="PRAHIPERTENSI",3,IF(Splitting!B383="HIPERTENSI1",5,IF(Splitting!B383="HIPERTENSI2",4,IF(Splitting!B383="KRISIS",1)))))</f>
        <v>2</v>
      </c>
      <c r="C383" s="11">
        <f>IF(Splitting!C383="OBESITAS",3,IF(Splitting!C383="NORMAL",2,IF(Splitting!C383="KURANG",1)))</f>
        <v>3</v>
      </c>
      <c r="D383" s="11">
        <f>IF(Splitting!D383="DEWASA",1,IF(Splitting!D383="LANSIA",0))</f>
        <v>1</v>
      </c>
      <c r="E383" s="9">
        <v>0</v>
      </c>
    </row>
    <row r="384" spans="1:5">
      <c r="A384" s="11">
        <f>IF(Splitting!A384="NORMAL",2,IF(Splitting!A384="PREDIABETES",3,IF(Splitting!A384="DIABETES",1)))</f>
        <v>2</v>
      </c>
      <c r="B384" s="11">
        <f>IF(Splitting!B384="NORMAL",2,IF(Splitting!B384="PRAHIPERTENSI",3,IF(Splitting!B384="HIPERTENSI1",5,IF(Splitting!B384="HIPERTENSI2",4,IF(Splitting!B384="KRISIS",1)))))</f>
        <v>2</v>
      </c>
      <c r="C384" s="11">
        <f>IF(Splitting!C384="OBESITAS",3,IF(Splitting!C384="NORMAL",2,IF(Splitting!C384="KURANG",1)))</f>
        <v>3</v>
      </c>
      <c r="D384" s="11">
        <f>IF(Splitting!D384="DEWASA",1,IF(Splitting!D384="LANSIA",0))</f>
        <v>1</v>
      </c>
      <c r="E384" s="9">
        <v>0</v>
      </c>
    </row>
    <row r="385" spans="1:5">
      <c r="A385" s="11">
        <f>IF(Splitting!A385="NORMAL",2,IF(Splitting!A385="PREDIABETES",3,IF(Splitting!A385="DIABETES",1)))</f>
        <v>2</v>
      </c>
      <c r="B385" s="11">
        <f>IF(Splitting!B385="NORMAL",2,IF(Splitting!B385="PRAHIPERTENSI",3,IF(Splitting!B385="HIPERTENSI1",5,IF(Splitting!B385="HIPERTENSI2",4,IF(Splitting!B385="KRISIS",1)))))</f>
        <v>2</v>
      </c>
      <c r="C385" s="11">
        <f>IF(Splitting!C385="OBESITAS",3,IF(Splitting!C385="NORMAL",2,IF(Splitting!C385="KURANG",1)))</f>
        <v>3</v>
      </c>
      <c r="D385" s="11">
        <f>IF(Splitting!D385="DEWASA",1,IF(Splitting!D385="LANSIA",0))</f>
        <v>1</v>
      </c>
      <c r="E385" s="9">
        <v>1</v>
      </c>
    </row>
    <row r="386" spans="1:5">
      <c r="A386" s="11">
        <f>IF(Splitting!A386="NORMAL",2,IF(Splitting!A386="PREDIABETES",3,IF(Splitting!A386="DIABETES",1)))</f>
        <v>2</v>
      </c>
      <c r="B386" s="11">
        <f>IF(Splitting!B386="NORMAL",2,IF(Splitting!B386="PRAHIPERTENSI",3,IF(Splitting!B386="HIPERTENSI1",5,IF(Splitting!B386="HIPERTENSI2",4,IF(Splitting!B386="KRISIS",1)))))</f>
        <v>3</v>
      </c>
      <c r="C386" s="11">
        <f>IF(Splitting!C386="OBESITAS",3,IF(Splitting!C386="NORMAL",2,IF(Splitting!C386="KURANG",1)))</f>
        <v>3</v>
      </c>
      <c r="D386" s="11">
        <f>IF(Splitting!D386="DEWASA",1,IF(Splitting!D386="LANSIA",0))</f>
        <v>1</v>
      </c>
      <c r="E386" s="9">
        <v>0</v>
      </c>
    </row>
    <row r="387" spans="1:5">
      <c r="A387" s="11">
        <f>IF(Splitting!A387="NORMAL",2,IF(Splitting!A387="PREDIABETES",3,IF(Splitting!A387="DIABETES",1)))</f>
        <v>2</v>
      </c>
      <c r="B387" s="11">
        <f>IF(Splitting!B387="NORMAL",2,IF(Splitting!B387="PRAHIPERTENSI",3,IF(Splitting!B387="HIPERTENSI1",5,IF(Splitting!B387="HIPERTENSI2",4,IF(Splitting!B387="KRISIS",1)))))</f>
        <v>2</v>
      </c>
      <c r="C387" s="11">
        <f>IF(Splitting!C387="OBESITAS",3,IF(Splitting!C387="NORMAL",2,IF(Splitting!C387="KURANG",1)))</f>
        <v>2</v>
      </c>
      <c r="D387" s="11">
        <f>IF(Splitting!D387="DEWASA",1,IF(Splitting!D387="LANSIA",0))</f>
        <v>1</v>
      </c>
      <c r="E387" s="9">
        <v>0</v>
      </c>
    </row>
    <row r="388" spans="1:5">
      <c r="A388" s="11">
        <f>IF(Splitting!A388="NORMAL",2,IF(Splitting!A388="PREDIABETES",3,IF(Splitting!A388="DIABETES",1)))</f>
        <v>2</v>
      </c>
      <c r="B388" s="11">
        <f>IF(Splitting!B388="NORMAL",2,IF(Splitting!B388="PRAHIPERTENSI",3,IF(Splitting!B388="HIPERTENSI1",5,IF(Splitting!B388="HIPERTENSI2",4,IF(Splitting!B388="KRISIS",1)))))</f>
        <v>2</v>
      </c>
      <c r="C388" s="11">
        <f>IF(Splitting!C388="OBESITAS",3,IF(Splitting!C388="NORMAL",2,IF(Splitting!C388="KURANG",1)))</f>
        <v>2</v>
      </c>
      <c r="D388" s="11">
        <f>IF(Splitting!D388="DEWASA",1,IF(Splitting!D388="LANSIA",0))</f>
        <v>1</v>
      </c>
      <c r="E388" s="9">
        <v>0</v>
      </c>
    </row>
    <row r="389" spans="1:5">
      <c r="A389" s="11">
        <f>IF(Splitting!A389="NORMAL",2,IF(Splitting!A389="PREDIABETES",3,IF(Splitting!A389="DIABETES",1)))</f>
        <v>2</v>
      </c>
      <c r="B389" s="11">
        <f>IF(Splitting!B389="NORMAL",2,IF(Splitting!B389="PRAHIPERTENSI",3,IF(Splitting!B389="HIPERTENSI1",5,IF(Splitting!B389="HIPERTENSI2",4,IF(Splitting!B389="KRISIS",1)))))</f>
        <v>2</v>
      </c>
      <c r="C389" s="11">
        <f>IF(Splitting!C389="OBESITAS",3,IF(Splitting!C389="NORMAL",2,IF(Splitting!C389="KURANG",1)))</f>
        <v>3</v>
      </c>
      <c r="D389" s="11">
        <f>IF(Splitting!D389="DEWASA",1,IF(Splitting!D389="LANSIA",0))</f>
        <v>1</v>
      </c>
      <c r="E389" s="9">
        <v>0</v>
      </c>
    </row>
    <row r="390" spans="1:5">
      <c r="A390" s="11">
        <f>IF(Splitting!A390="NORMAL",2,IF(Splitting!A390="PREDIABETES",3,IF(Splitting!A390="DIABETES",1)))</f>
        <v>2</v>
      </c>
      <c r="B390" s="11">
        <f>IF(Splitting!B390="NORMAL",2,IF(Splitting!B390="PRAHIPERTENSI",3,IF(Splitting!B390="HIPERTENSI1",5,IF(Splitting!B390="HIPERTENSI2",4,IF(Splitting!B390="KRISIS",1)))))</f>
        <v>2</v>
      </c>
      <c r="C390" s="11">
        <f>IF(Splitting!C390="OBESITAS",3,IF(Splitting!C390="NORMAL",2,IF(Splitting!C390="KURANG",1)))</f>
        <v>3</v>
      </c>
      <c r="D390" s="11">
        <f>IF(Splitting!D390="DEWASA",1,IF(Splitting!D390="LANSIA",0))</f>
        <v>1</v>
      </c>
      <c r="E390" s="9">
        <v>1</v>
      </c>
    </row>
    <row r="391" spans="1:5">
      <c r="A391" s="11">
        <f>IF(Splitting!A391="NORMAL",2,IF(Splitting!A391="PREDIABETES",3,IF(Splitting!A391="DIABETES",1)))</f>
        <v>3</v>
      </c>
      <c r="B391" s="11">
        <f>IF(Splitting!B391="NORMAL",2,IF(Splitting!B391="PRAHIPERTENSI",3,IF(Splitting!B391="HIPERTENSI1",5,IF(Splitting!B391="HIPERTENSI2",4,IF(Splitting!B391="KRISIS",1)))))</f>
        <v>2</v>
      </c>
      <c r="C391" s="11">
        <f>IF(Splitting!C391="OBESITAS",3,IF(Splitting!C391="NORMAL",2,IF(Splitting!C391="KURANG",1)))</f>
        <v>3</v>
      </c>
      <c r="D391" s="11">
        <f>IF(Splitting!D391="DEWASA",1,IF(Splitting!D391="LANSIA",0))</f>
        <v>0</v>
      </c>
      <c r="E391" s="9">
        <v>1</v>
      </c>
    </row>
    <row r="392" spans="1:5">
      <c r="A392" s="11">
        <f>IF(Splitting!A392="NORMAL",2,IF(Splitting!A392="PREDIABETES",3,IF(Splitting!A392="DIABETES",1)))</f>
        <v>2</v>
      </c>
      <c r="B392" s="11">
        <f>IF(Splitting!B392="NORMAL",2,IF(Splitting!B392="PRAHIPERTENSI",3,IF(Splitting!B392="HIPERTENSI1",5,IF(Splitting!B392="HIPERTENSI2",4,IF(Splitting!B392="KRISIS",1)))))</f>
        <v>2</v>
      </c>
      <c r="C392" s="11">
        <f>IF(Splitting!C392="OBESITAS",3,IF(Splitting!C392="NORMAL",2,IF(Splitting!C392="KURANG",1)))</f>
        <v>3</v>
      </c>
      <c r="D392" s="11">
        <f>IF(Splitting!D392="DEWASA",1,IF(Splitting!D392="LANSIA",0))</f>
        <v>1</v>
      </c>
      <c r="E392" s="9">
        <v>0</v>
      </c>
    </row>
    <row r="393" spans="1:5">
      <c r="A393" s="11">
        <f>IF(Splitting!A393="NORMAL",2,IF(Splitting!A393="PREDIABETES",3,IF(Splitting!A393="DIABETES",1)))</f>
        <v>2</v>
      </c>
      <c r="B393" s="11">
        <f>IF(Splitting!B393="NORMAL",2,IF(Splitting!B393="PRAHIPERTENSI",3,IF(Splitting!B393="HIPERTENSI1",5,IF(Splitting!B393="HIPERTENSI2",4,IF(Splitting!B393="KRISIS",1)))))</f>
        <v>3</v>
      </c>
      <c r="C393" s="11">
        <f>IF(Splitting!C393="OBESITAS",3,IF(Splitting!C393="NORMAL",2,IF(Splitting!C393="KURANG",1)))</f>
        <v>2</v>
      </c>
      <c r="D393" s="11">
        <f>IF(Splitting!D393="DEWASA",1,IF(Splitting!D393="LANSIA",0))</f>
        <v>1</v>
      </c>
      <c r="E393" s="9">
        <v>0</v>
      </c>
    </row>
    <row r="394" spans="1:5">
      <c r="A394" s="11">
        <f>IF(Splitting!A394="NORMAL",2,IF(Splitting!A394="PREDIABETES",3,IF(Splitting!A394="DIABETES",1)))</f>
        <v>2</v>
      </c>
      <c r="B394" s="11">
        <f>IF(Splitting!B394="NORMAL",2,IF(Splitting!B394="PRAHIPERTENSI",3,IF(Splitting!B394="HIPERTENSI1",5,IF(Splitting!B394="HIPERTENSI2",4,IF(Splitting!B394="KRISIS",1)))))</f>
        <v>3</v>
      </c>
      <c r="C394" s="11">
        <f>IF(Splitting!C394="OBESITAS",3,IF(Splitting!C394="NORMAL",2,IF(Splitting!C394="KURANG",1)))</f>
        <v>3</v>
      </c>
      <c r="D394" s="11">
        <f>IF(Splitting!D394="DEWASA",1,IF(Splitting!D394="LANSIA",0))</f>
        <v>1</v>
      </c>
      <c r="E394" s="9">
        <v>1</v>
      </c>
    </row>
    <row r="395" spans="1:5">
      <c r="A395" s="11">
        <f>IF(Splitting!A395="NORMAL",2,IF(Splitting!A395="PREDIABETES",3,IF(Splitting!A395="DIABETES",1)))</f>
        <v>2</v>
      </c>
      <c r="B395" s="11">
        <f>IF(Splitting!B395="NORMAL",2,IF(Splitting!B395="PRAHIPERTENSI",3,IF(Splitting!B395="HIPERTENSI1",5,IF(Splitting!B395="HIPERTENSI2",4,IF(Splitting!B395="KRISIS",1)))))</f>
        <v>2</v>
      </c>
      <c r="C395" s="11">
        <f>IF(Splitting!C395="OBESITAS",3,IF(Splitting!C395="NORMAL",2,IF(Splitting!C395="KURANG",1)))</f>
        <v>3</v>
      </c>
      <c r="D395" s="11">
        <f>IF(Splitting!D395="DEWASA",1,IF(Splitting!D395="LANSIA",0))</f>
        <v>1</v>
      </c>
      <c r="E395" s="9">
        <v>0</v>
      </c>
    </row>
    <row r="396" spans="1:5">
      <c r="A396" s="11">
        <f>IF(Splitting!A396="NORMAL",2,IF(Splitting!A396="PREDIABETES",3,IF(Splitting!A396="DIABETES",1)))</f>
        <v>2</v>
      </c>
      <c r="B396" s="11">
        <f>IF(Splitting!B396="NORMAL",2,IF(Splitting!B396="PRAHIPERTENSI",3,IF(Splitting!B396="HIPERTENSI1",5,IF(Splitting!B396="HIPERTENSI2",4,IF(Splitting!B396="KRISIS",1)))))</f>
        <v>5</v>
      </c>
      <c r="C396" s="11">
        <f>IF(Splitting!C396="OBESITAS",3,IF(Splitting!C396="NORMAL",2,IF(Splitting!C396="KURANG",1)))</f>
        <v>3</v>
      </c>
      <c r="D396" s="11">
        <f>IF(Splitting!D396="DEWASA",1,IF(Splitting!D396="LANSIA",0))</f>
        <v>1</v>
      </c>
      <c r="E396" s="9">
        <v>1</v>
      </c>
    </row>
    <row r="397" spans="1:5">
      <c r="A397" s="11">
        <f>IF(Splitting!A397="NORMAL",2,IF(Splitting!A397="PREDIABETES",3,IF(Splitting!A397="DIABETES",1)))</f>
        <v>2</v>
      </c>
      <c r="B397" s="11">
        <f>IF(Splitting!B397="NORMAL",2,IF(Splitting!B397="PRAHIPERTENSI",3,IF(Splitting!B397="HIPERTENSI1",5,IF(Splitting!B397="HIPERTENSI2",4,IF(Splitting!B397="KRISIS",1)))))</f>
        <v>2</v>
      </c>
      <c r="C397" s="11">
        <f>IF(Splitting!C397="OBESITAS",3,IF(Splitting!C397="NORMAL",2,IF(Splitting!C397="KURANG",1)))</f>
        <v>2</v>
      </c>
      <c r="D397" s="11">
        <f>IF(Splitting!D397="DEWASA",1,IF(Splitting!D397="LANSIA",0))</f>
        <v>1</v>
      </c>
      <c r="E397" s="9">
        <v>0</v>
      </c>
    </row>
    <row r="398" spans="1:5">
      <c r="A398" s="11">
        <f>IF(Splitting!A398="NORMAL",2,IF(Splitting!A398="PREDIABETES",3,IF(Splitting!A398="DIABETES",1)))</f>
        <v>2</v>
      </c>
      <c r="B398" s="11">
        <f>IF(Splitting!B398="NORMAL",2,IF(Splitting!B398="PRAHIPERTENSI",3,IF(Splitting!B398="HIPERTENSI1",5,IF(Splitting!B398="HIPERTENSI2",4,IF(Splitting!B398="KRISIS",1)))))</f>
        <v>2</v>
      </c>
      <c r="C398" s="11">
        <f>IF(Splitting!C398="OBESITAS",3,IF(Splitting!C398="NORMAL",2,IF(Splitting!C398="KURANG",1)))</f>
        <v>2</v>
      </c>
      <c r="D398" s="11">
        <f>IF(Splitting!D398="DEWASA",1,IF(Splitting!D398="LANSIA",0))</f>
        <v>1</v>
      </c>
      <c r="E398" s="9">
        <v>0</v>
      </c>
    </row>
    <row r="399" spans="1:5">
      <c r="A399" s="11">
        <f>IF(Splitting!A399="NORMAL",2,IF(Splitting!A399="PREDIABETES",3,IF(Splitting!A399="DIABETES",1)))</f>
        <v>3</v>
      </c>
      <c r="B399" s="11">
        <f>IF(Splitting!B399="NORMAL",2,IF(Splitting!B399="PRAHIPERTENSI",3,IF(Splitting!B399="HIPERTENSI1",5,IF(Splitting!B399="HIPERTENSI2",4,IF(Splitting!B399="KRISIS",1)))))</f>
        <v>2</v>
      </c>
      <c r="C399" s="11">
        <f>IF(Splitting!C399="OBESITAS",3,IF(Splitting!C399="NORMAL",2,IF(Splitting!C399="KURANG",1)))</f>
        <v>3</v>
      </c>
      <c r="D399" s="11">
        <f>IF(Splitting!D399="DEWASA",1,IF(Splitting!D399="LANSIA",0))</f>
        <v>1</v>
      </c>
      <c r="E399" s="9">
        <v>1</v>
      </c>
    </row>
    <row r="400" spans="1:5">
      <c r="A400" s="11">
        <f>IF(Splitting!A400="NORMAL",2,IF(Splitting!A400="PREDIABETES",3,IF(Splitting!A400="DIABETES",1)))</f>
        <v>3</v>
      </c>
      <c r="B400" s="11">
        <f>IF(Splitting!B400="NORMAL",2,IF(Splitting!B400="PRAHIPERTENSI",3,IF(Splitting!B400="HIPERTENSI1",5,IF(Splitting!B400="HIPERTENSI2",4,IF(Splitting!B400="KRISIS",1)))))</f>
        <v>5</v>
      </c>
      <c r="C400" s="11">
        <f>IF(Splitting!C400="OBESITAS",3,IF(Splitting!C400="NORMAL",2,IF(Splitting!C400="KURANG",1)))</f>
        <v>3</v>
      </c>
      <c r="D400" s="11">
        <f>IF(Splitting!D400="DEWASA",1,IF(Splitting!D400="LANSIA",0))</f>
        <v>1</v>
      </c>
      <c r="E400" s="9">
        <v>1</v>
      </c>
    </row>
    <row r="401" spans="1:5">
      <c r="A401" s="11">
        <f>IF(Splitting!A401="NORMAL",2,IF(Splitting!A401="PREDIABETES",3,IF(Splitting!A401="DIABETES",1)))</f>
        <v>2</v>
      </c>
      <c r="B401" s="11">
        <f>IF(Splitting!B401="NORMAL",2,IF(Splitting!B401="PRAHIPERTENSI",3,IF(Splitting!B401="HIPERTENSI1",5,IF(Splitting!B401="HIPERTENSI2",4,IF(Splitting!B401="KRISIS",1)))))</f>
        <v>2</v>
      </c>
      <c r="C401" s="11">
        <f>IF(Splitting!C401="OBESITAS",3,IF(Splitting!C401="NORMAL",2,IF(Splitting!C401="KURANG",1)))</f>
        <v>3</v>
      </c>
      <c r="D401" s="11">
        <f>IF(Splitting!D401="DEWASA",1,IF(Splitting!D401="LANSIA",0))</f>
        <v>1</v>
      </c>
      <c r="E401" s="9">
        <v>0</v>
      </c>
    </row>
    <row r="402" spans="1:5">
      <c r="A402" s="11">
        <f>IF(Splitting!A402="NORMAL",2,IF(Splitting!A402="PREDIABETES",3,IF(Splitting!A402="DIABETES",1)))</f>
        <v>2</v>
      </c>
      <c r="B402" s="11">
        <f>IF(Splitting!B402="NORMAL",2,IF(Splitting!B402="PRAHIPERTENSI",3,IF(Splitting!B402="HIPERTENSI1",5,IF(Splitting!B402="HIPERTENSI2",4,IF(Splitting!B402="KRISIS",1)))))</f>
        <v>2</v>
      </c>
      <c r="C402" s="11">
        <f>IF(Splitting!C402="OBESITAS",3,IF(Splitting!C402="NORMAL",2,IF(Splitting!C402="KURANG",1)))</f>
        <v>2</v>
      </c>
      <c r="D402" s="11">
        <f>IF(Splitting!D402="DEWASA",1,IF(Splitting!D402="LANSIA",0))</f>
        <v>1</v>
      </c>
      <c r="E402" s="9">
        <v>0</v>
      </c>
    </row>
    <row r="403" spans="1:5">
      <c r="A403" s="11">
        <f>IF(Splitting!A403="NORMAL",2,IF(Splitting!A403="PREDIABETES",3,IF(Splitting!A403="DIABETES",1)))</f>
        <v>2</v>
      </c>
      <c r="B403" s="11">
        <f>IF(Splitting!B403="NORMAL",2,IF(Splitting!B403="PRAHIPERTENSI",3,IF(Splitting!B403="HIPERTENSI1",5,IF(Splitting!B403="HIPERTENSI2",4,IF(Splitting!B403="KRISIS",1)))))</f>
        <v>2</v>
      </c>
      <c r="C403" s="11">
        <f>IF(Splitting!C403="OBESITAS",3,IF(Splitting!C403="NORMAL",2,IF(Splitting!C403="KURANG",1)))</f>
        <v>3</v>
      </c>
      <c r="D403" s="11">
        <f>IF(Splitting!D403="DEWASA",1,IF(Splitting!D403="LANSIA",0))</f>
        <v>1</v>
      </c>
      <c r="E403" s="9">
        <v>1</v>
      </c>
    </row>
    <row r="404" spans="1:5">
      <c r="A404" s="11">
        <f>IF(Splitting!A404="NORMAL",2,IF(Splitting!A404="PREDIABETES",3,IF(Splitting!A404="DIABETES",1)))</f>
        <v>2</v>
      </c>
      <c r="B404" s="11">
        <f>IF(Splitting!B404="NORMAL",2,IF(Splitting!B404="PRAHIPERTENSI",3,IF(Splitting!B404="HIPERTENSI1",5,IF(Splitting!B404="HIPERTENSI2",4,IF(Splitting!B404="KRISIS",1)))))</f>
        <v>2</v>
      </c>
      <c r="C404" s="11">
        <f>IF(Splitting!C404="OBESITAS",3,IF(Splitting!C404="NORMAL",2,IF(Splitting!C404="KURANG",1)))</f>
        <v>3</v>
      </c>
      <c r="D404" s="11">
        <f>IF(Splitting!D404="DEWASA",1,IF(Splitting!D404="LANSIA",0))</f>
        <v>1</v>
      </c>
      <c r="E404" s="9">
        <v>0</v>
      </c>
    </row>
    <row r="405" spans="1:5">
      <c r="A405" s="11">
        <f>IF(Splitting!A405="NORMAL",2,IF(Splitting!A405="PREDIABETES",3,IF(Splitting!A405="DIABETES",1)))</f>
        <v>2</v>
      </c>
      <c r="B405" s="11">
        <f>IF(Splitting!B405="NORMAL",2,IF(Splitting!B405="PRAHIPERTENSI",3,IF(Splitting!B405="HIPERTENSI1",5,IF(Splitting!B405="HIPERTENSI2",4,IF(Splitting!B405="KRISIS",1)))))</f>
        <v>2</v>
      </c>
      <c r="C405" s="11">
        <f>IF(Splitting!C405="OBESITAS",3,IF(Splitting!C405="NORMAL",2,IF(Splitting!C405="KURANG",1)))</f>
        <v>2</v>
      </c>
      <c r="D405" s="11">
        <f>IF(Splitting!D405="DEWASA",1,IF(Splitting!D405="LANSIA",0))</f>
        <v>1</v>
      </c>
      <c r="E405" s="9">
        <v>0</v>
      </c>
    </row>
    <row r="406" spans="1:5">
      <c r="A406" s="11">
        <f>IF(Splitting!A406="NORMAL",2,IF(Splitting!A406="PREDIABETES",3,IF(Splitting!A406="DIABETES",1)))</f>
        <v>3</v>
      </c>
      <c r="B406" s="11">
        <f>IF(Splitting!B406="NORMAL",2,IF(Splitting!B406="PRAHIPERTENSI",3,IF(Splitting!B406="HIPERTENSI1",5,IF(Splitting!B406="HIPERTENSI2",4,IF(Splitting!B406="KRISIS",1)))))</f>
        <v>3</v>
      </c>
      <c r="C406" s="11">
        <f>IF(Splitting!C406="OBESITAS",3,IF(Splitting!C406="NORMAL",2,IF(Splitting!C406="KURANG",1)))</f>
        <v>3</v>
      </c>
      <c r="D406" s="11">
        <f>IF(Splitting!D406="DEWASA",1,IF(Splitting!D406="LANSIA",0))</f>
        <v>1</v>
      </c>
      <c r="E406" s="9">
        <v>0</v>
      </c>
    </row>
    <row r="407" spans="1:5">
      <c r="A407" s="11">
        <f>IF(Splitting!A407="NORMAL",2,IF(Splitting!A407="PREDIABETES",3,IF(Splitting!A407="DIABETES",1)))</f>
        <v>3</v>
      </c>
      <c r="B407" s="11">
        <f>IF(Splitting!B407="NORMAL",2,IF(Splitting!B407="PRAHIPERTENSI",3,IF(Splitting!B407="HIPERTENSI1",5,IF(Splitting!B407="HIPERTENSI2",4,IF(Splitting!B407="KRISIS",1)))))</f>
        <v>2</v>
      </c>
      <c r="C407" s="11">
        <f>IF(Splitting!C407="OBESITAS",3,IF(Splitting!C407="NORMAL",2,IF(Splitting!C407="KURANG",1)))</f>
        <v>3</v>
      </c>
      <c r="D407" s="11">
        <f>IF(Splitting!D407="DEWASA",1,IF(Splitting!D407="LANSIA",0))</f>
        <v>1</v>
      </c>
      <c r="E407" s="9">
        <v>1</v>
      </c>
    </row>
    <row r="408" spans="1:5">
      <c r="A408" s="11">
        <f>IF(Splitting!A408="NORMAL",2,IF(Splitting!A408="PREDIABETES",3,IF(Splitting!A408="DIABETES",1)))</f>
        <v>2</v>
      </c>
      <c r="B408" s="11">
        <f>IF(Splitting!B408="NORMAL",2,IF(Splitting!B408="PRAHIPERTENSI",3,IF(Splitting!B408="HIPERTENSI1",5,IF(Splitting!B408="HIPERTENSI2",4,IF(Splitting!B408="KRISIS",1)))))</f>
        <v>2</v>
      </c>
      <c r="C408" s="11">
        <f>IF(Splitting!C408="OBESITAS",3,IF(Splitting!C408="NORMAL",2,IF(Splitting!C408="KURANG",1)))</f>
        <v>2</v>
      </c>
      <c r="D408" s="11">
        <f>IF(Splitting!D408="DEWASA",1,IF(Splitting!D408="LANSIA",0))</f>
        <v>1</v>
      </c>
      <c r="E408" s="9">
        <v>0</v>
      </c>
    </row>
    <row r="409" spans="1:5">
      <c r="A409" s="11">
        <f>IF(Splitting!A409="NORMAL",2,IF(Splitting!A409="PREDIABETES",3,IF(Splitting!A409="DIABETES",1)))</f>
        <v>2</v>
      </c>
      <c r="B409" s="11">
        <f>IF(Splitting!B409="NORMAL",2,IF(Splitting!B409="PRAHIPERTENSI",3,IF(Splitting!B409="HIPERTENSI1",5,IF(Splitting!B409="HIPERTENSI2",4,IF(Splitting!B409="KRISIS",1)))))</f>
        <v>2</v>
      </c>
      <c r="C409" s="11">
        <f>IF(Splitting!C409="OBESITAS",3,IF(Splitting!C409="NORMAL",2,IF(Splitting!C409="KURANG",1)))</f>
        <v>3</v>
      </c>
      <c r="D409" s="11">
        <f>IF(Splitting!D409="DEWASA",1,IF(Splitting!D409="LANSIA",0))</f>
        <v>1</v>
      </c>
      <c r="E409" s="9">
        <v>0</v>
      </c>
    </row>
    <row r="410" spans="1:5">
      <c r="A410" s="11">
        <f>IF(Splitting!A410="NORMAL",2,IF(Splitting!A410="PREDIABETES",3,IF(Splitting!A410="DIABETES",1)))</f>
        <v>3</v>
      </c>
      <c r="B410" s="11">
        <f>IF(Splitting!B410="NORMAL",2,IF(Splitting!B410="PRAHIPERTENSI",3,IF(Splitting!B410="HIPERTENSI1",5,IF(Splitting!B410="HIPERTENSI2",4,IF(Splitting!B410="KRISIS",1)))))</f>
        <v>2</v>
      </c>
      <c r="C410" s="11">
        <f>IF(Splitting!C410="OBESITAS",3,IF(Splitting!C410="NORMAL",2,IF(Splitting!C410="KURANG",1)))</f>
        <v>3</v>
      </c>
      <c r="D410" s="11">
        <f>IF(Splitting!D410="DEWASA",1,IF(Splitting!D410="LANSIA",0))</f>
        <v>1</v>
      </c>
      <c r="E410" s="9">
        <v>1</v>
      </c>
    </row>
    <row r="411" spans="1:5">
      <c r="A411" s="11">
        <f>IF(Splitting!A411="NORMAL",2,IF(Splitting!A411="PREDIABETES",3,IF(Splitting!A411="DIABETES",1)))</f>
        <v>2</v>
      </c>
      <c r="B411" s="11">
        <f>IF(Splitting!B411="NORMAL",2,IF(Splitting!B411="PRAHIPERTENSI",3,IF(Splitting!B411="HIPERTENSI1",5,IF(Splitting!B411="HIPERTENSI2",4,IF(Splitting!B411="KRISIS",1)))))</f>
        <v>2</v>
      </c>
      <c r="C411" s="11">
        <f>IF(Splitting!C411="OBESITAS",3,IF(Splitting!C411="NORMAL",2,IF(Splitting!C411="KURANG",1)))</f>
        <v>3</v>
      </c>
      <c r="D411" s="11">
        <f>IF(Splitting!D411="DEWASA",1,IF(Splitting!D411="LANSIA",0))</f>
        <v>1</v>
      </c>
      <c r="E411" s="9">
        <v>1</v>
      </c>
    </row>
    <row r="412" spans="1:5">
      <c r="A412" s="11">
        <f>IF(Splitting!A412="NORMAL",2,IF(Splitting!A412="PREDIABETES",3,IF(Splitting!A412="DIABETES",1)))</f>
        <v>2</v>
      </c>
      <c r="B412" s="11">
        <f>IF(Splitting!B412="NORMAL",2,IF(Splitting!B412="PRAHIPERTENSI",3,IF(Splitting!B412="HIPERTENSI1",5,IF(Splitting!B412="HIPERTENSI2",4,IF(Splitting!B412="KRISIS",1)))))</f>
        <v>3</v>
      </c>
      <c r="C412" s="11">
        <f>IF(Splitting!C412="OBESITAS",3,IF(Splitting!C412="NORMAL",2,IF(Splitting!C412="KURANG",1)))</f>
        <v>3</v>
      </c>
      <c r="D412" s="11">
        <f>IF(Splitting!D412="DEWASA",1,IF(Splitting!D412="LANSIA",0))</f>
        <v>1</v>
      </c>
      <c r="E412" s="9">
        <v>0</v>
      </c>
    </row>
    <row r="413" spans="1:5">
      <c r="A413" s="11">
        <f>IF(Splitting!A413="NORMAL",2,IF(Splitting!A413="PREDIABETES",3,IF(Splitting!A413="DIABETES",1)))</f>
        <v>2</v>
      </c>
      <c r="B413" s="11">
        <f>IF(Splitting!B413="NORMAL",2,IF(Splitting!B413="PRAHIPERTENSI",3,IF(Splitting!B413="HIPERTENSI1",5,IF(Splitting!B413="HIPERTENSI2",4,IF(Splitting!B413="KRISIS",1)))))</f>
        <v>2</v>
      </c>
      <c r="C413" s="11">
        <f>IF(Splitting!C413="OBESITAS",3,IF(Splitting!C413="NORMAL",2,IF(Splitting!C413="KURANG",1)))</f>
        <v>2</v>
      </c>
      <c r="D413" s="11">
        <f>IF(Splitting!D413="DEWASA",1,IF(Splitting!D413="LANSIA",0))</f>
        <v>1</v>
      </c>
      <c r="E413" s="9">
        <v>0</v>
      </c>
    </row>
    <row r="414" spans="1:5">
      <c r="A414" s="11">
        <f>IF(Splitting!A414="NORMAL",2,IF(Splitting!A414="PREDIABETES",3,IF(Splitting!A414="DIABETES",1)))</f>
        <v>2</v>
      </c>
      <c r="B414" s="11">
        <f>IF(Splitting!B414="NORMAL",2,IF(Splitting!B414="PRAHIPERTENSI",3,IF(Splitting!B414="HIPERTENSI1",5,IF(Splitting!B414="HIPERTENSI2",4,IF(Splitting!B414="KRISIS",1)))))</f>
        <v>2</v>
      </c>
      <c r="C414" s="11">
        <f>IF(Splitting!C414="OBESITAS",3,IF(Splitting!C414="NORMAL",2,IF(Splitting!C414="KURANG",1)))</f>
        <v>3</v>
      </c>
      <c r="D414" s="11">
        <f>IF(Splitting!D414="DEWASA",1,IF(Splitting!D414="LANSIA",0))</f>
        <v>1</v>
      </c>
      <c r="E414" s="9">
        <v>1</v>
      </c>
    </row>
    <row r="415" spans="1:5">
      <c r="A415" s="11">
        <f>IF(Splitting!A415="NORMAL",2,IF(Splitting!A415="PREDIABETES",3,IF(Splitting!A415="DIABETES",1)))</f>
        <v>3</v>
      </c>
      <c r="B415" s="11">
        <f>IF(Splitting!B415="NORMAL",2,IF(Splitting!B415="PRAHIPERTENSI",3,IF(Splitting!B415="HIPERTENSI1",5,IF(Splitting!B415="HIPERTENSI2",4,IF(Splitting!B415="KRISIS",1)))))</f>
        <v>2</v>
      </c>
      <c r="C415" s="11">
        <f>IF(Splitting!C415="OBESITAS",3,IF(Splitting!C415="NORMAL",2,IF(Splitting!C415="KURANG",1)))</f>
        <v>3</v>
      </c>
      <c r="D415" s="11">
        <f>IF(Splitting!D415="DEWASA",1,IF(Splitting!D415="LANSIA",0))</f>
        <v>1</v>
      </c>
      <c r="E415" s="9">
        <v>0</v>
      </c>
    </row>
    <row r="416" spans="1:5">
      <c r="A416" s="11">
        <f>IF(Splitting!A416="NORMAL",2,IF(Splitting!A416="PREDIABETES",3,IF(Splitting!A416="DIABETES",1)))</f>
        <v>2</v>
      </c>
      <c r="B416" s="11">
        <f>IF(Splitting!B416="NORMAL",2,IF(Splitting!B416="PRAHIPERTENSI",3,IF(Splitting!B416="HIPERTENSI1",5,IF(Splitting!B416="HIPERTENSI2",4,IF(Splitting!B416="KRISIS",1)))))</f>
        <v>2</v>
      </c>
      <c r="C416" s="11">
        <f>IF(Splitting!C416="OBESITAS",3,IF(Splitting!C416="NORMAL",2,IF(Splitting!C416="KURANG",1)))</f>
        <v>2</v>
      </c>
      <c r="D416" s="11">
        <f>IF(Splitting!D416="DEWASA",1,IF(Splitting!D416="LANSIA",0))</f>
        <v>1</v>
      </c>
      <c r="E416" s="9">
        <v>0</v>
      </c>
    </row>
    <row r="417" spans="1:5">
      <c r="A417" s="11">
        <f>IF(Splitting!A417="NORMAL",2,IF(Splitting!A417="PREDIABETES",3,IF(Splitting!A417="DIABETES",1)))</f>
        <v>2</v>
      </c>
      <c r="B417" s="11">
        <f>IF(Splitting!B417="NORMAL",2,IF(Splitting!B417="PRAHIPERTENSI",3,IF(Splitting!B417="HIPERTENSI1",5,IF(Splitting!B417="HIPERTENSI2",4,IF(Splitting!B417="KRISIS",1)))))</f>
        <v>2</v>
      </c>
      <c r="C417" s="11">
        <f>IF(Splitting!C417="OBESITAS",3,IF(Splitting!C417="NORMAL",2,IF(Splitting!C417="KURANG",1)))</f>
        <v>3</v>
      </c>
      <c r="D417" s="11">
        <f>IF(Splitting!D417="DEWASA",1,IF(Splitting!D417="LANSIA",0))</f>
        <v>1</v>
      </c>
      <c r="E417" s="9">
        <v>1</v>
      </c>
    </row>
    <row r="418" spans="1:5">
      <c r="A418" s="11">
        <f>IF(Splitting!A418="NORMAL",2,IF(Splitting!A418="PREDIABETES",3,IF(Splitting!A418="DIABETES",1)))</f>
        <v>3</v>
      </c>
      <c r="B418" s="11">
        <f>IF(Splitting!B418="NORMAL",2,IF(Splitting!B418="PRAHIPERTENSI",3,IF(Splitting!B418="HIPERTENSI1",5,IF(Splitting!B418="HIPERTENSI2",4,IF(Splitting!B418="KRISIS",1)))))</f>
        <v>2</v>
      </c>
      <c r="C418" s="11">
        <f>IF(Splitting!C418="OBESITAS",3,IF(Splitting!C418="NORMAL",2,IF(Splitting!C418="KURANG",1)))</f>
        <v>2</v>
      </c>
      <c r="D418" s="11">
        <f>IF(Splitting!D418="DEWASA",1,IF(Splitting!D418="LANSIA",0))</f>
        <v>1</v>
      </c>
      <c r="E418" s="9">
        <v>0</v>
      </c>
    </row>
    <row r="419" spans="1:5">
      <c r="A419" s="11">
        <f>IF(Splitting!A419="NORMAL",2,IF(Splitting!A419="PREDIABETES",3,IF(Splitting!A419="DIABETES",1)))</f>
        <v>2</v>
      </c>
      <c r="B419" s="11">
        <f>IF(Splitting!B419="NORMAL",2,IF(Splitting!B419="PRAHIPERTENSI",3,IF(Splitting!B419="HIPERTENSI1",5,IF(Splitting!B419="HIPERTENSI2",4,IF(Splitting!B419="KRISIS",1)))))</f>
        <v>2</v>
      </c>
      <c r="C419" s="11">
        <f>IF(Splitting!C419="OBESITAS",3,IF(Splitting!C419="NORMAL",2,IF(Splitting!C419="KURANG",1)))</f>
        <v>3</v>
      </c>
      <c r="D419" s="11">
        <f>IF(Splitting!D419="DEWASA",1,IF(Splitting!D419="LANSIA",0))</f>
        <v>1</v>
      </c>
      <c r="E419" s="9">
        <v>1</v>
      </c>
    </row>
    <row r="420" spans="1:5">
      <c r="A420" s="11">
        <f>IF(Splitting!A420="NORMAL",2,IF(Splitting!A420="PREDIABETES",3,IF(Splitting!A420="DIABETES",1)))</f>
        <v>2</v>
      </c>
      <c r="B420" s="11">
        <f>IF(Splitting!B420="NORMAL",2,IF(Splitting!B420="PRAHIPERTENSI",3,IF(Splitting!B420="HIPERTENSI1",5,IF(Splitting!B420="HIPERTENSI2",4,IF(Splitting!B420="KRISIS",1)))))</f>
        <v>2</v>
      </c>
      <c r="C420" s="11">
        <f>IF(Splitting!C420="OBESITAS",3,IF(Splitting!C420="NORMAL",2,IF(Splitting!C420="KURANG",1)))</f>
        <v>2</v>
      </c>
      <c r="D420" s="11">
        <f>IF(Splitting!D420="DEWASA",1,IF(Splitting!D420="LANSIA",0))</f>
        <v>1</v>
      </c>
      <c r="E420" s="9">
        <v>1</v>
      </c>
    </row>
    <row r="421" spans="1:5">
      <c r="A421" s="11">
        <f>IF(Splitting!A421="NORMAL",2,IF(Splitting!A421="PREDIABETES",3,IF(Splitting!A421="DIABETES",1)))</f>
        <v>2</v>
      </c>
      <c r="B421" s="11">
        <f>IF(Splitting!B421="NORMAL",2,IF(Splitting!B421="PRAHIPERTENSI",3,IF(Splitting!B421="HIPERTENSI1",5,IF(Splitting!B421="HIPERTENSI2",4,IF(Splitting!B421="KRISIS",1)))))</f>
        <v>2</v>
      </c>
      <c r="C421" s="11">
        <f>IF(Splitting!C421="OBESITAS",3,IF(Splitting!C421="NORMAL",2,IF(Splitting!C421="KURANG",1)))</f>
        <v>3</v>
      </c>
      <c r="D421" s="11">
        <f>IF(Splitting!D421="DEWASA",1,IF(Splitting!D421="LANSIA",0))</f>
        <v>1</v>
      </c>
      <c r="E421" s="9">
        <v>1</v>
      </c>
    </row>
    <row r="422" spans="1:5">
      <c r="A422" s="11">
        <f>IF(Splitting!A422="NORMAL",2,IF(Splitting!A422="PREDIABETES",3,IF(Splitting!A422="DIABETES",1)))</f>
        <v>2</v>
      </c>
      <c r="B422" s="11">
        <f>IF(Splitting!B422="NORMAL",2,IF(Splitting!B422="PRAHIPERTENSI",3,IF(Splitting!B422="HIPERTENSI1",5,IF(Splitting!B422="HIPERTENSI2",4,IF(Splitting!B422="KRISIS",1)))))</f>
        <v>3</v>
      </c>
      <c r="C422" s="11">
        <f>IF(Splitting!C422="OBESITAS",3,IF(Splitting!C422="NORMAL",2,IF(Splitting!C422="KURANG",1)))</f>
        <v>2</v>
      </c>
      <c r="D422" s="11">
        <f>IF(Splitting!D422="DEWASA",1,IF(Splitting!D422="LANSIA",0))</f>
        <v>1</v>
      </c>
      <c r="E422" s="9">
        <v>0</v>
      </c>
    </row>
    <row r="423" spans="1:5">
      <c r="A423" s="11">
        <f>IF(Splitting!A423="NORMAL",2,IF(Splitting!A423="PREDIABETES",3,IF(Splitting!A423="DIABETES",1)))</f>
        <v>2</v>
      </c>
      <c r="B423" s="11">
        <f>IF(Splitting!B423="NORMAL",2,IF(Splitting!B423="PRAHIPERTENSI",3,IF(Splitting!B423="HIPERTENSI1",5,IF(Splitting!B423="HIPERTENSI2",4,IF(Splitting!B423="KRISIS",1)))))</f>
        <v>2</v>
      </c>
      <c r="C423" s="11">
        <f>IF(Splitting!C423="OBESITAS",3,IF(Splitting!C423="NORMAL",2,IF(Splitting!C423="KURANG",1)))</f>
        <v>2</v>
      </c>
      <c r="D423" s="11">
        <f>IF(Splitting!D423="DEWASA",1,IF(Splitting!D423="LANSIA",0))</f>
        <v>1</v>
      </c>
      <c r="E423" s="9">
        <v>0</v>
      </c>
    </row>
    <row r="424" spans="1:5">
      <c r="A424" s="11">
        <f>IF(Splitting!A424="NORMAL",2,IF(Splitting!A424="PREDIABETES",3,IF(Splitting!A424="DIABETES",1)))</f>
        <v>2</v>
      </c>
      <c r="B424" s="11">
        <f>IF(Splitting!B424="NORMAL",2,IF(Splitting!B424="PRAHIPERTENSI",3,IF(Splitting!B424="HIPERTENSI1",5,IF(Splitting!B424="HIPERTENSI2",4,IF(Splitting!B424="KRISIS",1)))))</f>
        <v>2</v>
      </c>
      <c r="C424" s="11">
        <f>IF(Splitting!C424="OBESITAS",3,IF(Splitting!C424="NORMAL",2,IF(Splitting!C424="KURANG",1)))</f>
        <v>3</v>
      </c>
      <c r="D424" s="11">
        <f>IF(Splitting!D424="DEWASA",1,IF(Splitting!D424="LANSIA",0))</f>
        <v>1</v>
      </c>
      <c r="E424" s="9">
        <v>1</v>
      </c>
    </row>
    <row r="425" spans="1:5">
      <c r="A425" s="11">
        <f>IF(Splitting!A425="NORMAL",2,IF(Splitting!A425="PREDIABETES",3,IF(Splitting!A425="DIABETES",1)))</f>
        <v>2</v>
      </c>
      <c r="B425" s="11">
        <f>IF(Splitting!B425="NORMAL",2,IF(Splitting!B425="PRAHIPERTENSI",3,IF(Splitting!B425="HIPERTENSI1",5,IF(Splitting!B425="HIPERTENSI2",4,IF(Splitting!B425="KRISIS",1)))))</f>
        <v>2</v>
      </c>
      <c r="C425" s="11">
        <f>IF(Splitting!C425="OBESITAS",3,IF(Splitting!C425="NORMAL",2,IF(Splitting!C425="KURANG",1)))</f>
        <v>3</v>
      </c>
      <c r="D425" s="11">
        <f>IF(Splitting!D425="DEWASA",1,IF(Splitting!D425="LANSIA",0))</f>
        <v>1</v>
      </c>
      <c r="E425" s="9">
        <v>0</v>
      </c>
    </row>
    <row r="426" spans="1:5">
      <c r="A426" s="11">
        <f>IF(Splitting!A426="NORMAL",2,IF(Splitting!A426="PREDIABETES",3,IF(Splitting!A426="DIABETES",1)))</f>
        <v>2</v>
      </c>
      <c r="B426" s="11">
        <f>IF(Splitting!B426="NORMAL",2,IF(Splitting!B426="PRAHIPERTENSI",3,IF(Splitting!B426="HIPERTENSI1",5,IF(Splitting!B426="HIPERTENSI2",4,IF(Splitting!B426="KRISIS",1)))))</f>
        <v>4</v>
      </c>
      <c r="C426" s="11">
        <f>IF(Splitting!C426="OBESITAS",3,IF(Splitting!C426="NORMAL",2,IF(Splitting!C426="KURANG",1)))</f>
        <v>3</v>
      </c>
      <c r="D426" s="11">
        <f>IF(Splitting!D426="DEWASA",1,IF(Splitting!D426="LANSIA",0))</f>
        <v>1</v>
      </c>
      <c r="E426" s="9">
        <v>1</v>
      </c>
    </row>
    <row r="427" spans="1:5">
      <c r="A427" s="11">
        <f>IF(Splitting!A427="NORMAL",2,IF(Splitting!A427="PREDIABETES",3,IF(Splitting!A427="DIABETES",1)))</f>
        <v>3</v>
      </c>
      <c r="B427" s="11">
        <f>IF(Splitting!B427="NORMAL",2,IF(Splitting!B427="PRAHIPERTENSI",3,IF(Splitting!B427="HIPERTENSI1",5,IF(Splitting!B427="HIPERTENSI2",4,IF(Splitting!B427="KRISIS",1)))))</f>
        <v>2</v>
      </c>
      <c r="C427" s="11">
        <f>IF(Splitting!C427="OBESITAS",3,IF(Splitting!C427="NORMAL",2,IF(Splitting!C427="KURANG",1)))</f>
        <v>3</v>
      </c>
      <c r="D427" s="11">
        <f>IF(Splitting!D427="DEWASA",1,IF(Splitting!D427="LANSIA",0))</f>
        <v>1</v>
      </c>
      <c r="E427" s="9">
        <v>1</v>
      </c>
    </row>
    <row r="428" spans="1:5">
      <c r="A428" s="11">
        <f>IF(Splitting!A428="NORMAL",2,IF(Splitting!A428="PREDIABETES",3,IF(Splitting!A428="DIABETES",1)))</f>
        <v>2</v>
      </c>
      <c r="B428" s="11">
        <f>IF(Splitting!B428="NORMAL",2,IF(Splitting!B428="PRAHIPERTENSI",3,IF(Splitting!B428="HIPERTENSI1",5,IF(Splitting!B428="HIPERTENSI2",4,IF(Splitting!B428="KRISIS",1)))))</f>
        <v>2</v>
      </c>
      <c r="C428" s="11">
        <f>IF(Splitting!C428="OBESITAS",3,IF(Splitting!C428="NORMAL",2,IF(Splitting!C428="KURANG",1)))</f>
        <v>3</v>
      </c>
      <c r="D428" s="11">
        <f>IF(Splitting!D428="DEWASA",1,IF(Splitting!D428="LANSIA",0))</f>
        <v>1</v>
      </c>
      <c r="E428" s="9">
        <v>1</v>
      </c>
    </row>
    <row r="429" spans="1:5">
      <c r="A429" s="11">
        <f>IF(Splitting!A429="NORMAL",2,IF(Splitting!A429="PREDIABETES",3,IF(Splitting!A429="DIABETES",1)))</f>
        <v>3</v>
      </c>
      <c r="B429" s="11">
        <f>IF(Splitting!B429="NORMAL",2,IF(Splitting!B429="PRAHIPERTENSI",3,IF(Splitting!B429="HIPERTENSI1",5,IF(Splitting!B429="HIPERTENSI2",4,IF(Splitting!B429="KRISIS",1)))))</f>
        <v>5</v>
      </c>
      <c r="C429" s="11">
        <f>IF(Splitting!C429="OBESITAS",3,IF(Splitting!C429="NORMAL",2,IF(Splitting!C429="KURANG",1)))</f>
        <v>3</v>
      </c>
      <c r="D429" s="11">
        <f>IF(Splitting!D429="DEWASA",1,IF(Splitting!D429="LANSIA",0))</f>
        <v>1</v>
      </c>
      <c r="E429" s="9">
        <v>0</v>
      </c>
    </row>
    <row r="430" spans="1:5">
      <c r="A430" s="11">
        <f>IF(Splitting!A430="NORMAL",2,IF(Splitting!A430="PREDIABETES",3,IF(Splitting!A430="DIABETES",1)))</f>
        <v>2</v>
      </c>
      <c r="B430" s="11">
        <f>IF(Splitting!B430="NORMAL",2,IF(Splitting!B430="PRAHIPERTENSI",3,IF(Splitting!B430="HIPERTENSI1",5,IF(Splitting!B430="HIPERTENSI2",4,IF(Splitting!B430="KRISIS",1)))))</f>
        <v>2</v>
      </c>
      <c r="C430" s="11">
        <f>IF(Splitting!C430="OBESITAS",3,IF(Splitting!C430="NORMAL",2,IF(Splitting!C430="KURANG",1)))</f>
        <v>3</v>
      </c>
      <c r="D430" s="11">
        <f>IF(Splitting!D430="DEWASA",1,IF(Splitting!D430="LANSIA",0))</f>
        <v>1</v>
      </c>
      <c r="E430" s="9">
        <v>0</v>
      </c>
    </row>
    <row r="431" spans="1:5">
      <c r="A431" s="11">
        <f>IF(Splitting!A431="NORMAL",2,IF(Splitting!A431="PREDIABETES",3,IF(Splitting!A431="DIABETES",1)))</f>
        <v>2</v>
      </c>
      <c r="B431" s="11">
        <f>IF(Splitting!B431="NORMAL",2,IF(Splitting!B431="PRAHIPERTENSI",3,IF(Splitting!B431="HIPERTENSI1",5,IF(Splitting!B431="HIPERTENSI2",4,IF(Splitting!B431="KRISIS",1)))))</f>
        <v>2</v>
      </c>
      <c r="C431" s="11">
        <f>IF(Splitting!C431="OBESITAS",3,IF(Splitting!C431="NORMAL",2,IF(Splitting!C431="KURANG",1)))</f>
        <v>2</v>
      </c>
      <c r="D431" s="11">
        <f>IF(Splitting!D431="DEWASA",1,IF(Splitting!D431="LANSIA",0))</f>
        <v>1</v>
      </c>
      <c r="E431" s="9">
        <v>1</v>
      </c>
    </row>
    <row r="432" spans="1:5">
      <c r="A432" s="49"/>
      <c r="B432" s="49"/>
      <c r="C432" s="49"/>
      <c r="D432" s="49"/>
      <c r="E432" s="28"/>
    </row>
    <row r="433" spans="1:5">
      <c r="A433" s="49"/>
      <c r="B433" s="49"/>
      <c r="C433" s="49"/>
      <c r="D433" s="49"/>
      <c r="E433" s="28"/>
    </row>
    <row r="434" spans="1:5">
      <c r="A434" s="49"/>
      <c r="B434" s="49"/>
      <c r="C434" s="49"/>
      <c r="D434" s="49"/>
      <c r="E434" s="28"/>
    </row>
    <row r="435" spans="1:5">
      <c r="A435" s="49"/>
      <c r="B435" s="49"/>
      <c r="C435" s="49"/>
      <c r="D435" s="49"/>
      <c r="E435" s="28"/>
    </row>
    <row r="436" spans="1:5">
      <c r="A436" s="49"/>
      <c r="B436" s="49"/>
      <c r="C436" s="49"/>
      <c r="D436" s="49"/>
      <c r="E436" s="28"/>
    </row>
    <row r="437" spans="1:5">
      <c r="A437" s="49"/>
      <c r="B437" s="49"/>
      <c r="C437" s="49"/>
      <c r="D437" s="49"/>
      <c r="E437" s="28"/>
    </row>
    <row r="438" spans="1:5">
      <c r="A438" s="49"/>
      <c r="B438" s="49"/>
      <c r="C438" s="49"/>
      <c r="D438" s="49"/>
      <c r="E438" s="28"/>
    </row>
    <row r="439" spans="1:5">
      <c r="A439" s="49"/>
      <c r="B439" s="49"/>
      <c r="C439" s="49"/>
      <c r="D439" s="49"/>
      <c r="E439" s="28"/>
    </row>
    <row r="440" spans="1:5">
      <c r="A440" s="49"/>
      <c r="B440" s="49"/>
      <c r="C440" s="49"/>
      <c r="D440" s="49"/>
      <c r="E440" s="28"/>
    </row>
    <row r="441" spans="1:5">
      <c r="A441" s="49"/>
      <c r="B441" s="49"/>
      <c r="C441" s="49"/>
      <c r="D441" s="49"/>
      <c r="E441" s="28"/>
    </row>
    <row r="442" spans="1:5">
      <c r="A442" s="49"/>
      <c r="B442" s="49"/>
      <c r="C442" s="49"/>
      <c r="D442" s="49"/>
      <c r="E442" s="28"/>
    </row>
    <row r="443" spans="1:5">
      <c r="A443" s="49"/>
      <c r="B443" s="49"/>
      <c r="C443" s="49"/>
      <c r="D443" s="49"/>
      <c r="E443" s="28"/>
    </row>
    <row r="444" spans="1:5">
      <c r="A444" s="49"/>
      <c r="B444" s="49"/>
      <c r="C444" s="49"/>
      <c r="D444" s="49"/>
      <c r="E444" s="28"/>
    </row>
    <row r="445" spans="1:5">
      <c r="A445" s="49"/>
      <c r="B445" s="49"/>
      <c r="C445" s="49"/>
      <c r="D445" s="49"/>
      <c r="E445" s="28"/>
    </row>
    <row r="446" spans="1:5">
      <c r="A446" s="49"/>
      <c r="B446" s="49"/>
      <c r="C446" s="49"/>
      <c r="D446" s="49"/>
      <c r="E446" s="28"/>
    </row>
    <row r="447" spans="1:5">
      <c r="A447" s="49"/>
      <c r="B447" s="49"/>
      <c r="C447" s="49"/>
      <c r="D447" s="49"/>
      <c r="E447" s="28"/>
    </row>
    <row r="448" spans="1:5">
      <c r="A448" s="49"/>
      <c r="B448" s="49"/>
      <c r="C448" s="49"/>
      <c r="D448" s="49"/>
      <c r="E448" s="28"/>
    </row>
    <row r="449" spans="1:5">
      <c r="A449" s="49"/>
      <c r="B449" s="49"/>
      <c r="C449" s="49"/>
      <c r="D449" s="49"/>
      <c r="E449" s="28"/>
    </row>
    <row r="450" spans="1:5">
      <c r="A450" s="49"/>
      <c r="B450" s="49"/>
      <c r="C450" s="49"/>
      <c r="D450" s="49"/>
      <c r="E450" s="28"/>
    </row>
    <row r="451" spans="1:5">
      <c r="A451" s="49"/>
      <c r="B451" s="49"/>
      <c r="C451" s="49"/>
      <c r="D451" s="49"/>
      <c r="E451" s="28"/>
    </row>
    <row r="452" spans="1:5">
      <c r="A452" s="49"/>
      <c r="B452" s="49"/>
      <c r="C452" s="49"/>
      <c r="D452" s="49"/>
      <c r="E452" s="28"/>
    </row>
    <row r="453" spans="1:5">
      <c r="A453" s="49"/>
      <c r="B453" s="49"/>
      <c r="C453" s="49"/>
      <c r="D453" s="49"/>
      <c r="E453" s="28"/>
    </row>
    <row r="454" spans="1:5">
      <c r="A454" s="49"/>
      <c r="B454" s="49"/>
      <c r="C454" s="49"/>
      <c r="D454" s="49"/>
      <c r="E454" s="28"/>
    </row>
    <row r="455" spans="1:5">
      <c r="A455" s="49"/>
      <c r="B455" s="49"/>
      <c r="C455" s="49"/>
      <c r="D455" s="49"/>
      <c r="E455" s="28"/>
    </row>
    <row r="456" spans="1:5">
      <c r="A456" s="49"/>
      <c r="B456" s="49"/>
      <c r="C456" s="49"/>
      <c r="D456" s="49"/>
      <c r="E456" s="28"/>
    </row>
    <row r="457" spans="1:5">
      <c r="A457" s="49"/>
      <c r="B457" s="49"/>
      <c r="C457" s="49"/>
      <c r="D457" s="49"/>
      <c r="E457" s="28"/>
    </row>
    <row r="458" spans="1:5">
      <c r="A458" s="49"/>
      <c r="B458" s="49"/>
      <c r="C458" s="49"/>
      <c r="D458" s="49"/>
      <c r="E458" s="28"/>
    </row>
    <row r="459" spans="1:5">
      <c r="A459" s="49"/>
      <c r="B459" s="49"/>
      <c r="C459" s="49"/>
      <c r="D459" s="49"/>
      <c r="E459" s="28"/>
    </row>
    <row r="460" spans="1:5">
      <c r="A460" s="49"/>
      <c r="B460" s="49"/>
      <c r="C460" s="49"/>
      <c r="D460" s="49"/>
      <c r="E460" s="28"/>
    </row>
    <row r="461" spans="1:5">
      <c r="A461" s="49"/>
      <c r="B461" s="49"/>
      <c r="C461" s="49"/>
      <c r="D461" s="49"/>
      <c r="E461" s="28"/>
    </row>
    <row r="462" spans="1:5">
      <c r="A462" s="49"/>
      <c r="B462" s="49"/>
      <c r="C462" s="49"/>
      <c r="D462" s="49"/>
      <c r="E462" s="28"/>
    </row>
    <row r="463" spans="1:5">
      <c r="A463" s="49"/>
      <c r="B463" s="49"/>
      <c r="C463" s="49"/>
      <c r="D463" s="49"/>
      <c r="E463" s="28"/>
    </row>
    <row r="464" spans="1:5">
      <c r="A464" s="49"/>
      <c r="B464" s="49"/>
      <c r="C464" s="49"/>
      <c r="D464" s="49"/>
      <c r="E464" s="28"/>
    </row>
    <row r="465" spans="1:5">
      <c r="A465" s="49"/>
      <c r="B465" s="49"/>
      <c r="C465" s="49"/>
      <c r="D465" s="49"/>
      <c r="E465" s="28"/>
    </row>
    <row r="466" spans="1:5">
      <c r="A466" s="49"/>
      <c r="B466" s="49"/>
      <c r="C466" s="49"/>
      <c r="D466" s="49"/>
      <c r="E466" s="28"/>
    </row>
    <row r="467" spans="1:5">
      <c r="A467" s="49"/>
      <c r="B467" s="49"/>
      <c r="C467" s="49"/>
      <c r="D467" s="49"/>
      <c r="E467" s="28"/>
    </row>
    <row r="468" spans="1:5">
      <c r="A468" s="49"/>
      <c r="B468" s="49"/>
      <c r="C468" s="49"/>
      <c r="D468" s="49"/>
      <c r="E468" s="28"/>
    </row>
    <row r="469" spans="1:5">
      <c r="A469" s="49"/>
      <c r="B469" s="49"/>
      <c r="C469" s="49"/>
      <c r="D469" s="49"/>
      <c r="E469" s="28"/>
    </row>
    <row r="470" spans="1:5">
      <c r="A470" s="49"/>
      <c r="B470" s="49"/>
      <c r="C470" s="49"/>
      <c r="D470" s="49"/>
      <c r="E470" s="28"/>
    </row>
    <row r="471" spans="1:5">
      <c r="A471" s="49"/>
      <c r="B471" s="49"/>
      <c r="C471" s="49"/>
      <c r="D471" s="49"/>
      <c r="E471" s="28"/>
    </row>
    <row r="472" spans="1:5">
      <c r="A472" s="49"/>
      <c r="B472" s="49"/>
      <c r="C472" s="49"/>
      <c r="D472" s="49"/>
      <c r="E472" s="28"/>
    </row>
    <row r="473" spans="1:5">
      <c r="A473" s="49"/>
      <c r="B473" s="49"/>
      <c r="C473" s="49"/>
      <c r="D473" s="49"/>
      <c r="E473" s="28"/>
    </row>
    <row r="474" spans="1:5">
      <c r="A474" s="49"/>
      <c r="B474" s="49"/>
      <c r="C474" s="49"/>
      <c r="D474" s="49"/>
      <c r="E474" s="28"/>
    </row>
    <row r="475" spans="1:5">
      <c r="A475" s="49"/>
      <c r="B475" s="49"/>
      <c r="C475" s="49"/>
      <c r="D475" s="49"/>
      <c r="E475" s="28"/>
    </row>
    <row r="476" spans="1:5">
      <c r="A476" s="49"/>
      <c r="B476" s="49"/>
      <c r="C476" s="49"/>
      <c r="D476" s="49"/>
      <c r="E476" s="28"/>
    </row>
    <row r="477" spans="1:5">
      <c r="A477" s="49"/>
      <c r="B477" s="49"/>
      <c r="C477" s="49"/>
      <c r="D477" s="49"/>
      <c r="E477" s="28"/>
    </row>
    <row r="478" spans="1:5">
      <c r="A478" s="49"/>
      <c r="B478" s="49"/>
      <c r="C478" s="49"/>
      <c r="D478" s="49"/>
      <c r="E478" s="28"/>
    </row>
    <row r="479" spans="1:5">
      <c r="A479" s="49"/>
      <c r="B479" s="49"/>
      <c r="C479" s="49"/>
      <c r="D479" s="49"/>
      <c r="E479" s="28"/>
    </row>
    <row r="480" spans="1:5">
      <c r="A480" s="49"/>
      <c r="B480" s="49"/>
      <c r="C480" s="49"/>
      <c r="D480" s="49"/>
      <c r="E480" s="28"/>
    </row>
    <row r="481" spans="1:5">
      <c r="A481" s="49"/>
      <c r="B481" s="49"/>
      <c r="C481" s="49"/>
      <c r="D481" s="49"/>
      <c r="E481" s="28"/>
    </row>
    <row r="482" spans="1:5">
      <c r="A482" s="49"/>
      <c r="B482" s="49"/>
      <c r="C482" s="49"/>
      <c r="D482" s="49"/>
      <c r="E482" s="28"/>
    </row>
    <row r="483" spans="1:5">
      <c r="A483" s="49"/>
      <c r="B483" s="49"/>
      <c r="C483" s="49"/>
      <c r="D483" s="49"/>
      <c r="E483" s="28"/>
    </row>
    <row r="484" spans="1:5">
      <c r="A484" s="49"/>
      <c r="B484" s="49"/>
      <c r="C484" s="49"/>
      <c r="D484" s="49"/>
      <c r="E484" s="28"/>
    </row>
    <row r="485" spans="1:5">
      <c r="A485" s="49"/>
      <c r="B485" s="49"/>
      <c r="C485" s="49"/>
      <c r="D485" s="49"/>
      <c r="E485" s="28"/>
    </row>
    <row r="486" spans="1:5">
      <c r="A486" s="49"/>
      <c r="B486" s="49"/>
      <c r="C486" s="49"/>
      <c r="D486" s="49"/>
      <c r="E486" s="28"/>
    </row>
    <row r="487" spans="1:5">
      <c r="A487" s="49"/>
      <c r="B487" s="49"/>
      <c r="C487" s="49"/>
      <c r="D487" s="49"/>
      <c r="E487" s="28"/>
    </row>
    <row r="488" spans="1:5">
      <c r="A488" s="49"/>
      <c r="B488" s="49"/>
      <c r="C488" s="49"/>
      <c r="D488" s="49"/>
      <c r="E488" s="28"/>
    </row>
    <row r="489" spans="1:5">
      <c r="A489" s="49"/>
      <c r="B489" s="49"/>
      <c r="C489" s="49"/>
      <c r="D489" s="49"/>
      <c r="E489" s="28"/>
    </row>
    <row r="490" spans="1:5">
      <c r="A490" s="49"/>
      <c r="B490" s="49"/>
      <c r="C490" s="49"/>
      <c r="D490" s="49"/>
      <c r="E490" s="28"/>
    </row>
    <row r="491" spans="1:5">
      <c r="A491" s="49"/>
      <c r="B491" s="49"/>
      <c r="C491" s="49"/>
      <c r="D491" s="49"/>
      <c r="E491" s="28"/>
    </row>
    <row r="492" spans="1:5">
      <c r="A492" s="49"/>
      <c r="B492" s="49"/>
      <c r="C492" s="49"/>
      <c r="D492" s="49"/>
      <c r="E492" s="28"/>
    </row>
    <row r="493" spans="1:5">
      <c r="A493" s="49"/>
      <c r="B493" s="49"/>
      <c r="C493" s="49"/>
      <c r="D493" s="49"/>
      <c r="E493" s="28"/>
    </row>
    <row r="494" spans="1:5">
      <c r="A494" s="49"/>
      <c r="B494" s="49"/>
      <c r="C494" s="49"/>
      <c r="D494" s="49"/>
      <c r="E494" s="28"/>
    </row>
    <row r="495" spans="1:5">
      <c r="A495" s="49"/>
      <c r="B495" s="49"/>
      <c r="C495" s="49"/>
      <c r="D495" s="49"/>
      <c r="E495" s="28"/>
    </row>
    <row r="496" spans="1:5">
      <c r="A496" s="49"/>
      <c r="B496" s="49"/>
      <c r="C496" s="49"/>
      <c r="D496" s="49"/>
      <c r="E496" s="28"/>
    </row>
    <row r="497" spans="1:5">
      <c r="A497" s="49"/>
      <c r="B497" s="49"/>
      <c r="C497" s="49"/>
      <c r="D497" s="49"/>
      <c r="E497" s="28"/>
    </row>
    <row r="498" spans="1:5">
      <c r="A498" s="49"/>
      <c r="B498" s="49"/>
      <c r="C498" s="49"/>
      <c r="D498" s="49"/>
      <c r="E498" s="28"/>
    </row>
    <row r="499" spans="1:5">
      <c r="A499" s="49"/>
      <c r="B499" s="49"/>
      <c r="C499" s="49"/>
      <c r="D499" s="49"/>
      <c r="E499" s="28"/>
    </row>
    <row r="500" spans="1:5">
      <c r="A500" s="49"/>
      <c r="B500" s="49"/>
      <c r="C500" s="49"/>
      <c r="D500" s="49"/>
      <c r="E500" s="28"/>
    </row>
    <row r="501" spans="1:5">
      <c r="A501" s="49"/>
      <c r="B501" s="49"/>
      <c r="C501" s="49"/>
      <c r="D501" s="49"/>
      <c r="E501" s="28"/>
    </row>
    <row r="502" spans="1:5">
      <c r="A502" s="49"/>
      <c r="B502" s="49"/>
      <c r="C502" s="49"/>
      <c r="D502" s="49"/>
      <c r="E502" s="28"/>
    </row>
    <row r="503" spans="1:5">
      <c r="A503" s="49"/>
      <c r="B503" s="49"/>
      <c r="C503" s="49"/>
      <c r="D503" s="49"/>
      <c r="E503" s="28"/>
    </row>
    <row r="504" spans="1:5">
      <c r="A504" s="49"/>
      <c r="B504" s="49"/>
      <c r="C504" s="49"/>
      <c r="D504" s="49"/>
      <c r="E504" s="28"/>
    </row>
    <row r="505" spans="1:5">
      <c r="A505" s="49"/>
      <c r="B505" s="49"/>
      <c r="C505" s="49"/>
      <c r="D505" s="49"/>
      <c r="E505" s="28"/>
    </row>
    <row r="506" spans="1:5">
      <c r="A506" s="49"/>
      <c r="B506" s="49"/>
      <c r="C506" s="49"/>
      <c r="D506" s="49"/>
      <c r="E506" s="28"/>
    </row>
    <row r="507" spans="1:5">
      <c r="A507" s="49"/>
      <c r="B507" s="49"/>
      <c r="C507" s="49"/>
      <c r="D507" s="49"/>
      <c r="E507" s="28"/>
    </row>
    <row r="508" spans="1:5">
      <c r="A508" s="49"/>
      <c r="B508" s="49"/>
      <c r="C508" s="49"/>
      <c r="D508" s="49"/>
      <c r="E508" s="28"/>
    </row>
    <row r="509" spans="1:5">
      <c r="A509" s="49"/>
      <c r="B509" s="49"/>
      <c r="C509" s="49"/>
      <c r="D509" s="49"/>
      <c r="E509" s="28"/>
    </row>
    <row r="510" spans="1:5">
      <c r="A510" s="49"/>
      <c r="B510" s="49"/>
      <c r="C510" s="49"/>
      <c r="D510" s="49"/>
      <c r="E510" s="28"/>
    </row>
    <row r="511" spans="1:5">
      <c r="A511" s="49"/>
      <c r="B511" s="49"/>
      <c r="C511" s="49"/>
      <c r="D511" s="49"/>
      <c r="E511" s="28"/>
    </row>
    <row r="512" spans="1:5">
      <c r="A512" s="49"/>
      <c r="B512" s="49"/>
      <c r="C512" s="49"/>
      <c r="D512" s="49"/>
      <c r="E512" s="28"/>
    </row>
    <row r="513" spans="1:5">
      <c r="A513" s="49"/>
      <c r="B513" s="49"/>
      <c r="C513" s="49"/>
      <c r="D513" s="49"/>
      <c r="E513" s="28"/>
    </row>
    <row r="514" spans="1:5">
      <c r="A514" s="49"/>
      <c r="B514" s="49"/>
      <c r="C514" s="49"/>
      <c r="D514" s="49"/>
      <c r="E514" s="28"/>
    </row>
    <row r="515" spans="1:5">
      <c r="A515" s="49"/>
      <c r="B515" s="49"/>
      <c r="C515" s="49"/>
      <c r="D515" s="49"/>
      <c r="E515" s="28"/>
    </row>
    <row r="516" spans="1:5">
      <c r="A516" s="49"/>
      <c r="B516" s="49"/>
      <c r="C516" s="49"/>
      <c r="D516" s="49"/>
      <c r="E516" s="28"/>
    </row>
    <row r="517" spans="1:5">
      <c r="A517" s="49"/>
      <c r="B517" s="49"/>
      <c r="C517" s="49"/>
      <c r="D517" s="49"/>
      <c r="E517" s="28"/>
    </row>
    <row r="518" spans="1:5">
      <c r="A518" s="49"/>
      <c r="B518" s="49"/>
      <c r="C518" s="49"/>
      <c r="D518" s="49"/>
      <c r="E518" s="28"/>
    </row>
    <row r="519" spans="1:5">
      <c r="A519" s="49"/>
      <c r="B519" s="49"/>
      <c r="C519" s="49"/>
      <c r="D519" s="49"/>
      <c r="E519" s="28"/>
    </row>
    <row r="520" spans="1:5">
      <c r="A520" s="49"/>
      <c r="B520" s="49"/>
      <c r="C520" s="49"/>
      <c r="D520" s="49"/>
      <c r="E520" s="28"/>
    </row>
    <row r="521" spans="1:5">
      <c r="A521" s="49"/>
      <c r="B521" s="49"/>
      <c r="C521" s="49"/>
      <c r="D521" s="49"/>
      <c r="E521" s="28"/>
    </row>
    <row r="522" spans="1:5">
      <c r="A522" s="49"/>
      <c r="B522" s="49"/>
      <c r="C522" s="49"/>
      <c r="D522" s="49"/>
      <c r="E522" s="28"/>
    </row>
    <row r="523" spans="1:5">
      <c r="A523" s="49"/>
      <c r="B523" s="49"/>
      <c r="C523" s="49"/>
      <c r="D523" s="49"/>
      <c r="E523" s="28"/>
    </row>
    <row r="524" spans="1:5">
      <c r="A524" s="49"/>
      <c r="B524" s="49"/>
      <c r="C524" s="49"/>
      <c r="D524" s="49"/>
      <c r="E524" s="28"/>
    </row>
    <row r="525" spans="1:5">
      <c r="A525" s="49"/>
      <c r="B525" s="49"/>
      <c r="C525" s="49"/>
      <c r="D525" s="49"/>
      <c r="E525" s="28"/>
    </row>
    <row r="526" spans="1:5">
      <c r="A526" s="49"/>
      <c r="B526" s="49"/>
      <c r="C526" s="49"/>
      <c r="D526" s="49"/>
      <c r="E526" s="28"/>
    </row>
    <row r="527" spans="1:5">
      <c r="A527" s="49"/>
      <c r="B527" s="49"/>
      <c r="C527" s="49"/>
      <c r="D527" s="49"/>
      <c r="E527" s="28"/>
    </row>
    <row r="528" spans="1:5">
      <c r="A528" s="49"/>
      <c r="B528" s="49"/>
      <c r="C528" s="49"/>
      <c r="D528" s="49"/>
      <c r="E528" s="28"/>
    </row>
    <row r="529" spans="1:5">
      <c r="A529" s="49"/>
      <c r="B529" s="49"/>
      <c r="C529" s="49"/>
      <c r="D529" s="49"/>
      <c r="E529" s="28"/>
    </row>
    <row r="530" spans="1:5">
      <c r="A530" s="49"/>
      <c r="B530" s="49"/>
      <c r="C530" s="49"/>
      <c r="D530" s="49"/>
      <c r="E530" s="28"/>
    </row>
    <row r="531" spans="1:5">
      <c r="A531" s="49"/>
      <c r="B531" s="49"/>
      <c r="C531" s="49"/>
      <c r="D531" s="49"/>
      <c r="E531" s="28"/>
    </row>
  </sheetData>
  <mergeCells count="16">
    <mergeCell ref="G7:G8"/>
    <mergeCell ref="G9:G11"/>
    <mergeCell ref="G12:G16"/>
    <mergeCell ref="G17:G19"/>
    <mergeCell ref="G20:G21"/>
    <mergeCell ref="H7:H8"/>
    <mergeCell ref="I7:I8"/>
    <mergeCell ref="J7:J8"/>
    <mergeCell ref="L7:L8"/>
    <mergeCell ref="L9:L11"/>
    <mergeCell ref="O7:O8"/>
    <mergeCell ref="L12:L16"/>
    <mergeCell ref="L17:L19"/>
    <mergeCell ref="L20:L21"/>
    <mergeCell ref="M7:M8"/>
    <mergeCell ref="N7:N8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5" workbookViewId="0">
      <selection activeCell="A27" sqref="A27:B27"/>
    </sheetView>
  </sheetViews>
  <sheetFormatPr defaultColWidth="9" defaultRowHeight="15"/>
  <cols>
    <col min="1" max="1" width="13.85546875" customWidth="1"/>
    <col min="2" max="2" width="14.5703125" customWidth="1"/>
    <col min="3" max="3" width="12" customWidth="1"/>
    <col min="4" max="4" width="12.42578125" customWidth="1"/>
    <col min="5" max="5" width="12.140625" customWidth="1"/>
  </cols>
  <sheetData>
    <row r="1" spans="1:13">
      <c r="A1" s="64" t="s">
        <v>31</v>
      </c>
      <c r="B1" s="64"/>
      <c r="C1" s="64"/>
      <c r="D1" s="64"/>
    </row>
    <row r="2" spans="1:13">
      <c r="A2" s="7" t="s">
        <v>27</v>
      </c>
      <c r="B2" s="7" t="s">
        <v>28</v>
      </c>
      <c r="C2" s="7" t="s">
        <v>29</v>
      </c>
      <c r="D2" s="7" t="s">
        <v>7</v>
      </c>
    </row>
    <row r="3" spans="1:13">
      <c r="A3" s="5">
        <v>78</v>
      </c>
      <c r="B3" s="5">
        <v>88</v>
      </c>
      <c r="C3" s="5">
        <v>36.9</v>
      </c>
      <c r="D3" s="5">
        <v>21</v>
      </c>
    </row>
    <row r="5" spans="1:13">
      <c r="A5" s="64" t="s">
        <v>32</v>
      </c>
      <c r="B5" s="64"/>
      <c r="C5" s="64"/>
      <c r="D5" s="64"/>
    </row>
    <row r="6" spans="1:13">
      <c r="A6" s="7" t="s">
        <v>27</v>
      </c>
      <c r="B6" s="7" t="s">
        <v>28</v>
      </c>
      <c r="C6" s="7" t="s">
        <v>29</v>
      </c>
      <c r="D6" s="7" t="s">
        <v>7</v>
      </c>
    </row>
    <row r="7" spans="1:13">
      <c r="A7" s="4" t="str">
        <f>IF(A3&lt;140,"NORMAL",IF(A3&lt;=199,"PREDIABETES",IF(A3&gt;=200,"DIABETES")))</f>
        <v>NORMAL</v>
      </c>
      <c r="B7" s="4" t="str">
        <f>IF(B3&lt;=80,"NORMAL",IF(B3&lt;=89,"PRAHIPERTENSI",IF(B3&lt;=99,"HIPERTENSI1",IF(B3&lt;=119,"HIPERTENSI2",IF(B3&gt;=120,"KRISIS")))))</f>
        <v>PRAHIPERTENSI</v>
      </c>
      <c r="C7" s="4" t="str">
        <f>IF(C3&lt;=18.5,"KURANG",IF(C3&lt;=29.9,"NORMAL",IF(C3&gt;=30,"OBESITAS")))</f>
        <v>OBESITAS</v>
      </c>
      <c r="D7" s="4" t="str">
        <f>IF(D3&lt;=59,"Dewasa",IF(D3&gt;=60,"Lansia"))</f>
        <v>Dewasa</v>
      </c>
    </row>
    <row r="9" spans="1:13">
      <c r="A9" s="65" t="s">
        <v>33</v>
      </c>
      <c r="B9" s="65"/>
      <c r="C9" s="65"/>
      <c r="D9" s="65"/>
      <c r="G9" s="39"/>
      <c r="H9" s="39"/>
      <c r="I9" s="39"/>
      <c r="J9" s="39"/>
      <c r="K9" s="39"/>
      <c r="L9" s="39"/>
      <c r="M9" s="39"/>
    </row>
    <row r="10" spans="1:13">
      <c r="A10" s="4" t="s">
        <v>35</v>
      </c>
      <c r="B10" s="4" t="s">
        <v>36</v>
      </c>
      <c r="C10" s="4" t="s">
        <v>37</v>
      </c>
      <c r="D10" s="4" t="s">
        <v>38</v>
      </c>
      <c r="G10" s="39"/>
      <c r="H10" s="39"/>
      <c r="I10" s="39"/>
      <c r="J10" s="39"/>
      <c r="K10" s="39"/>
      <c r="L10" s="39"/>
      <c r="M10" s="39"/>
    </row>
    <row r="11" spans="1:13">
      <c r="A11" s="4">
        <v>1</v>
      </c>
      <c r="B11" s="4">
        <f>COUNTIFS(Splitting!$E$2:$E$431,'Naive Bayes'!A11)</f>
        <v>217</v>
      </c>
      <c r="C11" s="55">
        <f>COUNT(Splitting!E2:E531)</f>
        <v>430</v>
      </c>
      <c r="D11" s="4">
        <f>B11/C11</f>
        <v>0.50465116279069766</v>
      </c>
      <c r="G11" s="39"/>
      <c r="H11" s="26"/>
      <c r="I11" s="26"/>
      <c r="J11" s="26"/>
      <c r="K11" s="26"/>
      <c r="L11" s="26"/>
      <c r="M11" s="39"/>
    </row>
    <row r="12" spans="1:13">
      <c r="A12" s="4">
        <v>0</v>
      </c>
      <c r="B12" s="4">
        <f>COUNTIFS(Splitting!$E$2:$E$431,'Naive Bayes'!A12)</f>
        <v>213</v>
      </c>
      <c r="C12" s="56"/>
      <c r="D12" s="4">
        <f>B12/C11</f>
        <v>0.49534883720930234</v>
      </c>
      <c r="G12" s="39"/>
      <c r="H12" s="26"/>
      <c r="I12" s="26"/>
      <c r="J12" s="26"/>
      <c r="K12" s="26"/>
      <c r="L12" s="26"/>
      <c r="M12" s="39"/>
    </row>
    <row r="13" spans="1:13">
      <c r="G13" s="39"/>
      <c r="H13" s="26"/>
      <c r="I13" s="26"/>
      <c r="J13" s="26"/>
      <c r="K13" s="26"/>
      <c r="L13" s="26"/>
      <c r="M13" s="39"/>
    </row>
    <row r="14" spans="1:13">
      <c r="A14" s="66" t="s">
        <v>39</v>
      </c>
      <c r="B14" s="66"/>
      <c r="C14" s="66"/>
      <c r="D14" s="66"/>
      <c r="E14" s="66"/>
      <c r="G14" s="39"/>
      <c r="H14" s="26"/>
      <c r="I14" s="26"/>
      <c r="J14" s="26"/>
      <c r="K14" s="26"/>
      <c r="L14" s="26"/>
      <c r="M14" s="39"/>
    </row>
    <row r="15" spans="1:13">
      <c r="A15" s="52" t="s">
        <v>9</v>
      </c>
      <c r="B15" s="51" t="s">
        <v>35</v>
      </c>
      <c r="C15" s="51"/>
      <c r="D15" s="52" t="s">
        <v>38</v>
      </c>
      <c r="E15" s="52"/>
      <c r="G15" s="39"/>
      <c r="H15" s="26"/>
      <c r="I15" s="26"/>
      <c r="J15" s="26"/>
      <c r="K15" s="26"/>
      <c r="L15" s="26"/>
      <c r="M15" s="39"/>
    </row>
    <row r="16" spans="1:13">
      <c r="A16" s="52"/>
      <c r="B16" s="4">
        <v>0</v>
      </c>
      <c r="C16" s="4">
        <v>1</v>
      </c>
      <c r="D16" s="8">
        <v>0</v>
      </c>
      <c r="E16" s="4">
        <v>1</v>
      </c>
      <c r="G16" s="39"/>
      <c r="H16" s="26"/>
      <c r="I16" s="26"/>
      <c r="J16" s="26"/>
      <c r="K16" s="26"/>
      <c r="L16" s="26"/>
      <c r="M16" s="39"/>
    </row>
    <row r="17" spans="1:5">
      <c r="A17" s="4" t="str">
        <f>A7</f>
        <v>NORMAL</v>
      </c>
      <c r="B17" s="4">
        <f>COUNTIFS(Splitting!$A$2:$A$431,'Naive Bayes'!$A17,Splitting!$E$2:$E$431,'Naive Bayes'!B$16)</f>
        <v>185</v>
      </c>
      <c r="C17" s="4">
        <f>COUNTIFS(Splitting!$A$2:$A$431,'Naive Bayes'!$A17,Splitting!$E$2:$E$431,'Naive Bayes'!C$16)</f>
        <v>112</v>
      </c>
      <c r="D17" s="4">
        <f>B17/$B$12</f>
        <v>0.86854460093896713</v>
      </c>
      <c r="E17" s="4">
        <f>C17/$B$11</f>
        <v>0.5161290322580645</v>
      </c>
    </row>
    <row r="18" spans="1:5">
      <c r="A18" s="4" t="str">
        <f>B7</f>
        <v>PRAHIPERTENSI</v>
      </c>
      <c r="B18" s="4">
        <f>COUNTIFS(Splitting!$B$2:$B$431,'Naive Bayes'!$A18,Splitting!$E$2:$E$431,'Naive Bayes'!B$16)</f>
        <v>26</v>
      </c>
      <c r="C18" s="4">
        <f>COUNTIFS(Splitting!$B$2:$B$431,'Naive Bayes'!$A18,Splitting!$E$2:$E$431,'Naive Bayes'!C$16)</f>
        <v>38</v>
      </c>
      <c r="D18" s="4">
        <f>B18/$B$12</f>
        <v>0.12206572769953052</v>
      </c>
      <c r="E18" s="4">
        <f t="shared" ref="E18:E20" si="0">C18/$B$11</f>
        <v>0.17511520737327188</v>
      </c>
    </row>
    <row r="19" spans="1:5">
      <c r="A19" s="4" t="str">
        <f>C7</f>
        <v>OBESITAS</v>
      </c>
      <c r="B19" s="4">
        <f>COUNTIFS(Splitting!$C$2:$C$431,'Naive Bayes'!$A19,Splitting!$E$2:$E$431,'Naive Bayes'!B$16)</f>
        <v>112</v>
      </c>
      <c r="C19" s="4">
        <f>COUNTIFS(Splitting!$C$2:$C$431,'Naive Bayes'!$A19,Splitting!$E$2:$E$431,'Naive Bayes'!C$16)</f>
        <v>177</v>
      </c>
      <c r="D19" s="4">
        <f>B19/$B$12</f>
        <v>0.5258215962441315</v>
      </c>
      <c r="E19" s="4">
        <f t="shared" si="0"/>
        <v>0.81566820276497698</v>
      </c>
    </row>
    <row r="20" spans="1:5">
      <c r="A20" s="4" t="str">
        <f>D7</f>
        <v>Dewasa</v>
      </c>
      <c r="B20" s="4">
        <f>COUNTIFS(Splitting!$D$2:$D$431,'Naive Bayes'!$A20,Splitting!$E$2:$E$431,'Naive Bayes'!B$16)</f>
        <v>202</v>
      </c>
      <c r="C20" s="4">
        <f>COUNTIFS(Splitting!$D$2:$D$431,'Naive Bayes'!$A20,Splitting!$E$2:$E$431,'Naive Bayes'!C$16)</f>
        <v>209</v>
      </c>
      <c r="D20" s="4">
        <f>B20/$B$12</f>
        <v>0.94835680751173712</v>
      </c>
      <c r="E20" s="4">
        <f t="shared" si="0"/>
        <v>0.96313364055299544</v>
      </c>
    </row>
    <row r="22" spans="1:5">
      <c r="A22" s="63" t="s">
        <v>40</v>
      </c>
      <c r="B22" s="63"/>
    </row>
    <row r="23" spans="1:5">
      <c r="A23" s="4" t="s">
        <v>35</v>
      </c>
      <c r="B23" s="4" t="s">
        <v>41</v>
      </c>
    </row>
    <row r="24" spans="1:5">
      <c r="A24" s="4">
        <v>0</v>
      </c>
      <c r="B24" s="4">
        <f>D12*D17*D18*D19*D20</f>
        <v>2.6188293683922229E-2</v>
      </c>
    </row>
    <row r="25" spans="1:5">
      <c r="A25" s="4">
        <v>1</v>
      </c>
      <c r="B25" s="4">
        <f>D11*E17*E18*E19*E20</f>
        <v>3.5832203394771903E-2</v>
      </c>
    </row>
    <row r="27" spans="1:5">
      <c r="A27" s="4" t="s">
        <v>34</v>
      </c>
      <c r="B27" s="4" t="str">
        <f>IF(B25&gt;B24,"1","0")</f>
        <v>1</v>
      </c>
    </row>
  </sheetData>
  <mergeCells count="9">
    <mergeCell ref="A22:B22"/>
    <mergeCell ref="A15:A16"/>
    <mergeCell ref="C11:C12"/>
    <mergeCell ref="A1:D1"/>
    <mergeCell ref="A5:D5"/>
    <mergeCell ref="A9:D9"/>
    <mergeCell ref="A14:E14"/>
    <mergeCell ref="B15:C15"/>
    <mergeCell ref="D15:E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7"/>
  <sheetViews>
    <sheetView tabSelected="1" workbookViewId="0">
      <selection activeCell="G1" sqref="G1"/>
    </sheetView>
  </sheetViews>
  <sheetFormatPr defaultColWidth="9" defaultRowHeight="15"/>
  <cols>
    <col min="1" max="1" width="12.5703125" style="39" customWidth="1"/>
    <col min="2" max="2" width="13.7109375" style="39" customWidth="1"/>
    <col min="3" max="3" width="12.7109375" style="39" customWidth="1"/>
    <col min="4" max="9" width="9" style="39"/>
    <col min="10" max="10" width="11.42578125" style="39" customWidth="1"/>
    <col min="11" max="14" width="9" style="39"/>
    <col min="15" max="15" width="12.5703125" style="39"/>
    <col min="16" max="16384" width="9" style="39"/>
  </cols>
  <sheetData>
    <row r="1" spans="1:12">
      <c r="A1" s="1" t="s">
        <v>1</v>
      </c>
      <c r="B1" s="1" t="s">
        <v>2</v>
      </c>
      <c r="C1" s="1" t="s">
        <v>5</v>
      </c>
      <c r="D1" s="1" t="s">
        <v>7</v>
      </c>
      <c r="E1" s="1" t="s">
        <v>10</v>
      </c>
      <c r="F1" s="1" t="s">
        <v>42</v>
      </c>
      <c r="G1" s="1" t="s">
        <v>43</v>
      </c>
    </row>
    <row r="2" spans="1:12">
      <c r="A2" s="23">
        <v>107</v>
      </c>
      <c r="B2" s="23">
        <v>60</v>
      </c>
      <c r="C2" s="23">
        <v>26.4</v>
      </c>
      <c r="D2" s="23">
        <v>23</v>
      </c>
      <c r="E2" s="23">
        <v>0</v>
      </c>
      <c r="F2" s="1">
        <v>0</v>
      </c>
      <c r="G2" s="1" t="b">
        <f t="shared" ref="G2:G65" si="0">IF(E2=F2,TRUE)</f>
        <v>1</v>
      </c>
    </row>
    <row r="3" spans="1:12">
      <c r="A3" s="23">
        <v>103</v>
      </c>
      <c r="B3" s="23">
        <v>66</v>
      </c>
      <c r="C3" s="23">
        <v>39.1</v>
      </c>
      <c r="D3" s="23">
        <v>31</v>
      </c>
      <c r="E3" s="23">
        <v>1</v>
      </c>
      <c r="F3" s="1">
        <v>0</v>
      </c>
      <c r="G3" s="1" t="b">
        <f t="shared" si="0"/>
        <v>0</v>
      </c>
    </row>
    <row r="4" spans="1:12">
      <c r="A4" s="23">
        <v>107</v>
      </c>
      <c r="B4" s="23">
        <v>80</v>
      </c>
      <c r="C4" s="23">
        <v>24.6</v>
      </c>
      <c r="D4" s="23">
        <v>34</v>
      </c>
      <c r="E4" s="23">
        <v>0</v>
      </c>
      <c r="F4" s="1">
        <v>0</v>
      </c>
      <c r="G4" s="1" t="b">
        <f t="shared" si="0"/>
        <v>1</v>
      </c>
    </row>
    <row r="5" spans="1:12">
      <c r="A5" s="23">
        <v>184</v>
      </c>
      <c r="B5" s="23">
        <v>78</v>
      </c>
      <c r="C5" s="23">
        <v>37</v>
      </c>
      <c r="D5" s="23">
        <v>31</v>
      </c>
      <c r="E5" s="23">
        <v>1</v>
      </c>
      <c r="F5" s="1">
        <v>1</v>
      </c>
      <c r="G5" s="1" t="b">
        <f t="shared" si="0"/>
        <v>1</v>
      </c>
    </row>
    <row r="6" spans="1:12">
      <c r="A6" s="23">
        <v>0</v>
      </c>
      <c r="B6" s="23">
        <v>80</v>
      </c>
      <c r="C6" s="23">
        <v>41</v>
      </c>
      <c r="D6" s="23">
        <v>37</v>
      </c>
      <c r="E6" s="23">
        <v>1</v>
      </c>
      <c r="F6" s="1">
        <v>0</v>
      </c>
      <c r="G6" s="1" t="b">
        <f t="shared" si="0"/>
        <v>0</v>
      </c>
      <c r="K6" s="4">
        <v>1</v>
      </c>
      <c r="L6" s="4">
        <v>0</v>
      </c>
    </row>
    <row r="7" spans="1:12">
      <c r="A7" s="23">
        <v>111</v>
      </c>
      <c r="B7" s="23">
        <v>72</v>
      </c>
      <c r="C7" s="23">
        <v>37.1</v>
      </c>
      <c r="D7" s="23">
        <v>56</v>
      </c>
      <c r="E7" s="23">
        <v>1</v>
      </c>
      <c r="F7" s="1">
        <v>0</v>
      </c>
      <c r="G7" s="1" t="b">
        <f t="shared" si="0"/>
        <v>0</v>
      </c>
      <c r="J7" s="4" t="b">
        <v>1</v>
      </c>
      <c r="K7" s="4">
        <f>COUNTIFS($G$2:$G$537,$J7,$F$2:$F$537,K$6)</f>
        <v>34</v>
      </c>
      <c r="L7" s="4">
        <f>COUNTIFS($G$2:$G$537,$J7,$F$2:$F$537,L$6)</f>
        <v>42</v>
      </c>
    </row>
    <row r="8" spans="1:12">
      <c r="A8" s="23">
        <v>189</v>
      </c>
      <c r="B8" s="23">
        <v>104</v>
      </c>
      <c r="C8" s="23">
        <v>34.299999999999997</v>
      </c>
      <c r="D8" s="23">
        <v>41</v>
      </c>
      <c r="E8" s="23">
        <v>1</v>
      </c>
      <c r="F8" s="1">
        <v>1</v>
      </c>
      <c r="G8" s="1" t="b">
        <f t="shared" si="0"/>
        <v>1</v>
      </c>
      <c r="J8" s="4" t="b">
        <v>0</v>
      </c>
      <c r="K8" s="4">
        <f>COUNTIFS($G$2:$G$537,$J8,$F$2:$F$537,K$6)</f>
        <v>13</v>
      </c>
      <c r="L8" s="4">
        <f>COUNTIFS($G$2:$G$537,$J8,$F$2:$F$537,L$6)</f>
        <v>17</v>
      </c>
    </row>
    <row r="9" spans="1:12">
      <c r="A9" s="23">
        <v>164</v>
      </c>
      <c r="B9" s="23">
        <v>84</v>
      </c>
      <c r="C9" s="23">
        <v>30.8</v>
      </c>
      <c r="D9" s="23">
        <v>32</v>
      </c>
      <c r="E9" s="23">
        <v>1</v>
      </c>
      <c r="F9" s="1">
        <v>1</v>
      </c>
      <c r="G9" s="1" t="b">
        <f t="shared" si="0"/>
        <v>1</v>
      </c>
    </row>
    <row r="10" spans="1:12">
      <c r="A10" s="23">
        <v>100</v>
      </c>
      <c r="B10" s="23">
        <v>78</v>
      </c>
      <c r="C10" s="23">
        <v>36.6</v>
      </c>
      <c r="D10" s="23">
        <v>46</v>
      </c>
      <c r="E10" s="23">
        <v>1</v>
      </c>
      <c r="F10" s="1">
        <v>0</v>
      </c>
      <c r="G10" s="1" t="b">
        <f t="shared" si="0"/>
        <v>0</v>
      </c>
      <c r="J10" s="4" t="s">
        <v>44</v>
      </c>
      <c r="K10" s="41">
        <f>SUM(K7:L7)/SUM(K7:L8)</f>
        <v>0.71698113207547165</v>
      </c>
    </row>
    <row r="11" spans="1:12">
      <c r="A11" s="23">
        <v>96</v>
      </c>
      <c r="B11" s="23">
        <v>68</v>
      </c>
      <c r="C11" s="23">
        <v>21.1</v>
      </c>
      <c r="D11" s="23">
        <v>26</v>
      </c>
      <c r="E11" s="23">
        <v>0</v>
      </c>
      <c r="F11" s="1">
        <v>0</v>
      </c>
      <c r="G11" s="1" t="b">
        <f t="shared" si="0"/>
        <v>1</v>
      </c>
      <c r="J11" s="4" t="s">
        <v>45</v>
      </c>
      <c r="K11" s="41">
        <f>SUM(K8:L8)/SUM(K7:L8)</f>
        <v>0.28301886792452829</v>
      </c>
    </row>
    <row r="12" spans="1:12">
      <c r="A12" s="23">
        <v>140</v>
      </c>
      <c r="B12" s="23">
        <v>82</v>
      </c>
      <c r="C12" s="23">
        <v>39.200000000000003</v>
      </c>
      <c r="D12" s="23">
        <v>58</v>
      </c>
      <c r="E12" s="23">
        <v>1</v>
      </c>
      <c r="F12" s="1">
        <v>1</v>
      </c>
      <c r="G12" s="1" t="b">
        <f t="shared" si="0"/>
        <v>1</v>
      </c>
      <c r="J12" s="4" t="s">
        <v>46</v>
      </c>
      <c r="K12" s="41">
        <f>K7/SUM(K7:L7)</f>
        <v>0.44736842105263158</v>
      </c>
    </row>
    <row r="13" spans="1:12">
      <c r="A13" s="23">
        <v>142</v>
      </c>
      <c r="B13" s="23">
        <v>80</v>
      </c>
      <c r="C13" s="23">
        <v>32.4</v>
      </c>
      <c r="D13" s="23">
        <v>63</v>
      </c>
      <c r="E13" s="23">
        <v>0</v>
      </c>
      <c r="F13" s="1">
        <v>1</v>
      </c>
      <c r="G13" s="1" t="b">
        <f t="shared" si="0"/>
        <v>0</v>
      </c>
      <c r="J13" s="4" t="s">
        <v>47</v>
      </c>
      <c r="K13" s="41">
        <f>K7/(K7+L8)</f>
        <v>0.66666666666666663</v>
      </c>
    </row>
    <row r="14" spans="1:12">
      <c r="A14" s="23">
        <v>84</v>
      </c>
      <c r="B14" s="23">
        <v>74</v>
      </c>
      <c r="C14" s="23">
        <v>38.299999999999997</v>
      </c>
      <c r="D14" s="23">
        <v>39</v>
      </c>
      <c r="E14" s="23">
        <v>0</v>
      </c>
      <c r="F14" s="1">
        <v>0</v>
      </c>
      <c r="G14" s="1" t="b">
        <f t="shared" si="0"/>
        <v>1</v>
      </c>
    </row>
    <row r="15" spans="1:12">
      <c r="A15" s="23">
        <v>141</v>
      </c>
      <c r="B15" s="23">
        <v>0</v>
      </c>
      <c r="C15" s="23">
        <v>42.4</v>
      </c>
      <c r="D15" s="23">
        <v>29</v>
      </c>
      <c r="E15" s="23">
        <v>1</v>
      </c>
      <c r="F15" s="1">
        <v>1</v>
      </c>
      <c r="G15" s="1" t="b">
        <f t="shared" si="0"/>
        <v>1</v>
      </c>
    </row>
    <row r="16" spans="1:12">
      <c r="A16" s="23">
        <v>122</v>
      </c>
      <c r="B16" s="23">
        <v>68</v>
      </c>
      <c r="C16" s="23">
        <v>35</v>
      </c>
      <c r="D16" s="23">
        <v>29</v>
      </c>
      <c r="E16" s="23">
        <v>0</v>
      </c>
      <c r="F16" s="1">
        <v>0</v>
      </c>
      <c r="G16" s="1" t="b">
        <f t="shared" si="0"/>
        <v>1</v>
      </c>
    </row>
    <row r="17" spans="1:7">
      <c r="A17" s="23">
        <v>128</v>
      </c>
      <c r="B17" s="23">
        <v>98</v>
      </c>
      <c r="C17" s="23">
        <v>32</v>
      </c>
      <c r="D17" s="23">
        <v>33</v>
      </c>
      <c r="E17" s="23">
        <v>1</v>
      </c>
      <c r="F17" s="1">
        <v>1</v>
      </c>
      <c r="G17" s="1" t="b">
        <f t="shared" si="0"/>
        <v>1</v>
      </c>
    </row>
    <row r="18" spans="1:7">
      <c r="A18" s="23">
        <v>148</v>
      </c>
      <c r="B18" s="23">
        <v>84</v>
      </c>
      <c r="C18" s="23">
        <v>37.6</v>
      </c>
      <c r="D18" s="23">
        <v>51</v>
      </c>
      <c r="E18" s="23">
        <v>1</v>
      </c>
      <c r="F18" s="1">
        <v>1</v>
      </c>
      <c r="G18" s="1" t="b">
        <f t="shared" si="0"/>
        <v>1</v>
      </c>
    </row>
    <row r="19" spans="1:7">
      <c r="A19" s="23">
        <v>91</v>
      </c>
      <c r="B19" s="23">
        <v>80</v>
      </c>
      <c r="C19" s="23">
        <v>32.4</v>
      </c>
      <c r="D19" s="23">
        <v>27</v>
      </c>
      <c r="E19" s="23">
        <v>0</v>
      </c>
      <c r="F19" s="1">
        <v>0</v>
      </c>
      <c r="G19" s="1" t="b">
        <f t="shared" si="0"/>
        <v>1</v>
      </c>
    </row>
    <row r="20" spans="1:7">
      <c r="A20" s="23">
        <v>166</v>
      </c>
      <c r="B20" s="23">
        <v>76</v>
      </c>
      <c r="C20" s="23">
        <v>45.7</v>
      </c>
      <c r="D20" s="23">
        <v>27</v>
      </c>
      <c r="E20" s="23">
        <v>1</v>
      </c>
      <c r="F20" s="1">
        <v>1</v>
      </c>
      <c r="G20" s="1" t="b">
        <f t="shared" si="0"/>
        <v>1</v>
      </c>
    </row>
    <row r="21" spans="1:7">
      <c r="A21" s="23">
        <v>130</v>
      </c>
      <c r="B21" s="23">
        <v>78</v>
      </c>
      <c r="C21" s="23">
        <v>28.4</v>
      </c>
      <c r="D21" s="23">
        <v>34</v>
      </c>
      <c r="E21" s="23">
        <v>1</v>
      </c>
      <c r="F21" s="1">
        <v>0</v>
      </c>
      <c r="G21" s="1" t="b">
        <f t="shared" si="0"/>
        <v>0</v>
      </c>
    </row>
    <row r="22" spans="1:7">
      <c r="A22" s="23">
        <v>82</v>
      </c>
      <c r="B22" s="23">
        <v>64</v>
      </c>
      <c r="C22" s="23">
        <v>21.2</v>
      </c>
      <c r="D22" s="23">
        <v>23</v>
      </c>
      <c r="E22" s="23">
        <v>0</v>
      </c>
      <c r="F22" s="1">
        <v>0</v>
      </c>
      <c r="G22" s="1" t="b">
        <f t="shared" si="0"/>
        <v>1</v>
      </c>
    </row>
    <row r="23" spans="1:7">
      <c r="A23" s="23">
        <v>175</v>
      </c>
      <c r="B23" s="23">
        <v>88</v>
      </c>
      <c r="C23" s="23">
        <v>22.9</v>
      </c>
      <c r="D23" s="23">
        <v>22</v>
      </c>
      <c r="E23" s="23">
        <v>0</v>
      </c>
      <c r="F23" s="1">
        <v>1</v>
      </c>
      <c r="G23" s="1" t="b">
        <f t="shared" si="0"/>
        <v>0</v>
      </c>
    </row>
    <row r="24" spans="1:7">
      <c r="A24" s="23">
        <v>122</v>
      </c>
      <c r="B24" s="23">
        <v>76</v>
      </c>
      <c r="C24" s="23">
        <v>35.9</v>
      </c>
      <c r="D24" s="23">
        <v>26</v>
      </c>
      <c r="E24" s="23">
        <v>0</v>
      </c>
      <c r="F24" s="1">
        <v>0</v>
      </c>
      <c r="G24" s="1" t="b">
        <f t="shared" si="0"/>
        <v>1</v>
      </c>
    </row>
    <row r="25" spans="1:7">
      <c r="A25" s="23">
        <v>161</v>
      </c>
      <c r="B25" s="23">
        <v>68</v>
      </c>
      <c r="C25" s="23">
        <v>25.5</v>
      </c>
      <c r="D25" s="23">
        <v>47</v>
      </c>
      <c r="E25" s="23">
        <v>1</v>
      </c>
      <c r="F25" s="1">
        <v>1</v>
      </c>
      <c r="G25" s="1" t="b">
        <f t="shared" si="0"/>
        <v>1</v>
      </c>
    </row>
    <row r="26" spans="1:7">
      <c r="A26" s="23">
        <v>146</v>
      </c>
      <c r="B26" s="23">
        <v>0</v>
      </c>
      <c r="C26" s="23">
        <v>27.5</v>
      </c>
      <c r="D26" s="23">
        <v>28</v>
      </c>
      <c r="E26" s="23">
        <v>1</v>
      </c>
      <c r="F26" s="1">
        <v>1</v>
      </c>
      <c r="G26" s="1" t="b">
        <f t="shared" si="0"/>
        <v>1</v>
      </c>
    </row>
    <row r="27" spans="1:7">
      <c r="A27" s="23">
        <v>94</v>
      </c>
      <c r="B27" s="23">
        <v>64</v>
      </c>
      <c r="C27" s="23">
        <v>33.299999999999997</v>
      </c>
      <c r="D27" s="23">
        <v>41</v>
      </c>
      <c r="E27" s="23">
        <v>0</v>
      </c>
      <c r="F27" s="1">
        <v>0</v>
      </c>
      <c r="G27" s="1" t="b">
        <f t="shared" si="0"/>
        <v>1</v>
      </c>
    </row>
    <row r="28" spans="1:7">
      <c r="A28" s="23">
        <v>140</v>
      </c>
      <c r="B28" s="23">
        <v>85</v>
      </c>
      <c r="C28" s="23">
        <v>37.4</v>
      </c>
      <c r="D28" s="23">
        <v>41</v>
      </c>
      <c r="E28" s="23">
        <v>0</v>
      </c>
      <c r="F28" s="1">
        <v>1</v>
      </c>
      <c r="G28" s="1" t="b">
        <f t="shared" si="0"/>
        <v>0</v>
      </c>
    </row>
    <row r="29" spans="1:7">
      <c r="A29" s="23">
        <v>121</v>
      </c>
      <c r="B29" s="23">
        <v>78</v>
      </c>
      <c r="C29" s="23">
        <v>39</v>
      </c>
      <c r="D29" s="23">
        <v>28</v>
      </c>
      <c r="E29" s="23">
        <v>0</v>
      </c>
      <c r="F29" s="1">
        <v>0</v>
      </c>
      <c r="G29" s="1" t="b">
        <f t="shared" si="0"/>
        <v>1</v>
      </c>
    </row>
    <row r="30" spans="1:7">
      <c r="A30" s="23">
        <v>170</v>
      </c>
      <c r="B30" s="23">
        <v>64</v>
      </c>
      <c r="C30" s="23">
        <v>34.5</v>
      </c>
      <c r="D30" s="23">
        <v>30</v>
      </c>
      <c r="E30" s="23">
        <v>1</v>
      </c>
      <c r="F30" s="1">
        <v>1</v>
      </c>
      <c r="G30" s="1" t="b">
        <f t="shared" si="0"/>
        <v>1</v>
      </c>
    </row>
    <row r="31" spans="1:7">
      <c r="A31" s="23">
        <v>100</v>
      </c>
      <c r="B31" s="23">
        <v>66</v>
      </c>
      <c r="C31" s="23">
        <v>32.9</v>
      </c>
      <c r="D31" s="23">
        <v>28</v>
      </c>
      <c r="E31" s="23">
        <v>1</v>
      </c>
      <c r="F31" s="1">
        <v>0</v>
      </c>
      <c r="G31" s="1" t="b">
        <f t="shared" si="0"/>
        <v>0</v>
      </c>
    </row>
    <row r="32" spans="1:7">
      <c r="A32" s="23">
        <v>105</v>
      </c>
      <c r="B32" s="23">
        <v>75</v>
      </c>
      <c r="C32" s="23">
        <v>23.3</v>
      </c>
      <c r="D32" s="23">
        <v>53</v>
      </c>
      <c r="E32" s="23">
        <v>0</v>
      </c>
      <c r="F32" s="1">
        <v>0</v>
      </c>
      <c r="G32" s="1" t="b">
        <f t="shared" si="0"/>
        <v>1</v>
      </c>
    </row>
    <row r="33" spans="1:7">
      <c r="A33" s="23">
        <v>104</v>
      </c>
      <c r="B33" s="23">
        <v>72</v>
      </c>
      <c r="C33" s="23">
        <v>31.2</v>
      </c>
      <c r="D33" s="23">
        <v>38</v>
      </c>
      <c r="E33" s="23">
        <v>1</v>
      </c>
      <c r="F33" s="1">
        <v>0</v>
      </c>
      <c r="G33" s="1" t="b">
        <f t="shared" si="0"/>
        <v>0</v>
      </c>
    </row>
    <row r="34" spans="1:7">
      <c r="A34" s="23">
        <v>154</v>
      </c>
      <c r="B34" s="23">
        <v>74</v>
      </c>
      <c r="C34" s="23">
        <v>29.3</v>
      </c>
      <c r="D34" s="23">
        <v>39</v>
      </c>
      <c r="E34" s="23">
        <v>0</v>
      </c>
      <c r="F34" s="1">
        <v>1</v>
      </c>
      <c r="G34" s="1" t="b">
        <f t="shared" si="0"/>
        <v>0</v>
      </c>
    </row>
    <row r="35" spans="1:7">
      <c r="A35" s="23">
        <v>94</v>
      </c>
      <c r="B35" s="23">
        <v>70</v>
      </c>
      <c r="C35" s="23">
        <v>43.5</v>
      </c>
      <c r="D35" s="23">
        <v>21</v>
      </c>
      <c r="E35" s="23">
        <v>0</v>
      </c>
      <c r="F35" s="1">
        <v>0</v>
      </c>
      <c r="G35" s="1" t="b">
        <f t="shared" si="0"/>
        <v>1</v>
      </c>
    </row>
    <row r="36" spans="1:7">
      <c r="A36" s="23">
        <v>126</v>
      </c>
      <c r="B36" s="23">
        <v>78</v>
      </c>
      <c r="C36" s="23">
        <v>29.6</v>
      </c>
      <c r="D36" s="23">
        <v>40</v>
      </c>
      <c r="E36" s="23">
        <v>0</v>
      </c>
      <c r="F36" s="1">
        <v>0</v>
      </c>
      <c r="G36" s="1" t="b">
        <f t="shared" si="0"/>
        <v>1</v>
      </c>
    </row>
    <row r="37" spans="1:7">
      <c r="A37" s="23">
        <v>151</v>
      </c>
      <c r="B37" s="23">
        <v>90</v>
      </c>
      <c r="C37" s="23">
        <v>29.7</v>
      </c>
      <c r="D37" s="23">
        <v>36</v>
      </c>
      <c r="E37" s="23">
        <v>0</v>
      </c>
      <c r="F37" s="1">
        <v>1</v>
      </c>
      <c r="G37" s="1" t="b">
        <f t="shared" si="0"/>
        <v>0</v>
      </c>
    </row>
    <row r="38" spans="1:7">
      <c r="A38" s="23">
        <v>111</v>
      </c>
      <c r="B38" s="23">
        <v>65</v>
      </c>
      <c r="C38" s="23">
        <v>24.6</v>
      </c>
      <c r="D38" s="23">
        <v>31</v>
      </c>
      <c r="E38" s="23">
        <v>0</v>
      </c>
      <c r="F38" s="1">
        <v>0</v>
      </c>
      <c r="G38" s="1" t="b">
        <f t="shared" si="0"/>
        <v>1</v>
      </c>
    </row>
    <row r="39" spans="1:7">
      <c r="A39" s="23">
        <v>120</v>
      </c>
      <c r="B39" s="23">
        <v>80</v>
      </c>
      <c r="C39" s="23">
        <v>38.9</v>
      </c>
      <c r="D39" s="23">
        <v>41</v>
      </c>
      <c r="E39" s="23">
        <v>0</v>
      </c>
      <c r="F39" s="1">
        <v>0</v>
      </c>
      <c r="G39" s="1" t="b">
        <f t="shared" si="0"/>
        <v>1</v>
      </c>
    </row>
    <row r="40" spans="1:7">
      <c r="A40" s="23">
        <v>111</v>
      </c>
      <c r="B40" s="23">
        <v>90</v>
      </c>
      <c r="C40" s="23">
        <v>28.4</v>
      </c>
      <c r="D40" s="23">
        <v>29</v>
      </c>
      <c r="E40" s="23">
        <v>0</v>
      </c>
      <c r="F40" s="1">
        <v>0</v>
      </c>
      <c r="G40" s="1" t="b">
        <f t="shared" si="0"/>
        <v>1</v>
      </c>
    </row>
    <row r="41" spans="1:7">
      <c r="A41" s="23">
        <v>112</v>
      </c>
      <c r="B41" s="23">
        <v>72</v>
      </c>
      <c r="C41" s="23">
        <v>34.4</v>
      </c>
      <c r="D41" s="23">
        <v>25</v>
      </c>
      <c r="E41" s="23">
        <v>0</v>
      </c>
      <c r="F41" s="1">
        <v>0</v>
      </c>
      <c r="G41" s="1" t="b">
        <f t="shared" si="0"/>
        <v>1</v>
      </c>
    </row>
    <row r="42" spans="1:7">
      <c r="A42" s="23">
        <v>181</v>
      </c>
      <c r="B42" s="23">
        <v>68</v>
      </c>
      <c r="C42" s="23">
        <v>30.1</v>
      </c>
      <c r="D42" s="23">
        <v>60</v>
      </c>
      <c r="E42" s="23">
        <v>1</v>
      </c>
      <c r="F42" s="1">
        <v>1</v>
      </c>
      <c r="G42" s="1" t="b">
        <f t="shared" si="0"/>
        <v>1</v>
      </c>
    </row>
    <row r="43" spans="1:7">
      <c r="A43" s="23">
        <v>132</v>
      </c>
      <c r="B43" s="23">
        <v>80</v>
      </c>
      <c r="C43" s="23">
        <v>26.8</v>
      </c>
      <c r="D43" s="23">
        <v>69</v>
      </c>
      <c r="E43" s="23">
        <v>0</v>
      </c>
      <c r="F43" s="1">
        <v>0</v>
      </c>
      <c r="G43" s="1" t="b">
        <f t="shared" si="0"/>
        <v>1</v>
      </c>
    </row>
    <row r="44" spans="1:7">
      <c r="A44" s="23">
        <v>168</v>
      </c>
      <c r="B44" s="23">
        <v>74</v>
      </c>
      <c r="C44" s="23">
        <v>38</v>
      </c>
      <c r="D44" s="23">
        <v>34</v>
      </c>
      <c r="E44" s="23">
        <v>1</v>
      </c>
      <c r="F44" s="1">
        <v>1</v>
      </c>
      <c r="G44" s="1" t="b">
        <f t="shared" si="0"/>
        <v>1</v>
      </c>
    </row>
    <row r="45" spans="1:7">
      <c r="A45" s="23">
        <v>177</v>
      </c>
      <c r="B45" s="23">
        <v>60</v>
      </c>
      <c r="C45" s="23">
        <v>34.6</v>
      </c>
      <c r="D45" s="23">
        <v>21</v>
      </c>
      <c r="E45" s="23">
        <v>1</v>
      </c>
      <c r="F45" s="1">
        <v>1</v>
      </c>
      <c r="G45" s="1" t="b">
        <f t="shared" si="0"/>
        <v>1</v>
      </c>
    </row>
    <row r="46" spans="1:7">
      <c r="A46" s="23">
        <v>92</v>
      </c>
      <c r="B46" s="23">
        <v>62</v>
      </c>
      <c r="C46" s="23">
        <v>31.6</v>
      </c>
      <c r="D46" s="23">
        <v>24</v>
      </c>
      <c r="E46" s="23">
        <v>0</v>
      </c>
      <c r="F46" s="1">
        <v>0</v>
      </c>
      <c r="G46" s="1" t="b">
        <f t="shared" si="0"/>
        <v>1</v>
      </c>
    </row>
    <row r="47" spans="1:7">
      <c r="A47" s="23">
        <v>167</v>
      </c>
      <c r="B47" s="23">
        <v>74</v>
      </c>
      <c r="C47" s="23">
        <v>23.4</v>
      </c>
      <c r="D47" s="23">
        <v>33</v>
      </c>
      <c r="E47" s="23">
        <v>1</v>
      </c>
      <c r="F47" s="1">
        <v>1</v>
      </c>
      <c r="G47" s="1" t="b">
        <f t="shared" si="0"/>
        <v>1</v>
      </c>
    </row>
    <row r="48" spans="1:7">
      <c r="A48" s="23">
        <v>126</v>
      </c>
      <c r="B48" s="23">
        <v>90</v>
      </c>
      <c r="C48" s="23">
        <v>43.4</v>
      </c>
      <c r="D48" s="23">
        <v>42</v>
      </c>
      <c r="E48" s="23">
        <v>1</v>
      </c>
      <c r="F48" s="1">
        <v>1</v>
      </c>
      <c r="G48" s="1" t="b">
        <f t="shared" si="0"/>
        <v>1</v>
      </c>
    </row>
    <row r="49" spans="1:7">
      <c r="A49" s="23">
        <v>117</v>
      </c>
      <c r="B49" s="23">
        <v>88</v>
      </c>
      <c r="C49" s="23">
        <v>34.5</v>
      </c>
      <c r="D49" s="23">
        <v>40</v>
      </c>
      <c r="E49" s="23">
        <v>1</v>
      </c>
      <c r="F49" s="1">
        <v>1</v>
      </c>
      <c r="G49" s="1" t="b">
        <f t="shared" si="0"/>
        <v>1</v>
      </c>
    </row>
    <row r="50" spans="1:7">
      <c r="A50" s="23">
        <v>95</v>
      </c>
      <c r="B50" s="23">
        <v>60</v>
      </c>
      <c r="C50" s="23">
        <v>23.9</v>
      </c>
      <c r="D50" s="23">
        <v>22</v>
      </c>
      <c r="E50" s="23">
        <v>0</v>
      </c>
      <c r="F50" s="1">
        <v>0</v>
      </c>
      <c r="G50" s="1" t="b">
        <f t="shared" si="0"/>
        <v>1</v>
      </c>
    </row>
    <row r="51" spans="1:7">
      <c r="A51" s="23">
        <v>109</v>
      </c>
      <c r="B51" s="23">
        <v>64</v>
      </c>
      <c r="C51" s="23">
        <v>34.799999999999997</v>
      </c>
      <c r="D51" s="23">
        <v>26</v>
      </c>
      <c r="E51" s="23">
        <v>1</v>
      </c>
      <c r="F51" s="1">
        <v>0</v>
      </c>
      <c r="G51" s="1" t="b">
        <f t="shared" si="0"/>
        <v>0</v>
      </c>
    </row>
    <row r="52" spans="1:7">
      <c r="A52" s="23">
        <v>174</v>
      </c>
      <c r="B52" s="23">
        <v>58</v>
      </c>
      <c r="C52" s="23">
        <v>32.9</v>
      </c>
      <c r="D52" s="23">
        <v>36</v>
      </c>
      <c r="E52" s="23">
        <v>1</v>
      </c>
      <c r="F52" s="1">
        <v>1</v>
      </c>
      <c r="G52" s="1" t="b">
        <f t="shared" si="0"/>
        <v>1</v>
      </c>
    </row>
    <row r="53" spans="1:7">
      <c r="A53" s="23">
        <v>131</v>
      </c>
      <c r="B53" s="23">
        <v>64</v>
      </c>
      <c r="C53" s="23">
        <v>23.7</v>
      </c>
      <c r="D53" s="23">
        <v>21</v>
      </c>
      <c r="E53" s="23">
        <v>0</v>
      </c>
      <c r="F53" s="1">
        <v>0</v>
      </c>
      <c r="G53" s="1" t="b">
        <f t="shared" si="0"/>
        <v>1</v>
      </c>
    </row>
    <row r="54" spans="1:7">
      <c r="A54" s="23">
        <v>92</v>
      </c>
      <c r="B54" s="23">
        <v>62</v>
      </c>
      <c r="C54" s="23">
        <v>32</v>
      </c>
      <c r="D54" s="23">
        <v>46</v>
      </c>
      <c r="E54" s="23">
        <v>0</v>
      </c>
      <c r="F54" s="1">
        <v>0</v>
      </c>
      <c r="G54" s="1" t="b">
        <f t="shared" si="0"/>
        <v>1</v>
      </c>
    </row>
    <row r="55" spans="1:7">
      <c r="A55" s="23">
        <v>121</v>
      </c>
      <c r="B55" s="23">
        <v>66</v>
      </c>
      <c r="C55" s="23">
        <v>34.299999999999997</v>
      </c>
      <c r="D55" s="23">
        <v>33</v>
      </c>
      <c r="E55" s="23">
        <v>1</v>
      </c>
      <c r="F55" s="1">
        <v>0</v>
      </c>
      <c r="G55" s="1" t="b">
        <f t="shared" si="0"/>
        <v>0</v>
      </c>
    </row>
    <row r="56" spans="1:7">
      <c r="A56" s="23">
        <v>162</v>
      </c>
      <c r="B56" s="23">
        <v>62</v>
      </c>
      <c r="C56" s="23">
        <v>24.3</v>
      </c>
      <c r="D56" s="23">
        <v>50</v>
      </c>
      <c r="E56" s="23">
        <v>1</v>
      </c>
      <c r="F56" s="1">
        <v>1</v>
      </c>
      <c r="G56" s="1" t="b">
        <f t="shared" si="0"/>
        <v>1</v>
      </c>
    </row>
    <row r="57" spans="1:7">
      <c r="A57" s="23">
        <v>99</v>
      </c>
      <c r="B57" s="23">
        <v>84</v>
      </c>
      <c r="C57" s="23">
        <v>35.4</v>
      </c>
      <c r="D57" s="23">
        <v>50</v>
      </c>
      <c r="E57" s="23">
        <v>0</v>
      </c>
      <c r="F57" s="1">
        <v>1</v>
      </c>
      <c r="G57" s="1" t="b">
        <f t="shared" si="0"/>
        <v>0</v>
      </c>
    </row>
    <row r="58" spans="1:7">
      <c r="A58" s="23">
        <v>151</v>
      </c>
      <c r="B58" s="23">
        <v>70</v>
      </c>
      <c r="C58" s="23">
        <v>41.8</v>
      </c>
      <c r="D58" s="23">
        <v>38</v>
      </c>
      <c r="E58" s="23">
        <v>1</v>
      </c>
      <c r="F58" s="1">
        <v>1</v>
      </c>
      <c r="G58" s="1" t="b">
        <f t="shared" si="0"/>
        <v>1</v>
      </c>
    </row>
    <row r="59" spans="1:7">
      <c r="A59" s="23">
        <v>101</v>
      </c>
      <c r="B59" s="23">
        <v>58</v>
      </c>
      <c r="C59" s="23">
        <v>21.8</v>
      </c>
      <c r="D59" s="23">
        <v>22</v>
      </c>
      <c r="E59" s="23">
        <v>0</v>
      </c>
      <c r="F59" s="1">
        <v>0</v>
      </c>
      <c r="G59" s="1" t="b">
        <f t="shared" si="0"/>
        <v>1</v>
      </c>
    </row>
    <row r="60" spans="1:7">
      <c r="A60" s="23">
        <v>127</v>
      </c>
      <c r="B60" s="23">
        <v>88</v>
      </c>
      <c r="C60" s="23">
        <v>34.5</v>
      </c>
      <c r="D60" s="23">
        <v>28</v>
      </c>
      <c r="E60" s="23">
        <v>0</v>
      </c>
      <c r="F60" s="1">
        <v>1</v>
      </c>
      <c r="G60" s="1" t="b">
        <f t="shared" si="0"/>
        <v>0</v>
      </c>
    </row>
    <row r="61" spans="1:7">
      <c r="A61" s="23">
        <v>176</v>
      </c>
      <c r="B61" s="23">
        <v>86</v>
      </c>
      <c r="C61" s="23">
        <v>33.299999999999997</v>
      </c>
      <c r="D61" s="23">
        <v>52</v>
      </c>
      <c r="E61" s="23">
        <v>1</v>
      </c>
      <c r="F61" s="1">
        <v>1</v>
      </c>
      <c r="G61" s="1" t="b">
        <f t="shared" si="0"/>
        <v>1</v>
      </c>
    </row>
    <row r="62" spans="1:7">
      <c r="A62" s="23">
        <v>106</v>
      </c>
      <c r="B62" s="23">
        <v>82</v>
      </c>
      <c r="C62" s="23">
        <v>39.5</v>
      </c>
      <c r="D62" s="23">
        <v>38</v>
      </c>
      <c r="E62" s="23">
        <v>0</v>
      </c>
      <c r="F62" s="1">
        <v>1</v>
      </c>
      <c r="G62" s="1" t="b">
        <f t="shared" si="0"/>
        <v>0</v>
      </c>
    </row>
    <row r="63" spans="1:7">
      <c r="A63" s="23">
        <v>113</v>
      </c>
      <c r="B63" s="23">
        <v>64</v>
      </c>
      <c r="C63" s="23">
        <v>33.6</v>
      </c>
      <c r="D63" s="23">
        <v>21</v>
      </c>
      <c r="E63" s="23">
        <v>1</v>
      </c>
      <c r="F63" s="1">
        <v>0</v>
      </c>
      <c r="G63" s="1" t="b">
        <f t="shared" si="0"/>
        <v>0</v>
      </c>
    </row>
    <row r="64" spans="1:7">
      <c r="A64" s="23">
        <v>117</v>
      </c>
      <c r="B64" s="23">
        <v>80</v>
      </c>
      <c r="C64" s="23">
        <v>45.2</v>
      </c>
      <c r="D64" s="23">
        <v>24</v>
      </c>
      <c r="E64" s="23">
        <v>0</v>
      </c>
      <c r="F64" s="1">
        <v>0</v>
      </c>
      <c r="G64" s="1" t="b">
        <f t="shared" si="0"/>
        <v>1</v>
      </c>
    </row>
    <row r="65" spans="1:7">
      <c r="A65" s="23">
        <v>119</v>
      </c>
      <c r="B65" s="23">
        <v>54</v>
      </c>
      <c r="C65" s="23">
        <v>22.3</v>
      </c>
      <c r="D65" s="23">
        <v>24</v>
      </c>
      <c r="E65" s="23">
        <v>0</v>
      </c>
      <c r="F65" s="1">
        <v>0</v>
      </c>
      <c r="G65" s="1" t="b">
        <f t="shared" si="0"/>
        <v>1</v>
      </c>
    </row>
    <row r="66" spans="1:7">
      <c r="A66" s="23">
        <v>174</v>
      </c>
      <c r="B66" s="23">
        <v>88</v>
      </c>
      <c r="C66" s="23">
        <v>44.5</v>
      </c>
      <c r="D66" s="23">
        <v>24</v>
      </c>
      <c r="E66" s="23">
        <v>1</v>
      </c>
      <c r="F66" s="1">
        <v>1</v>
      </c>
      <c r="G66" s="1" t="b">
        <f t="shared" ref="G66:G107" si="1">IF(E66=F66,TRUE)</f>
        <v>1</v>
      </c>
    </row>
    <row r="67" spans="1:7">
      <c r="A67" s="23">
        <v>144</v>
      </c>
      <c r="B67" s="23">
        <v>58</v>
      </c>
      <c r="C67" s="23">
        <v>29.5</v>
      </c>
      <c r="D67" s="23">
        <v>37</v>
      </c>
      <c r="E67" s="23">
        <v>0</v>
      </c>
      <c r="F67" s="1">
        <v>1</v>
      </c>
      <c r="G67" s="1" t="b">
        <f t="shared" si="1"/>
        <v>0</v>
      </c>
    </row>
    <row r="68" spans="1:7">
      <c r="A68" s="23">
        <v>188</v>
      </c>
      <c r="B68" s="23">
        <v>82</v>
      </c>
      <c r="C68" s="23">
        <v>32</v>
      </c>
      <c r="D68" s="23">
        <v>22</v>
      </c>
      <c r="E68" s="23">
        <v>1</v>
      </c>
      <c r="F68" s="1">
        <v>1</v>
      </c>
      <c r="G68" s="1" t="b">
        <f t="shared" si="1"/>
        <v>1</v>
      </c>
    </row>
    <row r="69" spans="1:7">
      <c r="A69" s="23">
        <v>173</v>
      </c>
      <c r="B69" s="23">
        <v>78</v>
      </c>
      <c r="C69" s="23">
        <v>33.799999999999997</v>
      </c>
      <c r="D69" s="23">
        <v>31</v>
      </c>
      <c r="E69" s="23">
        <v>1</v>
      </c>
      <c r="F69" s="1">
        <v>1</v>
      </c>
      <c r="G69" s="1" t="b">
        <f t="shared" si="1"/>
        <v>1</v>
      </c>
    </row>
    <row r="70" spans="1:7">
      <c r="A70" s="23">
        <v>100</v>
      </c>
      <c r="B70" s="23">
        <v>54</v>
      </c>
      <c r="C70" s="23">
        <v>37.799999999999997</v>
      </c>
      <c r="D70" s="23">
        <v>24</v>
      </c>
      <c r="E70" s="23">
        <v>0</v>
      </c>
      <c r="F70" s="1">
        <v>0</v>
      </c>
      <c r="G70" s="1" t="b">
        <f t="shared" si="1"/>
        <v>1</v>
      </c>
    </row>
    <row r="71" spans="1:7">
      <c r="A71" s="23">
        <v>162</v>
      </c>
      <c r="B71" s="23">
        <v>76</v>
      </c>
      <c r="C71" s="23">
        <v>49.6</v>
      </c>
      <c r="D71" s="23">
        <v>26</v>
      </c>
      <c r="E71" s="23">
        <v>1</v>
      </c>
      <c r="F71" s="1">
        <v>1</v>
      </c>
      <c r="G71" s="1" t="b">
        <f t="shared" si="1"/>
        <v>1</v>
      </c>
    </row>
    <row r="72" spans="1:7">
      <c r="A72" s="23">
        <v>87</v>
      </c>
      <c r="B72" s="23">
        <v>60</v>
      </c>
      <c r="C72" s="23">
        <v>21.8</v>
      </c>
      <c r="D72" s="23">
        <v>21</v>
      </c>
      <c r="E72" s="23">
        <v>0</v>
      </c>
      <c r="F72" s="1">
        <v>0</v>
      </c>
      <c r="G72" s="1" t="b">
        <f t="shared" si="1"/>
        <v>1</v>
      </c>
    </row>
    <row r="73" spans="1:7">
      <c r="A73" s="23">
        <v>125</v>
      </c>
      <c r="B73" s="23">
        <v>50</v>
      </c>
      <c r="C73" s="23">
        <v>33.299999999999997</v>
      </c>
      <c r="D73" s="23">
        <v>28</v>
      </c>
      <c r="E73" s="23">
        <v>1</v>
      </c>
      <c r="F73" s="1">
        <v>0</v>
      </c>
      <c r="G73" s="1" t="b">
        <f t="shared" si="1"/>
        <v>0</v>
      </c>
    </row>
    <row r="74" spans="1:7">
      <c r="A74" s="23">
        <v>81</v>
      </c>
      <c r="B74" s="23">
        <v>72</v>
      </c>
      <c r="C74" s="23">
        <v>26.6</v>
      </c>
      <c r="D74" s="23">
        <v>24</v>
      </c>
      <c r="E74" s="23">
        <v>0</v>
      </c>
      <c r="F74" s="1">
        <v>0</v>
      </c>
      <c r="G74" s="1" t="b">
        <f t="shared" si="1"/>
        <v>1</v>
      </c>
    </row>
    <row r="75" spans="1:7">
      <c r="A75" s="23">
        <v>119</v>
      </c>
      <c r="B75" s="23">
        <v>0</v>
      </c>
      <c r="C75" s="23">
        <v>32.4</v>
      </c>
      <c r="D75" s="23">
        <v>24</v>
      </c>
      <c r="E75" s="23">
        <v>1</v>
      </c>
      <c r="F75" s="1">
        <v>0</v>
      </c>
      <c r="G75" s="1" t="b">
        <f t="shared" si="1"/>
        <v>0</v>
      </c>
    </row>
    <row r="76" spans="1:7">
      <c r="A76" s="23">
        <v>56</v>
      </c>
      <c r="B76" s="23">
        <v>56</v>
      </c>
      <c r="C76" s="23">
        <v>24.2</v>
      </c>
      <c r="D76" s="23">
        <v>22</v>
      </c>
      <c r="E76" s="23">
        <v>0</v>
      </c>
      <c r="F76" s="1">
        <v>0</v>
      </c>
      <c r="G76" s="1" t="b">
        <f t="shared" si="1"/>
        <v>1</v>
      </c>
    </row>
    <row r="77" spans="1:7">
      <c r="A77" s="23">
        <v>119</v>
      </c>
      <c r="B77" s="23">
        <v>0</v>
      </c>
      <c r="C77" s="23">
        <v>19.600000000000001</v>
      </c>
      <c r="D77" s="23">
        <v>72</v>
      </c>
      <c r="E77" s="23">
        <v>0</v>
      </c>
      <c r="F77" s="1">
        <v>0</v>
      </c>
      <c r="G77" s="1" t="b">
        <f t="shared" si="1"/>
        <v>1</v>
      </c>
    </row>
    <row r="78" spans="1:7">
      <c r="A78" s="23">
        <v>92</v>
      </c>
      <c r="B78" s="23">
        <v>62</v>
      </c>
      <c r="C78" s="23">
        <v>27.6</v>
      </c>
      <c r="D78" s="23">
        <v>44</v>
      </c>
      <c r="E78" s="23">
        <v>1</v>
      </c>
      <c r="F78" s="1">
        <v>0</v>
      </c>
      <c r="G78" s="1" t="b">
        <f t="shared" si="1"/>
        <v>0</v>
      </c>
    </row>
    <row r="79" spans="1:7">
      <c r="A79" s="23">
        <v>141</v>
      </c>
      <c r="B79" s="23">
        <v>58</v>
      </c>
      <c r="C79" s="23">
        <v>25.4</v>
      </c>
      <c r="D79" s="23">
        <v>24</v>
      </c>
      <c r="E79" s="23">
        <v>0</v>
      </c>
      <c r="F79" s="1">
        <v>1</v>
      </c>
      <c r="G79" s="1" t="b">
        <f t="shared" si="1"/>
        <v>0</v>
      </c>
    </row>
    <row r="80" spans="1:7">
      <c r="A80" s="23">
        <v>84</v>
      </c>
      <c r="B80" s="23">
        <v>50</v>
      </c>
      <c r="C80" s="23">
        <v>30.4</v>
      </c>
      <c r="D80" s="23">
        <v>21</v>
      </c>
      <c r="E80" s="23">
        <v>0</v>
      </c>
      <c r="F80" s="1">
        <v>0</v>
      </c>
      <c r="G80" s="1" t="b">
        <f t="shared" si="1"/>
        <v>1</v>
      </c>
    </row>
    <row r="81" spans="1:7">
      <c r="A81" s="23">
        <v>144</v>
      </c>
      <c r="B81" s="23">
        <v>82</v>
      </c>
      <c r="C81" s="23">
        <v>38.5</v>
      </c>
      <c r="D81" s="23">
        <v>37</v>
      </c>
      <c r="E81" s="23">
        <v>1</v>
      </c>
      <c r="F81" s="1">
        <v>1</v>
      </c>
      <c r="G81" s="1" t="b">
        <f t="shared" si="1"/>
        <v>1</v>
      </c>
    </row>
    <row r="82" spans="1:7">
      <c r="A82" s="23">
        <v>195</v>
      </c>
      <c r="B82" s="23">
        <v>70</v>
      </c>
      <c r="C82" s="23">
        <v>25.1</v>
      </c>
      <c r="D82" s="23">
        <v>55</v>
      </c>
      <c r="E82" s="23">
        <v>1</v>
      </c>
      <c r="F82" s="1">
        <v>1</v>
      </c>
      <c r="G82" s="1" t="b">
        <f t="shared" si="1"/>
        <v>1</v>
      </c>
    </row>
    <row r="83" spans="1:7">
      <c r="A83" s="23">
        <v>131</v>
      </c>
      <c r="B83" s="23">
        <v>66</v>
      </c>
      <c r="C83" s="23">
        <v>34.299999999999997</v>
      </c>
      <c r="D83" s="23">
        <v>22</v>
      </c>
      <c r="E83" s="23">
        <v>1</v>
      </c>
      <c r="F83" s="1">
        <v>0</v>
      </c>
      <c r="G83" s="1" t="b">
        <f t="shared" si="1"/>
        <v>0</v>
      </c>
    </row>
    <row r="84" spans="1:7">
      <c r="A84" s="23">
        <v>105</v>
      </c>
      <c r="B84" s="23">
        <v>80</v>
      </c>
      <c r="C84" s="23">
        <v>32.5</v>
      </c>
      <c r="D84" s="23">
        <v>26</v>
      </c>
      <c r="E84" s="23">
        <v>0</v>
      </c>
      <c r="F84" s="1">
        <v>0</v>
      </c>
      <c r="G84" s="1" t="b">
        <f t="shared" si="1"/>
        <v>1</v>
      </c>
    </row>
    <row r="85" spans="1:7">
      <c r="A85" s="23">
        <v>106</v>
      </c>
      <c r="B85" s="23">
        <v>92</v>
      </c>
      <c r="C85" s="23">
        <v>22.7</v>
      </c>
      <c r="D85" s="23">
        <v>48</v>
      </c>
      <c r="E85" s="23">
        <v>0</v>
      </c>
      <c r="F85" s="1">
        <v>0</v>
      </c>
      <c r="G85" s="1" t="b">
        <f t="shared" si="1"/>
        <v>1</v>
      </c>
    </row>
    <row r="86" spans="1:7">
      <c r="A86" s="23">
        <v>158</v>
      </c>
      <c r="B86" s="23">
        <v>78</v>
      </c>
      <c r="C86" s="23">
        <v>32.9</v>
      </c>
      <c r="D86" s="23">
        <v>31</v>
      </c>
      <c r="E86" s="23">
        <v>1</v>
      </c>
      <c r="F86" s="1">
        <v>1</v>
      </c>
      <c r="G86" s="1" t="b">
        <f t="shared" si="1"/>
        <v>1</v>
      </c>
    </row>
    <row r="87" spans="1:7">
      <c r="A87" s="23">
        <v>194</v>
      </c>
      <c r="B87" s="23">
        <v>78</v>
      </c>
      <c r="C87" s="23">
        <v>23.5</v>
      </c>
      <c r="D87" s="23">
        <v>59</v>
      </c>
      <c r="E87" s="23">
        <v>1</v>
      </c>
      <c r="F87" s="1">
        <v>1</v>
      </c>
      <c r="G87" s="1" t="b">
        <f t="shared" si="1"/>
        <v>1</v>
      </c>
    </row>
    <row r="88" spans="1:7">
      <c r="A88" s="23">
        <v>97</v>
      </c>
      <c r="B88" s="23">
        <v>76</v>
      </c>
      <c r="C88" s="23">
        <v>35.6</v>
      </c>
      <c r="D88" s="23">
        <v>52</v>
      </c>
      <c r="E88" s="23">
        <v>1</v>
      </c>
      <c r="F88" s="1">
        <v>0</v>
      </c>
      <c r="G88" s="1" t="b">
        <f t="shared" si="1"/>
        <v>0</v>
      </c>
    </row>
    <row r="89" spans="1:7">
      <c r="A89" s="23">
        <v>97</v>
      </c>
      <c r="B89" s="23">
        <v>64</v>
      </c>
      <c r="C89" s="23">
        <v>36.799999999999997</v>
      </c>
      <c r="D89" s="23">
        <v>25</v>
      </c>
      <c r="E89" s="23">
        <v>0</v>
      </c>
      <c r="F89" s="1">
        <v>0</v>
      </c>
      <c r="G89" s="1" t="b">
        <f t="shared" si="1"/>
        <v>1</v>
      </c>
    </row>
    <row r="90" spans="1:7">
      <c r="A90" s="23">
        <v>143</v>
      </c>
      <c r="B90" s="23">
        <v>94</v>
      </c>
      <c r="C90" s="23">
        <v>36.6</v>
      </c>
      <c r="D90" s="23">
        <v>51</v>
      </c>
      <c r="E90" s="23">
        <v>1</v>
      </c>
      <c r="F90" s="1">
        <v>1</v>
      </c>
      <c r="G90" s="1" t="b">
        <f t="shared" si="1"/>
        <v>1</v>
      </c>
    </row>
    <row r="91" spans="1:7">
      <c r="A91" s="23">
        <v>109</v>
      </c>
      <c r="B91" s="23">
        <v>56</v>
      </c>
      <c r="C91" s="23">
        <v>25.2</v>
      </c>
      <c r="D91" s="23">
        <v>23</v>
      </c>
      <c r="E91" s="23">
        <v>0</v>
      </c>
      <c r="F91" s="1">
        <v>0</v>
      </c>
      <c r="G91" s="1" t="b">
        <f t="shared" si="1"/>
        <v>1</v>
      </c>
    </row>
    <row r="92" spans="1:7">
      <c r="A92" s="23">
        <v>146</v>
      </c>
      <c r="B92" s="23">
        <v>56</v>
      </c>
      <c r="C92" s="23">
        <v>29.7</v>
      </c>
      <c r="D92" s="23">
        <v>29</v>
      </c>
      <c r="E92" s="23">
        <v>0</v>
      </c>
      <c r="F92" s="1">
        <v>1</v>
      </c>
      <c r="G92" s="1" t="b">
        <f t="shared" si="1"/>
        <v>0</v>
      </c>
    </row>
    <row r="93" spans="1:7">
      <c r="A93" s="23">
        <v>94</v>
      </c>
      <c r="B93" s="23">
        <v>65</v>
      </c>
      <c r="C93" s="23">
        <v>24.7</v>
      </c>
      <c r="D93" s="23">
        <v>21</v>
      </c>
      <c r="E93" s="23">
        <v>0</v>
      </c>
      <c r="F93" s="1">
        <v>0</v>
      </c>
      <c r="G93" s="1" t="b">
        <f t="shared" si="1"/>
        <v>1</v>
      </c>
    </row>
    <row r="94" spans="1:7">
      <c r="A94" s="23">
        <v>108</v>
      </c>
      <c r="B94" s="23">
        <v>44</v>
      </c>
      <c r="C94" s="23">
        <v>24</v>
      </c>
      <c r="D94" s="23">
        <v>35</v>
      </c>
      <c r="E94" s="23">
        <v>0</v>
      </c>
      <c r="F94" s="1">
        <v>0</v>
      </c>
      <c r="G94" s="1" t="b">
        <f t="shared" si="1"/>
        <v>1</v>
      </c>
    </row>
    <row r="95" spans="1:7">
      <c r="A95" s="23">
        <v>162</v>
      </c>
      <c r="B95" s="23">
        <v>76</v>
      </c>
      <c r="C95" s="23">
        <v>53.2</v>
      </c>
      <c r="D95" s="23">
        <v>25</v>
      </c>
      <c r="E95" s="23">
        <v>1</v>
      </c>
      <c r="F95" s="1">
        <v>1</v>
      </c>
      <c r="G95" s="1" t="b">
        <f t="shared" si="1"/>
        <v>1</v>
      </c>
    </row>
    <row r="96" spans="1:7">
      <c r="A96" s="23">
        <v>100</v>
      </c>
      <c r="B96" s="23">
        <v>74</v>
      </c>
      <c r="C96" s="23">
        <v>39.4</v>
      </c>
      <c r="D96" s="23">
        <v>43</v>
      </c>
      <c r="E96" s="23">
        <v>1</v>
      </c>
      <c r="F96" s="1">
        <v>0</v>
      </c>
      <c r="G96" s="1" t="b">
        <f t="shared" si="1"/>
        <v>0</v>
      </c>
    </row>
    <row r="97" spans="1:7">
      <c r="A97" s="23">
        <v>89</v>
      </c>
      <c r="B97" s="23">
        <v>24</v>
      </c>
      <c r="C97" s="23">
        <v>27.8</v>
      </c>
      <c r="D97" s="23">
        <v>21</v>
      </c>
      <c r="E97" s="23">
        <v>0</v>
      </c>
      <c r="F97" s="1">
        <v>0</v>
      </c>
      <c r="G97" s="1" t="b">
        <f t="shared" si="1"/>
        <v>1</v>
      </c>
    </row>
    <row r="98" spans="1:7">
      <c r="A98" s="23">
        <v>87</v>
      </c>
      <c r="B98" s="23">
        <v>80</v>
      </c>
      <c r="C98" s="23">
        <v>23.2</v>
      </c>
      <c r="D98" s="23">
        <v>32</v>
      </c>
      <c r="E98" s="23">
        <v>0</v>
      </c>
      <c r="F98" s="1">
        <v>0</v>
      </c>
      <c r="G98" s="1" t="b">
        <f t="shared" si="1"/>
        <v>1</v>
      </c>
    </row>
    <row r="99" spans="1:7">
      <c r="A99" s="23">
        <v>159</v>
      </c>
      <c r="B99" s="23">
        <v>64</v>
      </c>
      <c r="C99" s="23">
        <v>27.4</v>
      </c>
      <c r="D99" s="23">
        <v>40</v>
      </c>
      <c r="E99" s="23">
        <v>0</v>
      </c>
      <c r="F99" s="1">
        <v>1</v>
      </c>
      <c r="G99" s="1" t="b">
        <f t="shared" si="1"/>
        <v>0</v>
      </c>
    </row>
    <row r="100" spans="1:7">
      <c r="A100" s="23">
        <v>106</v>
      </c>
      <c r="B100" s="23">
        <v>64</v>
      </c>
      <c r="C100" s="23">
        <v>30.5</v>
      </c>
      <c r="D100" s="23">
        <v>34</v>
      </c>
      <c r="E100" s="23">
        <v>0</v>
      </c>
      <c r="F100" s="1">
        <v>0</v>
      </c>
      <c r="G100" s="1" t="b">
        <f t="shared" si="1"/>
        <v>1</v>
      </c>
    </row>
    <row r="101" spans="1:7">
      <c r="A101" s="23">
        <v>136</v>
      </c>
      <c r="B101" s="23">
        <v>84</v>
      </c>
      <c r="C101" s="23">
        <v>28.3</v>
      </c>
      <c r="D101" s="23">
        <v>42</v>
      </c>
      <c r="E101" s="23">
        <v>1</v>
      </c>
      <c r="F101" s="1">
        <v>0</v>
      </c>
      <c r="G101" s="1" t="b">
        <f t="shared" si="1"/>
        <v>0</v>
      </c>
    </row>
    <row r="102" spans="1:7">
      <c r="A102" s="23">
        <v>88</v>
      </c>
      <c r="B102" s="23">
        <v>58</v>
      </c>
      <c r="C102" s="23">
        <v>24.8</v>
      </c>
      <c r="D102" s="23">
        <v>22</v>
      </c>
      <c r="E102" s="23">
        <v>0</v>
      </c>
      <c r="F102" s="1">
        <v>0</v>
      </c>
      <c r="G102" s="1" t="b">
        <f t="shared" si="1"/>
        <v>1</v>
      </c>
    </row>
    <row r="103" spans="1:7">
      <c r="A103" s="23">
        <v>147</v>
      </c>
      <c r="B103" s="23">
        <v>76</v>
      </c>
      <c r="C103" s="23">
        <v>39.4</v>
      </c>
      <c r="D103" s="23">
        <v>43</v>
      </c>
      <c r="E103" s="23">
        <v>1</v>
      </c>
      <c r="F103" s="1">
        <v>1</v>
      </c>
      <c r="G103" s="1" t="b">
        <f t="shared" si="1"/>
        <v>1</v>
      </c>
    </row>
    <row r="104" spans="1:7">
      <c r="A104" s="23">
        <v>78</v>
      </c>
      <c r="B104" s="23">
        <v>88</v>
      </c>
      <c r="C104" s="23">
        <v>36.9</v>
      </c>
      <c r="D104" s="23">
        <v>21</v>
      </c>
      <c r="E104" s="23">
        <v>0</v>
      </c>
      <c r="F104" s="1">
        <v>1</v>
      </c>
      <c r="G104" s="1" t="b">
        <f t="shared" si="1"/>
        <v>0</v>
      </c>
    </row>
    <row r="105" spans="1:7">
      <c r="A105" s="23">
        <v>109</v>
      </c>
      <c r="B105" s="23">
        <v>88</v>
      </c>
      <c r="C105" s="23">
        <v>32.5</v>
      </c>
      <c r="D105" s="23">
        <v>38</v>
      </c>
      <c r="E105" s="23">
        <v>1</v>
      </c>
      <c r="F105" s="1">
        <v>1</v>
      </c>
      <c r="G105" s="1" t="b">
        <f t="shared" si="1"/>
        <v>1</v>
      </c>
    </row>
    <row r="106" spans="1:7">
      <c r="A106" s="23">
        <v>111</v>
      </c>
      <c r="B106" s="23">
        <v>60</v>
      </c>
      <c r="C106" s="23">
        <v>26.2</v>
      </c>
      <c r="D106" s="23">
        <v>23</v>
      </c>
      <c r="E106" s="23">
        <v>0</v>
      </c>
      <c r="F106" s="1">
        <v>0</v>
      </c>
      <c r="G106" s="1" t="b">
        <f t="shared" si="1"/>
        <v>1</v>
      </c>
    </row>
    <row r="107" spans="1:7">
      <c r="A107" s="23">
        <v>187</v>
      </c>
      <c r="B107" s="23">
        <v>76</v>
      </c>
      <c r="C107" s="23">
        <v>43.6</v>
      </c>
      <c r="D107" s="23">
        <v>53</v>
      </c>
      <c r="E107" s="23">
        <v>1</v>
      </c>
      <c r="F107" s="1">
        <v>1</v>
      </c>
      <c r="G107" s="1" t="b">
        <f t="shared" si="1"/>
        <v>1</v>
      </c>
    </row>
    <row r="108" spans="1:7">
      <c r="A108" s="26"/>
      <c r="B108" s="26"/>
      <c r="C108" s="26"/>
      <c r="D108" s="26"/>
      <c r="E108" s="26"/>
      <c r="F108" s="50"/>
    </row>
    <row r="109" spans="1:7">
      <c r="A109" s="26"/>
      <c r="B109" s="26"/>
      <c r="C109" s="26"/>
      <c r="D109" s="26"/>
      <c r="E109" s="26"/>
      <c r="F109" s="50"/>
    </row>
    <row r="110" spans="1:7">
      <c r="A110" s="26"/>
      <c r="B110" s="26"/>
      <c r="C110" s="26"/>
      <c r="D110" s="26"/>
      <c r="E110" s="26"/>
      <c r="F110" s="50"/>
    </row>
    <row r="111" spans="1:7">
      <c r="A111" s="26"/>
      <c r="B111" s="26"/>
      <c r="C111" s="26"/>
      <c r="D111" s="26"/>
      <c r="E111" s="26"/>
      <c r="F111" s="50"/>
    </row>
    <row r="112" spans="1:7">
      <c r="A112" s="26"/>
      <c r="B112" s="26"/>
      <c r="C112" s="26"/>
      <c r="D112" s="26"/>
      <c r="E112" s="26"/>
      <c r="F112" s="50"/>
    </row>
    <row r="113" spans="1:6">
      <c r="A113" s="26"/>
      <c r="B113" s="26"/>
      <c r="C113" s="26"/>
      <c r="D113" s="26"/>
      <c r="E113" s="26"/>
      <c r="F113" s="50"/>
    </row>
    <row r="114" spans="1:6">
      <c r="A114" s="26"/>
      <c r="B114" s="26"/>
      <c r="C114" s="26"/>
      <c r="D114" s="26"/>
      <c r="E114" s="26"/>
      <c r="F114" s="50"/>
    </row>
    <row r="115" spans="1:6">
      <c r="A115" s="26"/>
      <c r="B115" s="26"/>
      <c r="C115" s="26"/>
      <c r="D115" s="26"/>
      <c r="E115" s="26"/>
      <c r="F115" s="50"/>
    </row>
    <row r="116" spans="1:6">
      <c r="A116" s="26"/>
      <c r="B116" s="26"/>
      <c r="C116" s="26"/>
      <c r="D116" s="26"/>
      <c r="E116" s="26"/>
      <c r="F116" s="50"/>
    </row>
    <row r="117" spans="1:6">
      <c r="A117" s="26"/>
      <c r="B117" s="26"/>
      <c r="C117" s="26"/>
      <c r="D117" s="26"/>
      <c r="E117" s="26"/>
      <c r="F117" s="50"/>
    </row>
    <row r="118" spans="1:6">
      <c r="A118" s="26"/>
      <c r="B118" s="26"/>
      <c r="C118" s="26"/>
      <c r="D118" s="26"/>
      <c r="E118" s="26"/>
      <c r="F118" s="50"/>
    </row>
    <row r="119" spans="1:6">
      <c r="A119" s="26"/>
      <c r="B119" s="26"/>
      <c r="C119" s="26"/>
      <c r="D119" s="26"/>
      <c r="E119" s="26"/>
      <c r="F119" s="50"/>
    </row>
    <row r="120" spans="1:6">
      <c r="A120" s="26"/>
      <c r="B120" s="26"/>
      <c r="C120" s="26"/>
      <c r="D120" s="26"/>
      <c r="E120" s="26"/>
      <c r="F120" s="50"/>
    </row>
    <row r="121" spans="1:6">
      <c r="A121" s="26"/>
      <c r="B121" s="26"/>
      <c r="C121" s="26"/>
      <c r="D121" s="26"/>
      <c r="E121" s="26"/>
      <c r="F121" s="50"/>
    </row>
    <row r="122" spans="1:6">
      <c r="A122" s="26"/>
      <c r="B122" s="26"/>
      <c r="C122" s="26"/>
      <c r="D122" s="26"/>
      <c r="E122" s="26"/>
      <c r="F122" s="50"/>
    </row>
    <row r="123" spans="1:6">
      <c r="A123" s="26"/>
      <c r="B123" s="26"/>
      <c r="C123" s="26"/>
      <c r="D123" s="26"/>
      <c r="E123" s="26"/>
      <c r="F123" s="50"/>
    </row>
    <row r="124" spans="1:6">
      <c r="A124" s="26"/>
      <c r="B124" s="26"/>
      <c r="C124" s="26"/>
      <c r="D124" s="26"/>
      <c r="E124" s="26"/>
      <c r="F124" s="50"/>
    </row>
    <row r="125" spans="1:6">
      <c r="A125" s="26"/>
      <c r="B125" s="26"/>
      <c r="C125" s="26"/>
      <c r="D125" s="26"/>
      <c r="E125" s="26"/>
      <c r="F125" s="50"/>
    </row>
    <row r="126" spans="1:6">
      <c r="A126" s="26"/>
      <c r="B126" s="26"/>
      <c r="C126" s="26"/>
      <c r="D126" s="26"/>
      <c r="E126" s="26"/>
      <c r="F126" s="50"/>
    </row>
    <row r="127" spans="1:6">
      <c r="A127" s="26"/>
      <c r="B127" s="26"/>
      <c r="C127" s="26"/>
      <c r="D127" s="26"/>
      <c r="E127" s="26"/>
      <c r="F127" s="50"/>
    </row>
    <row r="128" spans="1:6">
      <c r="A128" s="26"/>
      <c r="B128" s="26"/>
      <c r="C128" s="26"/>
      <c r="D128" s="26"/>
      <c r="E128" s="26"/>
      <c r="F128" s="50"/>
    </row>
    <row r="129" spans="1:6">
      <c r="A129" s="26"/>
      <c r="B129" s="26"/>
      <c r="C129" s="26"/>
      <c r="D129" s="26"/>
      <c r="E129" s="26"/>
      <c r="F129" s="50"/>
    </row>
    <row r="130" spans="1:6">
      <c r="A130" s="26"/>
      <c r="B130" s="26"/>
      <c r="C130" s="26"/>
      <c r="D130" s="26"/>
      <c r="E130" s="26"/>
      <c r="F130" s="50"/>
    </row>
    <row r="131" spans="1:6">
      <c r="A131" s="26"/>
      <c r="B131" s="26"/>
      <c r="C131" s="26"/>
      <c r="D131" s="26"/>
      <c r="E131" s="26"/>
      <c r="F131" s="50"/>
    </row>
    <row r="132" spans="1:6">
      <c r="A132" s="26"/>
      <c r="B132" s="26"/>
      <c r="C132" s="26"/>
      <c r="D132" s="26"/>
      <c r="E132" s="26"/>
      <c r="F132" s="50"/>
    </row>
    <row r="133" spans="1:6">
      <c r="A133" s="26"/>
      <c r="B133" s="26"/>
      <c r="C133" s="26"/>
      <c r="D133" s="26"/>
      <c r="E133" s="26"/>
      <c r="F133" s="50"/>
    </row>
    <row r="134" spans="1:6">
      <c r="A134" s="26"/>
      <c r="B134" s="26"/>
      <c r="C134" s="26"/>
      <c r="D134" s="26"/>
      <c r="E134" s="26"/>
      <c r="F134" s="50"/>
    </row>
    <row r="135" spans="1:6">
      <c r="A135" s="26"/>
      <c r="B135" s="26"/>
      <c r="C135" s="26"/>
      <c r="D135" s="26"/>
      <c r="E135" s="26"/>
      <c r="F135" s="50"/>
    </row>
    <row r="136" spans="1:6">
      <c r="A136" s="26"/>
      <c r="B136" s="26"/>
      <c r="C136" s="26"/>
      <c r="D136" s="26"/>
      <c r="E136" s="26"/>
      <c r="F136" s="50"/>
    </row>
    <row r="137" spans="1:6">
      <c r="A137" s="26"/>
      <c r="B137" s="26"/>
      <c r="C137" s="26"/>
      <c r="D137" s="26"/>
      <c r="E137" s="26"/>
      <c r="F137" s="50"/>
    </row>
    <row r="138" spans="1:6">
      <c r="A138" s="26"/>
      <c r="B138" s="26"/>
      <c r="C138" s="26"/>
      <c r="D138" s="26"/>
      <c r="E138" s="26"/>
      <c r="F138" s="50"/>
    </row>
    <row r="139" spans="1:6">
      <c r="A139" s="26"/>
      <c r="B139" s="26"/>
      <c r="C139" s="26"/>
      <c r="D139" s="26"/>
      <c r="E139" s="26"/>
      <c r="F139" s="50"/>
    </row>
    <row r="140" spans="1:6">
      <c r="A140" s="26"/>
      <c r="B140" s="26"/>
      <c r="C140" s="26"/>
      <c r="D140" s="26"/>
      <c r="E140" s="26"/>
      <c r="F140" s="50"/>
    </row>
    <row r="141" spans="1:6">
      <c r="A141" s="26"/>
      <c r="B141" s="26"/>
      <c r="C141" s="26"/>
      <c r="D141" s="26"/>
      <c r="E141" s="26"/>
      <c r="F141" s="50"/>
    </row>
    <row r="142" spans="1:6">
      <c r="A142" s="26"/>
      <c r="B142" s="26"/>
      <c r="C142" s="26"/>
      <c r="D142" s="26"/>
      <c r="E142" s="26"/>
      <c r="F142" s="50"/>
    </row>
    <row r="143" spans="1:6">
      <c r="A143" s="26"/>
      <c r="B143" s="26"/>
      <c r="C143" s="26"/>
      <c r="D143" s="26"/>
      <c r="E143" s="26"/>
      <c r="F143" s="50"/>
    </row>
    <row r="144" spans="1:6">
      <c r="A144" s="26"/>
      <c r="B144" s="26"/>
      <c r="C144" s="26"/>
      <c r="D144" s="26"/>
      <c r="E144" s="26"/>
      <c r="F144" s="50"/>
    </row>
    <row r="145" spans="1:6">
      <c r="A145" s="26"/>
      <c r="B145" s="26"/>
      <c r="C145" s="26"/>
      <c r="D145" s="26"/>
      <c r="E145" s="26"/>
      <c r="F145" s="50"/>
    </row>
    <row r="146" spans="1:6">
      <c r="A146" s="26"/>
      <c r="B146" s="26"/>
      <c r="C146" s="26"/>
      <c r="D146" s="26"/>
      <c r="E146" s="26"/>
      <c r="F146" s="50"/>
    </row>
    <row r="147" spans="1:6">
      <c r="A147" s="26"/>
      <c r="B147" s="26"/>
      <c r="C147" s="26"/>
      <c r="D147" s="26"/>
      <c r="E147" s="26"/>
      <c r="F147" s="50"/>
    </row>
    <row r="148" spans="1:6">
      <c r="A148" s="26"/>
      <c r="B148" s="26"/>
      <c r="C148" s="26"/>
      <c r="D148" s="26"/>
      <c r="E148" s="26"/>
      <c r="F148" s="50"/>
    </row>
    <row r="149" spans="1:6">
      <c r="A149" s="26"/>
      <c r="B149" s="26"/>
      <c r="C149" s="26"/>
      <c r="D149" s="26"/>
      <c r="E149" s="26"/>
      <c r="F149" s="50"/>
    </row>
    <row r="150" spans="1:6">
      <c r="A150" s="26"/>
      <c r="B150" s="26"/>
      <c r="C150" s="26"/>
      <c r="D150" s="26"/>
      <c r="E150" s="26"/>
      <c r="F150" s="50"/>
    </row>
    <row r="151" spans="1:6">
      <c r="A151" s="26"/>
      <c r="B151" s="26"/>
      <c r="C151" s="26"/>
      <c r="D151" s="26"/>
      <c r="E151" s="26"/>
      <c r="F151" s="50"/>
    </row>
    <row r="152" spans="1:6">
      <c r="A152" s="26"/>
      <c r="B152" s="26"/>
      <c r="C152" s="26"/>
      <c r="D152" s="26"/>
      <c r="E152" s="26"/>
      <c r="F152" s="50"/>
    </row>
    <row r="153" spans="1:6">
      <c r="A153" s="26"/>
      <c r="B153" s="26"/>
      <c r="C153" s="26"/>
      <c r="D153" s="26"/>
      <c r="E153" s="26"/>
      <c r="F153" s="50"/>
    </row>
    <row r="154" spans="1:6">
      <c r="A154" s="26"/>
      <c r="B154" s="26"/>
      <c r="C154" s="26"/>
      <c r="D154" s="26"/>
      <c r="E154" s="26"/>
      <c r="F154" s="50"/>
    </row>
    <row r="155" spans="1:6">
      <c r="A155" s="26"/>
      <c r="B155" s="26"/>
      <c r="C155" s="26"/>
      <c r="D155" s="26"/>
      <c r="E155" s="26"/>
      <c r="F155" s="50"/>
    </row>
    <row r="156" spans="1:6">
      <c r="A156" s="26"/>
      <c r="B156" s="26"/>
      <c r="C156" s="26"/>
      <c r="D156" s="26"/>
      <c r="E156" s="26"/>
      <c r="F156" s="50"/>
    </row>
    <row r="157" spans="1:6">
      <c r="A157" s="26"/>
      <c r="B157" s="26"/>
      <c r="C157" s="26"/>
      <c r="D157" s="26"/>
      <c r="E157" s="26"/>
      <c r="F157" s="50"/>
    </row>
    <row r="158" spans="1:6">
      <c r="A158" s="26"/>
      <c r="B158" s="26"/>
      <c r="C158" s="26"/>
      <c r="D158" s="26"/>
      <c r="E158" s="26"/>
      <c r="F158" s="50"/>
    </row>
    <row r="159" spans="1:6">
      <c r="A159" s="26"/>
      <c r="B159" s="26"/>
      <c r="C159" s="26"/>
      <c r="D159" s="26"/>
      <c r="E159" s="26"/>
      <c r="F159" s="50"/>
    </row>
    <row r="160" spans="1:6">
      <c r="A160" s="26"/>
      <c r="B160" s="26"/>
      <c r="C160" s="26"/>
      <c r="D160" s="26"/>
      <c r="E160" s="26"/>
      <c r="F160" s="50"/>
    </row>
    <row r="161" spans="1:6">
      <c r="A161" s="26"/>
      <c r="B161" s="26"/>
      <c r="C161" s="26"/>
      <c r="D161" s="26"/>
      <c r="E161" s="26"/>
      <c r="F161" s="50"/>
    </row>
    <row r="162" spans="1:6">
      <c r="A162" s="26"/>
      <c r="B162" s="26"/>
      <c r="C162" s="26"/>
      <c r="D162" s="26"/>
      <c r="E162" s="26"/>
      <c r="F162" s="50"/>
    </row>
    <row r="163" spans="1:6">
      <c r="A163" s="26"/>
      <c r="B163" s="26"/>
      <c r="C163" s="26"/>
      <c r="D163" s="26"/>
      <c r="E163" s="26"/>
      <c r="F163" s="50"/>
    </row>
    <row r="164" spans="1:6">
      <c r="A164" s="26"/>
      <c r="B164" s="26"/>
      <c r="C164" s="26"/>
      <c r="D164" s="26"/>
      <c r="E164" s="26"/>
      <c r="F164" s="50"/>
    </row>
    <row r="165" spans="1:6">
      <c r="A165" s="26"/>
      <c r="B165" s="26"/>
      <c r="C165" s="26"/>
      <c r="D165" s="26"/>
      <c r="E165" s="26"/>
      <c r="F165" s="50"/>
    </row>
    <row r="166" spans="1:6">
      <c r="A166" s="26"/>
      <c r="B166" s="26"/>
      <c r="C166" s="26"/>
      <c r="D166" s="26"/>
      <c r="E166" s="26"/>
      <c r="F166" s="50"/>
    </row>
    <row r="167" spans="1:6">
      <c r="A167" s="26"/>
      <c r="B167" s="26"/>
      <c r="C167" s="26"/>
      <c r="D167" s="26"/>
      <c r="E167" s="26"/>
      <c r="F167" s="50"/>
    </row>
    <row r="168" spans="1:6">
      <c r="A168" s="26"/>
      <c r="B168" s="26"/>
      <c r="C168" s="26"/>
      <c r="D168" s="26"/>
      <c r="E168" s="26"/>
      <c r="F168" s="50"/>
    </row>
    <row r="169" spans="1:6">
      <c r="A169" s="26"/>
      <c r="B169" s="26"/>
      <c r="C169" s="26"/>
      <c r="D169" s="26"/>
      <c r="E169" s="26"/>
      <c r="F169" s="50"/>
    </row>
    <row r="170" spans="1:6">
      <c r="A170" s="26"/>
      <c r="B170" s="26"/>
      <c r="C170" s="26"/>
      <c r="D170" s="26"/>
      <c r="E170" s="26"/>
      <c r="F170" s="50"/>
    </row>
    <row r="171" spans="1:6">
      <c r="A171" s="26"/>
      <c r="B171" s="26"/>
      <c r="C171" s="26"/>
      <c r="D171" s="26"/>
      <c r="E171" s="26"/>
      <c r="F171" s="50"/>
    </row>
    <row r="172" spans="1:6">
      <c r="A172" s="26"/>
      <c r="B172" s="26"/>
      <c r="C172" s="26"/>
      <c r="D172" s="26"/>
      <c r="E172" s="26"/>
      <c r="F172" s="50"/>
    </row>
    <row r="173" spans="1:6">
      <c r="A173" s="26"/>
      <c r="B173" s="26"/>
      <c r="C173" s="26"/>
      <c r="D173" s="26"/>
      <c r="E173" s="26"/>
      <c r="F173" s="50"/>
    </row>
    <row r="174" spans="1:6">
      <c r="A174" s="26"/>
      <c r="B174" s="26"/>
      <c r="C174" s="26"/>
      <c r="D174" s="26"/>
      <c r="E174" s="26"/>
      <c r="F174" s="50"/>
    </row>
    <row r="175" spans="1:6">
      <c r="A175" s="26"/>
      <c r="B175" s="26"/>
      <c r="C175" s="26"/>
      <c r="D175" s="26"/>
      <c r="E175" s="26"/>
      <c r="F175" s="50"/>
    </row>
    <row r="176" spans="1:6">
      <c r="A176" s="26"/>
      <c r="B176" s="26"/>
      <c r="C176" s="26"/>
      <c r="D176" s="26"/>
      <c r="E176" s="26"/>
      <c r="F176" s="50"/>
    </row>
    <row r="177" spans="1:6">
      <c r="A177" s="26"/>
      <c r="B177" s="26"/>
      <c r="C177" s="26"/>
      <c r="D177" s="26"/>
      <c r="E177" s="26"/>
      <c r="F177" s="50"/>
    </row>
    <row r="178" spans="1:6">
      <c r="A178" s="26"/>
      <c r="B178" s="26"/>
      <c r="C178" s="26"/>
      <c r="D178" s="26"/>
      <c r="E178" s="26"/>
      <c r="F178" s="50"/>
    </row>
    <row r="179" spans="1:6">
      <c r="A179" s="26"/>
      <c r="B179" s="26"/>
      <c r="C179" s="26"/>
      <c r="D179" s="26"/>
      <c r="E179" s="26"/>
      <c r="F179" s="50"/>
    </row>
    <row r="180" spans="1:6">
      <c r="A180" s="26"/>
      <c r="B180" s="26"/>
      <c r="C180" s="26"/>
      <c r="D180" s="26"/>
      <c r="E180" s="26"/>
      <c r="F180" s="50"/>
    </row>
    <row r="181" spans="1:6">
      <c r="A181" s="26"/>
      <c r="B181" s="26"/>
      <c r="C181" s="26"/>
      <c r="D181" s="26"/>
      <c r="E181" s="26"/>
      <c r="F181" s="50"/>
    </row>
    <row r="182" spans="1:6">
      <c r="A182" s="26"/>
      <c r="B182" s="26"/>
      <c r="C182" s="26"/>
      <c r="D182" s="26"/>
      <c r="E182" s="26"/>
      <c r="F182" s="50"/>
    </row>
    <row r="183" spans="1:6">
      <c r="A183" s="26"/>
      <c r="B183" s="26"/>
      <c r="C183" s="26"/>
      <c r="D183" s="26"/>
      <c r="E183" s="26"/>
      <c r="F183" s="50"/>
    </row>
    <row r="184" spans="1:6">
      <c r="A184" s="26"/>
      <c r="B184" s="26"/>
      <c r="C184" s="26"/>
      <c r="D184" s="26"/>
      <c r="E184" s="26"/>
      <c r="F184" s="50"/>
    </row>
    <row r="185" spans="1:6">
      <c r="A185" s="26"/>
      <c r="B185" s="26"/>
      <c r="C185" s="26"/>
      <c r="D185" s="26"/>
      <c r="E185" s="26"/>
      <c r="F185" s="50"/>
    </row>
    <row r="186" spans="1:6">
      <c r="A186" s="26"/>
      <c r="B186" s="26"/>
      <c r="C186" s="26"/>
      <c r="D186" s="26"/>
      <c r="E186" s="26"/>
      <c r="F186" s="50"/>
    </row>
    <row r="187" spans="1:6">
      <c r="A187" s="26"/>
      <c r="B187" s="26"/>
      <c r="C187" s="26"/>
      <c r="D187" s="26"/>
      <c r="E187" s="26"/>
      <c r="F187" s="50"/>
    </row>
    <row r="188" spans="1:6">
      <c r="A188" s="26"/>
      <c r="B188" s="26"/>
      <c r="C188" s="26"/>
      <c r="D188" s="26"/>
      <c r="E188" s="26"/>
      <c r="F188" s="50"/>
    </row>
    <row r="189" spans="1:6">
      <c r="A189" s="26"/>
      <c r="B189" s="26"/>
      <c r="C189" s="26"/>
      <c r="D189" s="26"/>
      <c r="E189" s="26"/>
      <c r="F189" s="50"/>
    </row>
    <row r="190" spans="1:6">
      <c r="A190" s="26"/>
      <c r="B190" s="26"/>
      <c r="C190" s="26"/>
      <c r="D190" s="26"/>
      <c r="E190" s="26"/>
      <c r="F190" s="50"/>
    </row>
    <row r="191" spans="1:6">
      <c r="A191" s="26"/>
      <c r="B191" s="26"/>
      <c r="C191" s="26"/>
      <c r="D191" s="26"/>
      <c r="E191" s="26"/>
      <c r="F191" s="50"/>
    </row>
    <row r="192" spans="1:6">
      <c r="A192" s="26"/>
      <c r="B192" s="26"/>
      <c r="C192" s="26"/>
      <c r="D192" s="26"/>
      <c r="E192" s="26"/>
      <c r="F192" s="50"/>
    </row>
    <row r="193" spans="1:6">
      <c r="A193" s="26"/>
      <c r="B193" s="26"/>
      <c r="C193" s="26"/>
      <c r="D193" s="26"/>
      <c r="E193" s="26"/>
      <c r="F193" s="50"/>
    </row>
    <row r="194" spans="1:6">
      <c r="A194" s="26"/>
      <c r="B194" s="26"/>
      <c r="C194" s="26"/>
      <c r="D194" s="26"/>
      <c r="E194" s="26"/>
      <c r="F194" s="50"/>
    </row>
    <row r="195" spans="1:6">
      <c r="A195" s="26"/>
      <c r="B195" s="26"/>
      <c r="C195" s="26"/>
      <c r="D195" s="26"/>
      <c r="E195" s="26"/>
      <c r="F195" s="50"/>
    </row>
    <row r="196" spans="1:6">
      <c r="A196" s="26"/>
      <c r="B196" s="26"/>
      <c r="C196" s="26"/>
      <c r="D196" s="26"/>
      <c r="E196" s="26"/>
      <c r="F196" s="50"/>
    </row>
    <row r="197" spans="1:6">
      <c r="A197" s="26"/>
      <c r="B197" s="26"/>
      <c r="C197" s="26"/>
      <c r="D197" s="26"/>
      <c r="E197" s="26"/>
      <c r="F197" s="50"/>
    </row>
    <row r="198" spans="1:6">
      <c r="A198" s="26"/>
      <c r="B198" s="26"/>
      <c r="C198" s="26"/>
      <c r="D198" s="26"/>
      <c r="E198" s="26"/>
      <c r="F198" s="50"/>
    </row>
    <row r="199" spans="1:6">
      <c r="A199" s="26"/>
      <c r="B199" s="26"/>
      <c r="C199" s="26"/>
      <c r="D199" s="26"/>
      <c r="E199" s="26"/>
      <c r="F199" s="50"/>
    </row>
    <row r="200" spans="1:6">
      <c r="A200" s="26"/>
      <c r="B200" s="26"/>
      <c r="C200" s="26"/>
      <c r="D200" s="26"/>
      <c r="E200" s="26"/>
      <c r="F200" s="50"/>
    </row>
    <row r="201" spans="1:6">
      <c r="A201" s="26"/>
      <c r="B201" s="26"/>
      <c r="C201" s="26"/>
      <c r="D201" s="26"/>
      <c r="E201" s="26"/>
      <c r="F201" s="50"/>
    </row>
    <row r="202" spans="1:6">
      <c r="A202" s="26"/>
      <c r="B202" s="26"/>
      <c r="C202" s="26"/>
      <c r="D202" s="26"/>
      <c r="E202" s="26"/>
      <c r="F202" s="50"/>
    </row>
    <row r="203" spans="1:6">
      <c r="A203" s="26"/>
      <c r="B203" s="26"/>
      <c r="C203" s="26"/>
      <c r="D203" s="26"/>
      <c r="E203" s="26"/>
      <c r="F203" s="50"/>
    </row>
    <row r="204" spans="1:6">
      <c r="A204" s="26"/>
      <c r="B204" s="26"/>
      <c r="C204" s="26"/>
      <c r="D204" s="26"/>
      <c r="E204" s="26"/>
      <c r="F204" s="50"/>
    </row>
    <row r="205" spans="1:6">
      <c r="A205" s="26"/>
      <c r="B205" s="26"/>
      <c r="C205" s="26"/>
      <c r="D205" s="26"/>
      <c r="E205" s="26"/>
      <c r="F205" s="50"/>
    </row>
    <row r="206" spans="1:6">
      <c r="A206" s="26"/>
      <c r="B206" s="26"/>
      <c r="C206" s="26"/>
      <c r="D206" s="26"/>
      <c r="E206" s="26"/>
      <c r="F206" s="50"/>
    </row>
    <row r="207" spans="1:6">
      <c r="A207" s="26"/>
      <c r="B207" s="26"/>
      <c r="C207" s="26"/>
      <c r="D207" s="26"/>
      <c r="E207" s="26"/>
      <c r="F207" s="50"/>
    </row>
    <row r="208" spans="1:6">
      <c r="A208" s="26"/>
      <c r="B208" s="26"/>
      <c r="C208" s="26"/>
      <c r="D208" s="26"/>
      <c r="E208" s="26"/>
      <c r="F208" s="50"/>
    </row>
    <row r="209" spans="1:6">
      <c r="A209" s="26"/>
      <c r="B209" s="26"/>
      <c r="C209" s="26"/>
      <c r="D209" s="26"/>
      <c r="E209" s="26"/>
      <c r="F209" s="50"/>
    </row>
    <row r="210" spans="1:6">
      <c r="A210" s="26"/>
      <c r="B210" s="26"/>
      <c r="C210" s="26"/>
      <c r="D210" s="26"/>
      <c r="E210" s="26"/>
      <c r="F210" s="50"/>
    </row>
    <row r="211" spans="1:6">
      <c r="A211" s="26"/>
      <c r="B211" s="26"/>
      <c r="C211" s="26"/>
      <c r="D211" s="26"/>
      <c r="E211" s="26"/>
      <c r="F211" s="50"/>
    </row>
    <row r="212" spans="1:6">
      <c r="A212" s="26"/>
      <c r="B212" s="26"/>
      <c r="C212" s="26"/>
      <c r="D212" s="26"/>
      <c r="E212" s="26"/>
      <c r="F212" s="50"/>
    </row>
    <row r="213" spans="1:6">
      <c r="A213" s="26"/>
      <c r="B213" s="26"/>
      <c r="C213" s="26"/>
      <c r="D213" s="26"/>
      <c r="E213" s="26"/>
      <c r="F213" s="50"/>
    </row>
    <row r="214" spans="1:6">
      <c r="A214" s="26"/>
      <c r="B214" s="26"/>
      <c r="C214" s="26"/>
      <c r="D214" s="26"/>
      <c r="E214" s="26"/>
      <c r="F214" s="50"/>
    </row>
    <row r="215" spans="1:6">
      <c r="A215" s="26"/>
      <c r="B215" s="26"/>
      <c r="C215" s="26"/>
      <c r="D215" s="26"/>
      <c r="E215" s="26"/>
      <c r="F215" s="50"/>
    </row>
    <row r="216" spans="1:6">
      <c r="A216" s="26"/>
      <c r="B216" s="26"/>
      <c r="C216" s="26"/>
      <c r="D216" s="26"/>
      <c r="E216" s="26"/>
      <c r="F216" s="50"/>
    </row>
    <row r="217" spans="1:6">
      <c r="A217" s="26"/>
      <c r="B217" s="26"/>
      <c r="C217" s="26"/>
      <c r="D217" s="26"/>
      <c r="E217" s="26"/>
      <c r="F217" s="50"/>
    </row>
    <row r="218" spans="1:6">
      <c r="A218" s="26"/>
      <c r="B218" s="26"/>
      <c r="C218" s="26"/>
      <c r="D218" s="26"/>
      <c r="E218" s="26"/>
      <c r="F218" s="50"/>
    </row>
    <row r="219" spans="1:6">
      <c r="A219" s="26"/>
      <c r="B219" s="26"/>
      <c r="C219" s="26"/>
      <c r="D219" s="26"/>
      <c r="E219" s="26"/>
      <c r="F219" s="50"/>
    </row>
    <row r="220" spans="1:6">
      <c r="A220" s="26"/>
      <c r="B220" s="26"/>
      <c r="C220" s="26"/>
      <c r="D220" s="26"/>
      <c r="E220" s="26"/>
      <c r="F220" s="50"/>
    </row>
    <row r="221" spans="1:6">
      <c r="A221" s="26"/>
      <c r="B221" s="26"/>
      <c r="C221" s="26"/>
      <c r="D221" s="26"/>
      <c r="E221" s="26"/>
      <c r="F221" s="50"/>
    </row>
    <row r="222" spans="1:6">
      <c r="A222" s="26"/>
      <c r="B222" s="26"/>
      <c r="C222" s="26"/>
      <c r="D222" s="26"/>
      <c r="E222" s="26"/>
      <c r="F222" s="50"/>
    </row>
    <row r="223" spans="1:6">
      <c r="A223" s="26"/>
      <c r="B223" s="26"/>
      <c r="C223" s="26"/>
      <c r="D223" s="26"/>
      <c r="E223" s="26"/>
      <c r="F223" s="50"/>
    </row>
    <row r="224" spans="1:6">
      <c r="A224" s="26"/>
      <c r="B224" s="26"/>
      <c r="C224" s="26"/>
      <c r="D224" s="26"/>
      <c r="E224" s="26"/>
      <c r="F224" s="50"/>
    </row>
    <row r="225" spans="1:6">
      <c r="A225" s="26"/>
      <c r="B225" s="26"/>
      <c r="C225" s="26"/>
      <c r="D225" s="26"/>
      <c r="E225" s="26"/>
      <c r="F225" s="50"/>
    </row>
    <row r="226" spans="1:6">
      <c r="A226" s="26"/>
      <c r="B226" s="26"/>
      <c r="C226" s="26"/>
      <c r="D226" s="26"/>
      <c r="E226" s="26"/>
      <c r="F226" s="50"/>
    </row>
    <row r="227" spans="1:6">
      <c r="A227" s="26"/>
      <c r="B227" s="26"/>
      <c r="C227" s="26"/>
      <c r="D227" s="26"/>
      <c r="E227" s="26"/>
      <c r="F227" s="50"/>
    </row>
    <row r="228" spans="1:6">
      <c r="A228" s="26"/>
      <c r="B228" s="26"/>
      <c r="C228" s="26"/>
      <c r="D228" s="26"/>
      <c r="E228" s="26"/>
      <c r="F228" s="50"/>
    </row>
    <row r="229" spans="1:6">
      <c r="A229" s="26"/>
      <c r="B229" s="26"/>
      <c r="C229" s="26"/>
      <c r="D229" s="26"/>
      <c r="E229" s="26"/>
      <c r="F229" s="50"/>
    </row>
    <row r="230" spans="1:6">
      <c r="A230" s="26"/>
      <c r="B230" s="26"/>
      <c r="C230" s="26"/>
      <c r="D230" s="26"/>
      <c r="E230" s="26"/>
      <c r="F230" s="50"/>
    </row>
    <row r="231" spans="1:6">
      <c r="A231" s="26"/>
      <c r="B231" s="26"/>
      <c r="C231" s="26"/>
      <c r="D231" s="26"/>
      <c r="E231" s="26"/>
      <c r="F231" s="50"/>
    </row>
    <row r="232" spans="1:6">
      <c r="A232" s="26"/>
      <c r="B232" s="26"/>
      <c r="C232" s="26"/>
      <c r="D232" s="26"/>
      <c r="E232" s="26"/>
      <c r="F232" s="50"/>
    </row>
    <row r="233" spans="1:6">
      <c r="A233" s="26"/>
      <c r="B233" s="26"/>
      <c r="C233" s="26"/>
      <c r="D233" s="26"/>
      <c r="E233" s="26"/>
      <c r="F233" s="50"/>
    </row>
    <row r="234" spans="1:6">
      <c r="A234" s="26"/>
      <c r="B234" s="26"/>
      <c r="C234" s="26"/>
      <c r="D234" s="26"/>
      <c r="E234" s="26"/>
      <c r="F234" s="50"/>
    </row>
    <row r="235" spans="1:6">
      <c r="A235" s="26"/>
      <c r="B235" s="26"/>
      <c r="C235" s="26"/>
      <c r="D235" s="26"/>
      <c r="E235" s="26"/>
      <c r="F235" s="50"/>
    </row>
    <row r="236" spans="1:6">
      <c r="A236" s="26"/>
      <c r="B236" s="26"/>
      <c r="C236" s="26"/>
      <c r="D236" s="26"/>
      <c r="E236" s="26"/>
      <c r="F236" s="50"/>
    </row>
    <row r="237" spans="1:6">
      <c r="A237" s="26"/>
      <c r="B237" s="26"/>
      <c r="C237" s="26"/>
      <c r="D237" s="26"/>
      <c r="E237" s="26"/>
      <c r="F237" s="50"/>
    </row>
    <row r="238" spans="1:6">
      <c r="A238" s="26"/>
      <c r="B238" s="26"/>
      <c r="C238" s="26"/>
      <c r="D238" s="26"/>
      <c r="E238" s="26"/>
      <c r="F238" s="50"/>
    </row>
    <row r="239" spans="1:6">
      <c r="A239" s="26"/>
      <c r="B239" s="26"/>
      <c r="C239" s="26"/>
      <c r="D239" s="26"/>
      <c r="E239" s="26"/>
      <c r="F239" s="50"/>
    </row>
    <row r="240" spans="1:6">
      <c r="A240" s="26"/>
      <c r="B240" s="26"/>
      <c r="C240" s="26"/>
      <c r="D240" s="26"/>
      <c r="E240" s="26"/>
      <c r="F240" s="50"/>
    </row>
    <row r="241" spans="1:6">
      <c r="A241" s="26"/>
      <c r="B241" s="26"/>
      <c r="C241" s="26"/>
      <c r="D241" s="26"/>
      <c r="E241" s="26"/>
      <c r="F241" s="50"/>
    </row>
    <row r="242" spans="1:6">
      <c r="A242" s="26"/>
      <c r="B242" s="26"/>
      <c r="C242" s="26"/>
      <c r="D242" s="26"/>
      <c r="E242" s="26"/>
      <c r="F242" s="50"/>
    </row>
    <row r="243" spans="1:6">
      <c r="A243" s="26"/>
      <c r="B243" s="26"/>
      <c r="C243" s="26"/>
      <c r="D243" s="26"/>
      <c r="E243" s="26"/>
      <c r="F243" s="50"/>
    </row>
    <row r="244" spans="1:6">
      <c r="A244" s="26"/>
      <c r="B244" s="26"/>
      <c r="C244" s="26"/>
      <c r="D244" s="26"/>
      <c r="E244" s="26"/>
      <c r="F244" s="50"/>
    </row>
    <row r="245" spans="1:6">
      <c r="A245" s="26"/>
      <c r="B245" s="26"/>
      <c r="C245" s="26"/>
      <c r="D245" s="26"/>
      <c r="E245" s="26"/>
      <c r="F245" s="50"/>
    </row>
    <row r="246" spans="1:6">
      <c r="A246" s="26"/>
      <c r="B246" s="26"/>
      <c r="C246" s="26"/>
      <c r="D246" s="26"/>
      <c r="E246" s="26"/>
      <c r="F246" s="50"/>
    </row>
    <row r="247" spans="1:6">
      <c r="A247" s="26"/>
      <c r="B247" s="26"/>
      <c r="C247" s="26"/>
      <c r="D247" s="26"/>
      <c r="E247" s="26"/>
      <c r="F247" s="50"/>
    </row>
    <row r="248" spans="1:6">
      <c r="A248" s="26"/>
      <c r="B248" s="26"/>
      <c r="C248" s="26"/>
      <c r="D248" s="26"/>
      <c r="E248" s="26"/>
      <c r="F248" s="50"/>
    </row>
    <row r="249" spans="1:6">
      <c r="A249" s="26"/>
      <c r="B249" s="26"/>
      <c r="C249" s="26"/>
      <c r="D249" s="26"/>
      <c r="E249" s="26"/>
      <c r="F249" s="50"/>
    </row>
    <row r="250" spans="1:6">
      <c r="A250" s="26"/>
      <c r="B250" s="26"/>
      <c r="C250" s="26"/>
      <c r="D250" s="26"/>
      <c r="E250" s="26"/>
      <c r="F250" s="50"/>
    </row>
    <row r="251" spans="1:6">
      <c r="A251" s="26"/>
      <c r="B251" s="26"/>
      <c r="C251" s="26"/>
      <c r="D251" s="26"/>
      <c r="E251" s="26"/>
      <c r="F251" s="50"/>
    </row>
    <row r="252" spans="1:6">
      <c r="A252" s="26"/>
      <c r="B252" s="26"/>
      <c r="C252" s="26"/>
      <c r="D252" s="26"/>
      <c r="E252" s="26"/>
      <c r="F252" s="50"/>
    </row>
    <row r="253" spans="1:6">
      <c r="A253" s="26"/>
      <c r="B253" s="26"/>
      <c r="C253" s="26"/>
      <c r="D253" s="26"/>
      <c r="E253" s="26"/>
      <c r="F253" s="50"/>
    </row>
    <row r="254" spans="1:6">
      <c r="A254" s="26"/>
      <c r="B254" s="26"/>
      <c r="C254" s="26"/>
      <c r="D254" s="26"/>
      <c r="E254" s="26"/>
      <c r="F254" s="50"/>
    </row>
    <row r="255" spans="1:6">
      <c r="A255" s="26"/>
      <c r="B255" s="26"/>
      <c r="C255" s="26"/>
      <c r="D255" s="26"/>
      <c r="E255" s="26"/>
      <c r="F255" s="50"/>
    </row>
    <row r="256" spans="1:6">
      <c r="A256" s="26"/>
      <c r="B256" s="26"/>
      <c r="C256" s="26"/>
      <c r="D256" s="26"/>
      <c r="E256" s="26"/>
      <c r="F256" s="50"/>
    </row>
    <row r="257" spans="1:6">
      <c r="A257" s="26"/>
      <c r="B257" s="26"/>
      <c r="C257" s="26"/>
      <c r="D257" s="26"/>
      <c r="E257" s="26"/>
      <c r="F257" s="50"/>
    </row>
    <row r="258" spans="1:6">
      <c r="A258" s="26"/>
      <c r="B258" s="26"/>
      <c r="C258" s="26"/>
      <c r="D258" s="26"/>
      <c r="E258" s="26"/>
      <c r="F258" s="50"/>
    </row>
    <row r="259" spans="1:6">
      <c r="A259" s="26"/>
      <c r="B259" s="26"/>
      <c r="C259" s="26"/>
      <c r="D259" s="26"/>
      <c r="E259" s="26"/>
      <c r="F259" s="50"/>
    </row>
    <row r="260" spans="1:6">
      <c r="A260" s="26"/>
      <c r="B260" s="26"/>
      <c r="C260" s="26"/>
      <c r="D260" s="26"/>
      <c r="E260" s="26"/>
      <c r="F260" s="50"/>
    </row>
    <row r="261" spans="1:6">
      <c r="A261" s="26"/>
      <c r="B261" s="26"/>
      <c r="C261" s="26"/>
      <c r="D261" s="26"/>
      <c r="E261" s="26"/>
      <c r="F261" s="50"/>
    </row>
    <row r="262" spans="1:6">
      <c r="A262" s="26"/>
      <c r="B262" s="26"/>
      <c r="C262" s="26"/>
      <c r="D262" s="26"/>
      <c r="E262" s="26"/>
      <c r="F262" s="50"/>
    </row>
    <row r="263" spans="1:6">
      <c r="A263" s="26"/>
      <c r="B263" s="26"/>
      <c r="C263" s="26"/>
      <c r="D263" s="26"/>
      <c r="E263" s="26"/>
      <c r="F263" s="50"/>
    </row>
    <row r="264" spans="1:6">
      <c r="A264" s="26"/>
      <c r="B264" s="26"/>
      <c r="C264" s="26"/>
      <c r="D264" s="26"/>
      <c r="E264" s="26"/>
      <c r="F264" s="50"/>
    </row>
    <row r="265" spans="1:6">
      <c r="A265" s="26"/>
      <c r="B265" s="26"/>
      <c r="C265" s="26"/>
      <c r="D265" s="26"/>
      <c r="E265" s="26"/>
      <c r="F265" s="50"/>
    </row>
    <row r="266" spans="1:6">
      <c r="A266" s="26"/>
      <c r="B266" s="26"/>
      <c r="C266" s="26"/>
      <c r="D266" s="26"/>
      <c r="E266" s="26"/>
      <c r="F266" s="50"/>
    </row>
    <row r="267" spans="1:6">
      <c r="A267" s="26"/>
      <c r="B267" s="26"/>
      <c r="C267" s="26"/>
      <c r="D267" s="26"/>
      <c r="E267" s="26"/>
      <c r="F267" s="50"/>
    </row>
    <row r="268" spans="1:6">
      <c r="A268" s="26"/>
      <c r="B268" s="26"/>
      <c r="C268" s="26"/>
      <c r="D268" s="26"/>
      <c r="E268" s="26"/>
      <c r="F268" s="50"/>
    </row>
    <row r="269" spans="1:6">
      <c r="A269" s="26"/>
      <c r="B269" s="26"/>
      <c r="C269" s="26"/>
      <c r="D269" s="26"/>
      <c r="E269" s="26"/>
      <c r="F269" s="50"/>
    </row>
    <row r="270" spans="1:6">
      <c r="A270" s="26"/>
      <c r="B270" s="26"/>
      <c r="C270" s="26"/>
      <c r="D270" s="26"/>
      <c r="E270" s="26"/>
      <c r="F270" s="50"/>
    </row>
    <row r="271" spans="1:6">
      <c r="A271" s="26"/>
      <c r="B271" s="26"/>
      <c r="C271" s="26"/>
      <c r="D271" s="26"/>
      <c r="E271" s="26"/>
      <c r="F271" s="50"/>
    </row>
    <row r="272" spans="1:6">
      <c r="A272" s="26"/>
      <c r="B272" s="26"/>
      <c r="C272" s="26"/>
      <c r="D272" s="26"/>
      <c r="E272" s="26"/>
      <c r="F272" s="50"/>
    </row>
    <row r="273" spans="1:6">
      <c r="A273" s="26"/>
      <c r="B273" s="26"/>
      <c r="C273" s="26"/>
      <c r="D273" s="26"/>
      <c r="E273" s="26"/>
      <c r="F273" s="50"/>
    </row>
    <row r="274" spans="1:6">
      <c r="A274" s="26"/>
      <c r="B274" s="26"/>
      <c r="C274" s="26"/>
      <c r="D274" s="26"/>
      <c r="E274" s="26"/>
      <c r="F274" s="50"/>
    </row>
    <row r="275" spans="1:6">
      <c r="A275" s="26"/>
      <c r="B275" s="26"/>
      <c r="C275" s="26"/>
      <c r="D275" s="26"/>
      <c r="E275" s="26"/>
      <c r="F275" s="50"/>
    </row>
    <row r="276" spans="1:6">
      <c r="A276" s="26"/>
      <c r="B276" s="26"/>
      <c r="C276" s="26"/>
      <c r="D276" s="26"/>
      <c r="E276" s="26"/>
      <c r="F276" s="50"/>
    </row>
    <row r="277" spans="1:6">
      <c r="A277" s="26"/>
      <c r="B277" s="26"/>
      <c r="C277" s="26"/>
      <c r="D277" s="26"/>
      <c r="E277" s="26"/>
      <c r="F277" s="50"/>
    </row>
    <row r="278" spans="1:6">
      <c r="A278" s="26"/>
      <c r="B278" s="26"/>
      <c r="C278" s="26"/>
      <c r="D278" s="26"/>
      <c r="E278" s="26"/>
      <c r="F278" s="50"/>
    </row>
    <row r="279" spans="1:6">
      <c r="A279" s="26"/>
      <c r="B279" s="26"/>
      <c r="C279" s="26"/>
      <c r="D279" s="26"/>
      <c r="E279" s="26"/>
      <c r="F279" s="50"/>
    </row>
    <row r="280" spans="1:6">
      <c r="A280" s="26"/>
      <c r="B280" s="26"/>
      <c r="C280" s="26"/>
      <c r="D280" s="26"/>
      <c r="E280" s="26"/>
      <c r="F280" s="50"/>
    </row>
    <row r="281" spans="1:6">
      <c r="A281" s="26"/>
      <c r="B281" s="26"/>
      <c r="C281" s="26"/>
      <c r="D281" s="26"/>
      <c r="E281" s="26"/>
      <c r="F281" s="50"/>
    </row>
    <row r="282" spans="1:6">
      <c r="A282" s="26"/>
      <c r="B282" s="26"/>
      <c r="C282" s="26"/>
      <c r="D282" s="26"/>
      <c r="E282" s="26"/>
      <c r="F282" s="50"/>
    </row>
    <row r="283" spans="1:6">
      <c r="A283" s="26"/>
      <c r="B283" s="26"/>
      <c r="C283" s="26"/>
      <c r="D283" s="26"/>
      <c r="E283" s="26"/>
      <c r="F283" s="50"/>
    </row>
    <row r="284" spans="1:6">
      <c r="A284" s="26"/>
      <c r="B284" s="26"/>
      <c r="C284" s="26"/>
      <c r="D284" s="26"/>
      <c r="E284" s="26"/>
      <c r="F284" s="50"/>
    </row>
    <row r="285" spans="1:6">
      <c r="A285" s="26"/>
      <c r="B285" s="26"/>
      <c r="C285" s="26"/>
      <c r="D285" s="26"/>
      <c r="E285" s="26"/>
      <c r="F285" s="50"/>
    </row>
    <row r="286" spans="1:6">
      <c r="A286" s="26"/>
      <c r="B286" s="26"/>
      <c r="C286" s="26"/>
      <c r="D286" s="26"/>
      <c r="E286" s="26"/>
      <c r="F286" s="50"/>
    </row>
    <row r="287" spans="1:6">
      <c r="A287" s="26"/>
      <c r="B287" s="26"/>
      <c r="C287" s="26"/>
      <c r="D287" s="26"/>
      <c r="E287" s="26"/>
      <c r="F287" s="50"/>
    </row>
    <row r="288" spans="1:6">
      <c r="A288" s="26"/>
      <c r="B288" s="26"/>
      <c r="C288" s="26"/>
      <c r="D288" s="26"/>
      <c r="E288" s="26"/>
      <c r="F288" s="50"/>
    </row>
    <row r="289" spans="1:6">
      <c r="A289" s="26"/>
      <c r="B289" s="26"/>
      <c r="C289" s="26"/>
      <c r="D289" s="26"/>
      <c r="E289" s="26"/>
      <c r="F289" s="50"/>
    </row>
    <row r="290" spans="1:6">
      <c r="A290" s="26"/>
      <c r="B290" s="26"/>
      <c r="C290" s="26"/>
      <c r="D290" s="26"/>
      <c r="E290" s="26"/>
      <c r="F290" s="50"/>
    </row>
    <row r="291" spans="1:6">
      <c r="A291" s="26"/>
      <c r="B291" s="26"/>
      <c r="C291" s="26"/>
      <c r="D291" s="26"/>
      <c r="E291" s="26"/>
      <c r="F291" s="50"/>
    </row>
    <row r="292" spans="1:6">
      <c r="A292" s="26"/>
      <c r="B292" s="26"/>
      <c r="C292" s="26"/>
      <c r="D292" s="26"/>
      <c r="E292" s="26"/>
      <c r="F292" s="50"/>
    </row>
    <row r="293" spans="1:6">
      <c r="A293" s="26"/>
      <c r="B293" s="26"/>
      <c r="C293" s="26"/>
      <c r="D293" s="26"/>
      <c r="E293" s="26"/>
      <c r="F293" s="50"/>
    </row>
    <row r="294" spans="1:6">
      <c r="A294" s="26"/>
      <c r="B294" s="26"/>
      <c r="C294" s="26"/>
      <c r="D294" s="26"/>
      <c r="E294" s="26"/>
      <c r="F294" s="50"/>
    </row>
    <row r="295" spans="1:6">
      <c r="A295" s="26"/>
      <c r="B295" s="26"/>
      <c r="C295" s="26"/>
      <c r="D295" s="26"/>
      <c r="E295" s="26"/>
      <c r="F295" s="50"/>
    </row>
    <row r="296" spans="1:6">
      <c r="A296" s="26"/>
      <c r="B296" s="26"/>
      <c r="C296" s="26"/>
      <c r="D296" s="26"/>
      <c r="E296" s="26"/>
      <c r="F296" s="50"/>
    </row>
    <row r="297" spans="1:6">
      <c r="A297" s="26"/>
      <c r="B297" s="26"/>
      <c r="C297" s="26"/>
      <c r="D297" s="26"/>
      <c r="E297" s="26"/>
      <c r="F297" s="50"/>
    </row>
    <row r="298" spans="1:6">
      <c r="A298" s="26"/>
      <c r="B298" s="26"/>
      <c r="C298" s="26"/>
      <c r="D298" s="26"/>
      <c r="E298" s="26"/>
      <c r="F298" s="50"/>
    </row>
    <row r="299" spans="1:6">
      <c r="A299" s="26"/>
      <c r="B299" s="26"/>
      <c r="C299" s="26"/>
      <c r="D299" s="26"/>
      <c r="E299" s="26"/>
      <c r="F299" s="50"/>
    </row>
    <row r="300" spans="1:6">
      <c r="A300" s="26"/>
      <c r="B300" s="26"/>
      <c r="C300" s="26"/>
      <c r="D300" s="26"/>
      <c r="E300" s="26"/>
      <c r="F300" s="50"/>
    </row>
    <row r="301" spans="1:6">
      <c r="A301" s="26"/>
      <c r="B301" s="26"/>
      <c r="C301" s="26"/>
      <c r="D301" s="26"/>
      <c r="E301" s="26"/>
      <c r="F301" s="50"/>
    </row>
    <row r="302" spans="1:6">
      <c r="A302" s="26"/>
      <c r="B302" s="26"/>
      <c r="C302" s="26"/>
      <c r="D302" s="26"/>
      <c r="E302" s="26"/>
      <c r="F302" s="50"/>
    </row>
    <row r="303" spans="1:6">
      <c r="A303" s="26"/>
      <c r="B303" s="26"/>
      <c r="C303" s="26"/>
      <c r="D303" s="26"/>
      <c r="E303" s="26"/>
      <c r="F303" s="50"/>
    </row>
    <row r="304" spans="1:6">
      <c r="A304" s="26"/>
      <c r="B304" s="26"/>
      <c r="C304" s="26"/>
      <c r="D304" s="26"/>
      <c r="E304" s="26"/>
      <c r="F304" s="50"/>
    </row>
    <row r="305" spans="1:6">
      <c r="A305" s="26"/>
      <c r="B305" s="26"/>
      <c r="C305" s="26"/>
      <c r="D305" s="26"/>
      <c r="E305" s="26"/>
      <c r="F305" s="50"/>
    </row>
    <row r="306" spans="1:6">
      <c r="A306" s="26"/>
      <c r="B306" s="26"/>
      <c r="C306" s="26"/>
      <c r="D306" s="26"/>
      <c r="E306" s="26"/>
      <c r="F306" s="50"/>
    </row>
    <row r="307" spans="1:6">
      <c r="A307" s="26"/>
      <c r="B307" s="26"/>
      <c r="C307" s="26"/>
      <c r="D307" s="26"/>
      <c r="E307" s="26"/>
      <c r="F307" s="50"/>
    </row>
    <row r="308" spans="1:6">
      <c r="A308" s="26"/>
      <c r="B308" s="26"/>
      <c r="C308" s="26"/>
      <c r="D308" s="26"/>
      <c r="E308" s="26"/>
      <c r="F308" s="50"/>
    </row>
    <row r="309" spans="1:6">
      <c r="A309" s="26"/>
      <c r="B309" s="26"/>
      <c r="C309" s="26"/>
      <c r="D309" s="26"/>
      <c r="E309" s="26"/>
      <c r="F309" s="50"/>
    </row>
    <row r="310" spans="1:6">
      <c r="A310" s="26"/>
      <c r="B310" s="26"/>
      <c r="C310" s="26"/>
      <c r="D310" s="26"/>
      <c r="E310" s="26"/>
      <c r="F310" s="50"/>
    </row>
    <row r="311" spans="1:6">
      <c r="A311" s="26"/>
      <c r="B311" s="26"/>
      <c r="C311" s="26"/>
      <c r="D311" s="26"/>
      <c r="E311" s="26"/>
      <c r="F311" s="50"/>
    </row>
    <row r="312" spans="1:6">
      <c r="A312" s="26"/>
      <c r="B312" s="26"/>
      <c r="C312" s="26"/>
      <c r="D312" s="26"/>
      <c r="E312" s="26"/>
      <c r="F312" s="50"/>
    </row>
    <row r="313" spans="1:6">
      <c r="A313" s="26"/>
      <c r="B313" s="26"/>
      <c r="C313" s="26"/>
      <c r="D313" s="26"/>
      <c r="E313" s="26"/>
      <c r="F313" s="50"/>
    </row>
    <row r="314" spans="1:6">
      <c r="A314" s="26"/>
      <c r="B314" s="26"/>
      <c r="C314" s="26"/>
      <c r="D314" s="26"/>
      <c r="E314" s="26"/>
      <c r="F314" s="50"/>
    </row>
    <row r="315" spans="1:6">
      <c r="A315" s="26"/>
      <c r="B315" s="26"/>
      <c r="C315" s="26"/>
      <c r="D315" s="26"/>
      <c r="E315" s="26"/>
      <c r="F315" s="50"/>
    </row>
    <row r="316" spans="1:6">
      <c r="A316" s="26"/>
      <c r="B316" s="26"/>
      <c r="C316" s="26"/>
      <c r="D316" s="26"/>
      <c r="E316" s="26"/>
      <c r="F316" s="50"/>
    </row>
    <row r="317" spans="1:6">
      <c r="A317" s="26"/>
      <c r="B317" s="26"/>
      <c r="C317" s="26"/>
      <c r="D317" s="26"/>
      <c r="E317" s="26"/>
      <c r="F317" s="50"/>
    </row>
    <row r="318" spans="1:6">
      <c r="A318" s="26"/>
      <c r="B318" s="26"/>
      <c r="C318" s="26"/>
      <c r="D318" s="26"/>
      <c r="E318" s="26"/>
      <c r="F318" s="50"/>
    </row>
    <row r="319" spans="1:6">
      <c r="A319" s="26"/>
      <c r="B319" s="26"/>
      <c r="C319" s="26"/>
      <c r="D319" s="26"/>
      <c r="E319" s="26"/>
      <c r="F319" s="50"/>
    </row>
    <row r="320" spans="1:6">
      <c r="A320" s="26"/>
      <c r="B320" s="26"/>
      <c r="C320" s="26"/>
      <c r="D320" s="26"/>
      <c r="E320" s="26"/>
      <c r="F320" s="50"/>
    </row>
    <row r="321" spans="1:6">
      <c r="A321" s="26"/>
      <c r="B321" s="26"/>
      <c r="C321" s="26"/>
      <c r="D321" s="26"/>
      <c r="E321" s="26"/>
      <c r="F321" s="50"/>
    </row>
    <row r="322" spans="1:6">
      <c r="A322" s="26"/>
      <c r="B322" s="26"/>
      <c r="C322" s="26"/>
      <c r="D322" s="26"/>
      <c r="E322" s="26"/>
      <c r="F322" s="50"/>
    </row>
    <row r="323" spans="1:6">
      <c r="A323" s="26"/>
      <c r="B323" s="26"/>
      <c r="C323" s="26"/>
      <c r="D323" s="26"/>
      <c r="E323" s="26"/>
      <c r="F323" s="50"/>
    </row>
    <row r="324" spans="1:6">
      <c r="A324" s="26"/>
      <c r="B324" s="26"/>
      <c r="C324" s="26"/>
      <c r="D324" s="26"/>
      <c r="E324" s="26"/>
      <c r="F324" s="50"/>
    </row>
    <row r="325" spans="1:6">
      <c r="A325" s="26"/>
      <c r="B325" s="26"/>
      <c r="C325" s="26"/>
      <c r="D325" s="26"/>
      <c r="E325" s="26"/>
      <c r="F325" s="50"/>
    </row>
    <row r="326" spans="1:6">
      <c r="A326" s="26"/>
      <c r="B326" s="26"/>
      <c r="C326" s="26"/>
      <c r="D326" s="26"/>
      <c r="E326" s="26"/>
      <c r="F326" s="50"/>
    </row>
    <row r="327" spans="1:6">
      <c r="A327" s="26"/>
      <c r="B327" s="26"/>
      <c r="C327" s="26"/>
      <c r="D327" s="26"/>
      <c r="E327" s="26"/>
      <c r="F327" s="50"/>
    </row>
    <row r="328" spans="1:6">
      <c r="A328" s="26"/>
      <c r="B328" s="26"/>
      <c r="C328" s="26"/>
      <c r="D328" s="26"/>
      <c r="E328" s="26"/>
      <c r="F328" s="50"/>
    </row>
    <row r="329" spans="1:6">
      <c r="A329" s="26"/>
      <c r="B329" s="26"/>
      <c r="C329" s="26"/>
      <c r="D329" s="26"/>
      <c r="E329" s="26"/>
      <c r="F329" s="50"/>
    </row>
    <row r="330" spans="1:6">
      <c r="A330" s="26"/>
      <c r="B330" s="26"/>
      <c r="C330" s="26"/>
      <c r="D330" s="26"/>
      <c r="E330" s="26"/>
      <c r="F330" s="50"/>
    </row>
    <row r="331" spans="1:6">
      <c r="A331" s="26"/>
      <c r="B331" s="26"/>
      <c r="C331" s="26"/>
      <c r="D331" s="26"/>
      <c r="E331" s="26"/>
      <c r="F331" s="50"/>
    </row>
    <row r="332" spans="1:6">
      <c r="A332" s="26"/>
      <c r="B332" s="26"/>
      <c r="C332" s="26"/>
      <c r="D332" s="26"/>
      <c r="E332" s="26"/>
      <c r="F332" s="50"/>
    </row>
    <row r="333" spans="1:6">
      <c r="A333" s="26"/>
      <c r="B333" s="26"/>
      <c r="C333" s="26"/>
      <c r="D333" s="26"/>
      <c r="E333" s="26"/>
      <c r="F333" s="50"/>
    </row>
    <row r="334" spans="1:6">
      <c r="A334" s="26"/>
      <c r="B334" s="26"/>
      <c r="C334" s="26"/>
      <c r="D334" s="26"/>
      <c r="E334" s="26"/>
      <c r="F334" s="50"/>
    </row>
    <row r="335" spans="1:6">
      <c r="A335" s="26"/>
      <c r="B335" s="26"/>
      <c r="C335" s="26"/>
      <c r="D335" s="26"/>
      <c r="E335" s="26"/>
      <c r="F335" s="50"/>
    </row>
    <row r="336" spans="1:6">
      <c r="A336" s="26"/>
      <c r="B336" s="26"/>
      <c r="C336" s="26"/>
      <c r="D336" s="26"/>
      <c r="E336" s="26"/>
      <c r="F336" s="50"/>
    </row>
    <row r="337" spans="1:6">
      <c r="A337" s="26"/>
      <c r="B337" s="26"/>
      <c r="C337" s="26"/>
      <c r="D337" s="26"/>
      <c r="E337" s="26"/>
      <c r="F337" s="50"/>
    </row>
    <row r="338" spans="1:6">
      <c r="A338" s="26"/>
      <c r="B338" s="26"/>
      <c r="C338" s="26"/>
      <c r="D338" s="26"/>
      <c r="E338" s="26"/>
      <c r="F338" s="50"/>
    </row>
    <row r="339" spans="1:6">
      <c r="A339" s="26"/>
      <c r="B339" s="26"/>
      <c r="C339" s="26"/>
      <c r="D339" s="26"/>
      <c r="E339" s="26"/>
      <c r="F339" s="50"/>
    </row>
    <row r="340" spans="1:6">
      <c r="A340" s="26"/>
      <c r="B340" s="26"/>
      <c r="C340" s="26"/>
      <c r="D340" s="26"/>
      <c r="E340" s="26"/>
      <c r="F340" s="50"/>
    </row>
    <row r="341" spans="1:6">
      <c r="A341" s="26"/>
      <c r="B341" s="26"/>
      <c r="C341" s="26"/>
      <c r="D341" s="26"/>
      <c r="E341" s="26"/>
      <c r="F341" s="50"/>
    </row>
    <row r="342" spans="1:6">
      <c r="A342" s="26"/>
      <c r="B342" s="26"/>
      <c r="C342" s="26"/>
      <c r="D342" s="26"/>
      <c r="E342" s="26"/>
      <c r="F342" s="50"/>
    </row>
    <row r="343" spans="1:6">
      <c r="A343" s="26"/>
      <c r="B343" s="26"/>
      <c r="C343" s="26"/>
      <c r="D343" s="26"/>
      <c r="E343" s="26"/>
      <c r="F343" s="50"/>
    </row>
    <row r="344" spans="1:6">
      <c r="A344" s="26"/>
      <c r="B344" s="26"/>
      <c r="C344" s="26"/>
      <c r="D344" s="26"/>
      <c r="E344" s="26"/>
      <c r="F344" s="50"/>
    </row>
    <row r="345" spans="1:6">
      <c r="A345" s="26"/>
      <c r="B345" s="26"/>
      <c r="C345" s="26"/>
      <c r="D345" s="26"/>
      <c r="E345" s="26"/>
      <c r="F345" s="50"/>
    </row>
    <row r="346" spans="1:6">
      <c r="A346" s="26"/>
      <c r="B346" s="26"/>
      <c r="C346" s="26"/>
      <c r="D346" s="26"/>
      <c r="E346" s="26"/>
      <c r="F346" s="50"/>
    </row>
    <row r="347" spans="1:6">
      <c r="A347" s="26"/>
      <c r="B347" s="26"/>
      <c r="C347" s="26"/>
      <c r="D347" s="26"/>
      <c r="E347" s="26"/>
      <c r="F347" s="50"/>
    </row>
    <row r="348" spans="1:6">
      <c r="A348" s="26"/>
      <c r="B348" s="26"/>
      <c r="C348" s="26"/>
      <c r="D348" s="26"/>
      <c r="E348" s="26"/>
      <c r="F348" s="50"/>
    </row>
    <row r="349" spans="1:6">
      <c r="A349" s="26"/>
      <c r="B349" s="26"/>
      <c r="C349" s="26"/>
      <c r="D349" s="26"/>
      <c r="E349" s="26"/>
      <c r="F349" s="50"/>
    </row>
    <row r="350" spans="1:6">
      <c r="A350" s="26"/>
      <c r="B350" s="26"/>
      <c r="C350" s="26"/>
      <c r="D350" s="26"/>
      <c r="E350" s="26"/>
      <c r="F350" s="50"/>
    </row>
    <row r="351" spans="1:6">
      <c r="A351" s="26"/>
      <c r="B351" s="26"/>
      <c r="C351" s="26"/>
      <c r="D351" s="26"/>
      <c r="E351" s="26"/>
      <c r="F351" s="50"/>
    </row>
    <row r="352" spans="1:6">
      <c r="A352" s="26"/>
      <c r="B352" s="26"/>
      <c r="C352" s="26"/>
      <c r="D352" s="26"/>
      <c r="E352" s="26"/>
      <c r="F352" s="50"/>
    </row>
    <row r="353" spans="1:6">
      <c r="A353" s="26"/>
      <c r="B353" s="26"/>
      <c r="C353" s="26"/>
      <c r="D353" s="26"/>
      <c r="E353" s="26"/>
      <c r="F353" s="50"/>
    </row>
    <row r="354" spans="1:6">
      <c r="A354" s="26"/>
      <c r="B354" s="26"/>
      <c r="C354" s="26"/>
      <c r="D354" s="26"/>
      <c r="E354" s="26"/>
      <c r="F354" s="50"/>
    </row>
    <row r="355" spans="1:6">
      <c r="A355" s="26"/>
      <c r="B355" s="26"/>
      <c r="C355" s="26"/>
      <c r="D355" s="26"/>
      <c r="E355" s="26"/>
      <c r="F355" s="50"/>
    </row>
    <row r="356" spans="1:6">
      <c r="A356" s="26"/>
      <c r="B356" s="26"/>
      <c r="C356" s="26"/>
      <c r="D356" s="26"/>
      <c r="E356" s="26"/>
      <c r="F356" s="50"/>
    </row>
    <row r="357" spans="1:6">
      <c r="A357" s="26"/>
      <c r="B357" s="26"/>
      <c r="C357" s="26"/>
      <c r="D357" s="26"/>
      <c r="E357" s="26"/>
      <c r="F357" s="50"/>
    </row>
    <row r="358" spans="1:6">
      <c r="A358" s="26"/>
      <c r="B358" s="26"/>
      <c r="C358" s="26"/>
      <c r="D358" s="26"/>
      <c r="E358" s="26"/>
      <c r="F358" s="50"/>
    </row>
    <row r="359" spans="1:6">
      <c r="A359" s="26"/>
      <c r="B359" s="26"/>
      <c r="C359" s="26"/>
      <c r="D359" s="26"/>
      <c r="E359" s="26"/>
      <c r="F359" s="50"/>
    </row>
    <row r="360" spans="1:6">
      <c r="A360" s="26"/>
      <c r="B360" s="26"/>
      <c r="C360" s="26"/>
      <c r="D360" s="26"/>
      <c r="E360" s="26"/>
      <c r="F360" s="50"/>
    </row>
    <row r="361" spans="1:6">
      <c r="A361" s="26"/>
      <c r="B361" s="26"/>
      <c r="C361" s="26"/>
      <c r="D361" s="26"/>
      <c r="E361" s="26"/>
      <c r="F361" s="50"/>
    </row>
    <row r="362" spans="1:6">
      <c r="A362" s="26"/>
      <c r="B362" s="26"/>
      <c r="C362" s="26"/>
      <c r="D362" s="26"/>
      <c r="E362" s="26"/>
      <c r="F362" s="50"/>
    </row>
    <row r="363" spans="1:6">
      <c r="A363" s="26"/>
      <c r="B363" s="26"/>
      <c r="C363" s="26"/>
      <c r="D363" s="26"/>
      <c r="E363" s="26"/>
      <c r="F363" s="50"/>
    </row>
    <row r="364" spans="1:6">
      <c r="A364" s="26"/>
      <c r="B364" s="26"/>
      <c r="C364" s="26"/>
      <c r="D364" s="26"/>
      <c r="E364" s="26"/>
      <c r="F364" s="50"/>
    </row>
    <row r="365" spans="1:6">
      <c r="A365" s="26"/>
      <c r="B365" s="26"/>
      <c r="C365" s="26"/>
      <c r="D365" s="26"/>
      <c r="E365" s="26"/>
      <c r="F365" s="50"/>
    </row>
    <row r="366" spans="1:6">
      <c r="A366" s="26"/>
      <c r="B366" s="26"/>
      <c r="C366" s="26"/>
      <c r="D366" s="26"/>
      <c r="E366" s="26"/>
      <c r="F366" s="50"/>
    </row>
    <row r="367" spans="1:6">
      <c r="A367" s="26"/>
      <c r="B367" s="26"/>
      <c r="C367" s="26"/>
      <c r="D367" s="26"/>
      <c r="E367" s="26"/>
      <c r="F367" s="50"/>
    </row>
    <row r="368" spans="1:6">
      <c r="A368" s="26"/>
      <c r="B368" s="26"/>
      <c r="C368" s="26"/>
      <c r="D368" s="26"/>
      <c r="E368" s="26"/>
      <c r="F368" s="50"/>
    </row>
    <row r="369" spans="1:6">
      <c r="A369" s="26"/>
      <c r="B369" s="26"/>
      <c r="C369" s="26"/>
      <c r="D369" s="26"/>
      <c r="E369" s="26"/>
      <c r="F369" s="50"/>
    </row>
    <row r="370" spans="1:6">
      <c r="A370" s="26"/>
      <c r="B370" s="26"/>
      <c r="C370" s="26"/>
      <c r="D370" s="26"/>
      <c r="E370" s="26"/>
      <c r="F370" s="50"/>
    </row>
    <row r="371" spans="1:6">
      <c r="A371" s="26"/>
      <c r="B371" s="26"/>
      <c r="C371" s="26"/>
      <c r="D371" s="26"/>
      <c r="E371" s="26"/>
      <c r="F371" s="50"/>
    </row>
    <row r="372" spans="1:6">
      <c r="A372" s="26"/>
      <c r="B372" s="26"/>
      <c r="C372" s="26"/>
      <c r="D372" s="26"/>
      <c r="E372" s="26"/>
      <c r="F372" s="50"/>
    </row>
    <row r="373" spans="1:6">
      <c r="A373" s="26"/>
      <c r="B373" s="26"/>
      <c r="C373" s="26"/>
      <c r="D373" s="26"/>
      <c r="E373" s="26"/>
      <c r="F373" s="50"/>
    </row>
    <row r="374" spans="1:6">
      <c r="A374" s="26"/>
      <c r="B374" s="26"/>
      <c r="C374" s="26"/>
      <c r="D374" s="26"/>
      <c r="E374" s="26"/>
      <c r="F374" s="50"/>
    </row>
    <row r="375" spans="1:6">
      <c r="A375" s="26"/>
      <c r="B375" s="26"/>
      <c r="C375" s="26"/>
      <c r="D375" s="26"/>
      <c r="E375" s="26"/>
      <c r="F375" s="50"/>
    </row>
    <row r="376" spans="1:6">
      <c r="A376" s="26"/>
      <c r="B376" s="26"/>
      <c r="C376" s="26"/>
      <c r="D376" s="26"/>
      <c r="E376" s="26"/>
      <c r="F376" s="50"/>
    </row>
    <row r="377" spans="1:6">
      <c r="A377" s="26"/>
      <c r="B377" s="26"/>
      <c r="C377" s="26"/>
      <c r="D377" s="26"/>
      <c r="E377" s="26"/>
      <c r="F377" s="50"/>
    </row>
    <row r="378" spans="1:6">
      <c r="A378" s="26"/>
      <c r="B378" s="26"/>
      <c r="C378" s="26"/>
      <c r="D378" s="26"/>
      <c r="E378" s="26"/>
      <c r="F378" s="50"/>
    </row>
    <row r="379" spans="1:6">
      <c r="A379" s="26"/>
      <c r="B379" s="26"/>
      <c r="C379" s="26"/>
      <c r="D379" s="26"/>
      <c r="E379" s="26"/>
      <c r="F379" s="50"/>
    </row>
    <row r="380" spans="1:6">
      <c r="A380" s="26"/>
      <c r="B380" s="26"/>
      <c r="C380" s="26"/>
      <c r="D380" s="26"/>
      <c r="E380" s="26"/>
      <c r="F380" s="50"/>
    </row>
    <row r="381" spans="1:6">
      <c r="A381" s="26"/>
      <c r="B381" s="26"/>
      <c r="C381" s="26"/>
      <c r="D381" s="26"/>
      <c r="E381" s="26"/>
      <c r="F381" s="50"/>
    </row>
    <row r="382" spans="1:6">
      <c r="A382" s="26"/>
      <c r="B382" s="26"/>
      <c r="C382" s="26"/>
      <c r="D382" s="26"/>
      <c r="E382" s="26"/>
      <c r="F382" s="50"/>
    </row>
    <row r="383" spans="1:6">
      <c r="A383" s="26"/>
      <c r="B383" s="26"/>
      <c r="C383" s="26"/>
      <c r="D383" s="26"/>
      <c r="E383" s="26"/>
      <c r="F383" s="50"/>
    </row>
    <row r="384" spans="1:6">
      <c r="A384" s="26"/>
      <c r="B384" s="26"/>
      <c r="C384" s="26"/>
      <c r="D384" s="26"/>
      <c r="E384" s="26"/>
      <c r="F384" s="50"/>
    </row>
    <row r="385" spans="1:6">
      <c r="A385" s="26"/>
      <c r="B385" s="26"/>
      <c r="C385" s="26"/>
      <c r="D385" s="26"/>
      <c r="E385" s="26"/>
      <c r="F385" s="50"/>
    </row>
    <row r="386" spans="1:6">
      <c r="A386" s="26"/>
      <c r="B386" s="26"/>
      <c r="C386" s="26"/>
      <c r="D386" s="26"/>
      <c r="E386" s="26"/>
      <c r="F386" s="50"/>
    </row>
    <row r="387" spans="1:6">
      <c r="A387" s="26"/>
      <c r="B387" s="26"/>
      <c r="C387" s="26"/>
      <c r="D387" s="26"/>
      <c r="E387" s="26"/>
      <c r="F387" s="50"/>
    </row>
    <row r="388" spans="1:6">
      <c r="A388" s="26"/>
      <c r="B388" s="26"/>
      <c r="C388" s="26"/>
      <c r="D388" s="26"/>
      <c r="E388" s="26"/>
      <c r="F388" s="50"/>
    </row>
    <row r="389" spans="1:6">
      <c r="A389" s="26"/>
      <c r="B389" s="26"/>
      <c r="C389" s="26"/>
      <c r="D389" s="26"/>
      <c r="E389" s="26"/>
      <c r="F389" s="50"/>
    </row>
    <row r="390" spans="1:6">
      <c r="A390" s="26"/>
      <c r="B390" s="26"/>
      <c r="C390" s="26"/>
      <c r="D390" s="26"/>
      <c r="E390" s="26"/>
      <c r="F390" s="50"/>
    </row>
    <row r="391" spans="1:6">
      <c r="A391" s="26"/>
      <c r="B391" s="26"/>
      <c r="C391" s="26"/>
      <c r="D391" s="26"/>
      <c r="E391" s="26"/>
      <c r="F391" s="50"/>
    </row>
    <row r="392" spans="1:6">
      <c r="A392" s="26"/>
      <c r="B392" s="26"/>
      <c r="C392" s="26"/>
      <c r="D392" s="26"/>
      <c r="E392" s="26"/>
      <c r="F392" s="50"/>
    </row>
    <row r="393" spans="1:6">
      <c r="A393" s="26"/>
      <c r="B393" s="26"/>
      <c r="C393" s="26"/>
      <c r="D393" s="26"/>
      <c r="E393" s="26"/>
      <c r="F393" s="50"/>
    </row>
    <row r="394" spans="1:6">
      <c r="A394" s="26"/>
      <c r="B394" s="26"/>
      <c r="C394" s="26"/>
      <c r="D394" s="26"/>
      <c r="E394" s="26"/>
      <c r="F394" s="50"/>
    </row>
    <row r="395" spans="1:6">
      <c r="A395" s="26"/>
      <c r="B395" s="26"/>
      <c r="C395" s="26"/>
      <c r="D395" s="26"/>
      <c r="E395" s="26"/>
      <c r="F395" s="50"/>
    </row>
    <row r="396" spans="1:6">
      <c r="A396" s="26"/>
      <c r="B396" s="26"/>
      <c r="C396" s="26"/>
      <c r="D396" s="26"/>
      <c r="E396" s="26"/>
      <c r="F396" s="50"/>
    </row>
    <row r="397" spans="1:6">
      <c r="A397" s="26"/>
      <c r="B397" s="26"/>
      <c r="C397" s="26"/>
      <c r="D397" s="26"/>
      <c r="E397" s="26"/>
      <c r="F397" s="50"/>
    </row>
    <row r="398" spans="1:6">
      <c r="A398" s="26"/>
      <c r="B398" s="26"/>
      <c r="C398" s="26"/>
      <c r="D398" s="26"/>
      <c r="E398" s="26"/>
      <c r="F398" s="50"/>
    </row>
    <row r="399" spans="1:6">
      <c r="A399" s="26"/>
      <c r="B399" s="26"/>
      <c r="C399" s="26"/>
      <c r="D399" s="26"/>
      <c r="E399" s="26"/>
      <c r="F399" s="50"/>
    </row>
    <row r="400" spans="1:6">
      <c r="A400" s="26"/>
      <c r="B400" s="26"/>
      <c r="C400" s="26"/>
      <c r="D400" s="26"/>
      <c r="E400" s="26"/>
      <c r="F400" s="50"/>
    </row>
    <row r="401" spans="1:6">
      <c r="A401" s="26"/>
      <c r="B401" s="26"/>
      <c r="C401" s="26"/>
      <c r="D401" s="26"/>
      <c r="E401" s="26"/>
      <c r="F401" s="50"/>
    </row>
    <row r="402" spans="1:6">
      <c r="A402" s="26"/>
      <c r="B402" s="26"/>
      <c r="C402" s="26"/>
      <c r="D402" s="26"/>
      <c r="E402" s="26"/>
      <c r="F402" s="50"/>
    </row>
    <row r="403" spans="1:6">
      <c r="A403" s="26"/>
      <c r="B403" s="26"/>
      <c r="C403" s="26"/>
      <c r="D403" s="26"/>
      <c r="E403" s="26"/>
      <c r="F403" s="50"/>
    </row>
    <row r="404" spans="1:6">
      <c r="A404" s="26"/>
      <c r="B404" s="26"/>
      <c r="C404" s="26"/>
      <c r="D404" s="26"/>
      <c r="E404" s="26"/>
      <c r="F404" s="50"/>
    </row>
    <row r="405" spans="1:6">
      <c r="A405" s="26"/>
      <c r="B405" s="26"/>
      <c r="C405" s="26"/>
      <c r="D405" s="26"/>
      <c r="E405" s="26"/>
      <c r="F405" s="50"/>
    </row>
    <row r="406" spans="1:6">
      <c r="A406" s="26"/>
      <c r="B406" s="26"/>
      <c r="C406" s="26"/>
      <c r="D406" s="26"/>
      <c r="E406" s="26"/>
      <c r="F406" s="50"/>
    </row>
    <row r="407" spans="1:6">
      <c r="A407" s="26"/>
      <c r="B407" s="26"/>
      <c r="C407" s="26"/>
      <c r="D407" s="26"/>
      <c r="E407" s="26"/>
      <c r="F407" s="50"/>
    </row>
    <row r="408" spans="1:6">
      <c r="A408" s="26"/>
      <c r="B408" s="26"/>
      <c r="C408" s="26"/>
      <c r="D408" s="26"/>
      <c r="E408" s="26"/>
      <c r="F408" s="50"/>
    </row>
    <row r="409" spans="1:6">
      <c r="A409" s="26"/>
      <c r="B409" s="26"/>
      <c r="C409" s="26"/>
      <c r="D409" s="26"/>
      <c r="E409" s="26"/>
      <c r="F409" s="50"/>
    </row>
    <row r="410" spans="1:6">
      <c r="A410" s="26"/>
      <c r="B410" s="26"/>
      <c r="C410" s="26"/>
      <c r="D410" s="26"/>
      <c r="E410" s="26"/>
      <c r="F410" s="50"/>
    </row>
    <row r="411" spans="1:6">
      <c r="A411" s="26"/>
      <c r="B411" s="26"/>
      <c r="C411" s="26"/>
      <c r="D411" s="26"/>
      <c r="E411" s="26"/>
      <c r="F411" s="50"/>
    </row>
    <row r="412" spans="1:6">
      <c r="A412" s="26"/>
      <c r="B412" s="26"/>
      <c r="C412" s="26"/>
      <c r="D412" s="26"/>
      <c r="E412" s="26"/>
      <c r="F412" s="50"/>
    </row>
    <row r="413" spans="1:6">
      <c r="A413" s="26"/>
      <c r="B413" s="26"/>
      <c r="C413" s="26"/>
      <c r="D413" s="26"/>
      <c r="E413" s="26"/>
      <c r="F413" s="50"/>
    </row>
    <row r="414" spans="1:6">
      <c r="A414" s="26"/>
      <c r="B414" s="26"/>
      <c r="C414" s="26"/>
      <c r="D414" s="26"/>
      <c r="E414" s="26"/>
      <c r="F414" s="50"/>
    </row>
    <row r="415" spans="1:6">
      <c r="A415" s="26"/>
      <c r="B415" s="26"/>
      <c r="C415" s="26"/>
      <c r="D415" s="26"/>
      <c r="E415" s="26"/>
      <c r="F415" s="50"/>
    </row>
    <row r="416" spans="1:6">
      <c r="A416" s="26"/>
      <c r="B416" s="26"/>
      <c r="C416" s="26"/>
      <c r="D416" s="26"/>
      <c r="E416" s="26"/>
      <c r="F416" s="50"/>
    </row>
    <row r="417" spans="1:6">
      <c r="A417" s="26"/>
      <c r="B417" s="26"/>
      <c r="C417" s="26"/>
      <c r="D417" s="26"/>
      <c r="E417" s="26"/>
      <c r="F417" s="50"/>
    </row>
    <row r="418" spans="1:6">
      <c r="A418" s="26"/>
      <c r="B418" s="26"/>
      <c r="C418" s="26"/>
      <c r="D418" s="26"/>
      <c r="E418" s="26"/>
      <c r="F418" s="50"/>
    </row>
    <row r="419" spans="1:6">
      <c r="A419" s="26"/>
      <c r="B419" s="26"/>
      <c r="C419" s="26"/>
      <c r="D419" s="26"/>
      <c r="E419" s="26"/>
      <c r="F419" s="50"/>
    </row>
    <row r="420" spans="1:6">
      <c r="A420" s="26"/>
      <c r="B420" s="26"/>
      <c r="C420" s="26"/>
      <c r="D420" s="26"/>
      <c r="E420" s="26"/>
      <c r="F420" s="50"/>
    </row>
    <row r="421" spans="1:6">
      <c r="A421" s="26"/>
      <c r="B421" s="26"/>
      <c r="C421" s="26"/>
      <c r="D421" s="26"/>
      <c r="E421" s="26"/>
      <c r="F421" s="50"/>
    </row>
    <row r="422" spans="1:6">
      <c r="A422" s="26"/>
      <c r="B422" s="26"/>
      <c r="C422" s="26"/>
      <c r="D422" s="26"/>
      <c r="E422" s="26"/>
      <c r="F422" s="50"/>
    </row>
    <row r="423" spans="1:6">
      <c r="A423" s="26"/>
      <c r="B423" s="26"/>
      <c r="C423" s="26"/>
      <c r="D423" s="26"/>
      <c r="E423" s="26"/>
      <c r="F423" s="50"/>
    </row>
    <row r="424" spans="1:6">
      <c r="A424" s="26"/>
      <c r="B424" s="26"/>
      <c r="C424" s="26"/>
      <c r="D424" s="26"/>
      <c r="E424" s="26"/>
      <c r="F424" s="50"/>
    </row>
    <row r="425" spans="1:6">
      <c r="A425" s="26"/>
      <c r="B425" s="26"/>
      <c r="C425" s="26"/>
      <c r="D425" s="26"/>
      <c r="E425" s="26"/>
      <c r="F425" s="50"/>
    </row>
    <row r="426" spans="1:6">
      <c r="A426" s="26"/>
      <c r="B426" s="26"/>
      <c r="C426" s="26"/>
      <c r="D426" s="26"/>
      <c r="E426" s="26"/>
      <c r="F426" s="50"/>
    </row>
    <row r="427" spans="1:6">
      <c r="A427" s="26"/>
      <c r="B427" s="26"/>
      <c r="C427" s="26"/>
      <c r="D427" s="26"/>
      <c r="E427" s="26"/>
      <c r="F427" s="50"/>
    </row>
    <row r="428" spans="1:6">
      <c r="A428" s="26"/>
      <c r="B428" s="26"/>
      <c r="C428" s="26"/>
      <c r="D428" s="26"/>
      <c r="E428" s="26"/>
      <c r="F428" s="50"/>
    </row>
    <row r="429" spans="1:6">
      <c r="A429" s="26"/>
      <c r="B429" s="26"/>
      <c r="C429" s="26"/>
      <c r="D429" s="26"/>
      <c r="E429" s="26"/>
      <c r="F429" s="50"/>
    </row>
    <row r="430" spans="1:6">
      <c r="A430" s="26"/>
      <c r="B430" s="26"/>
      <c r="C430" s="26"/>
      <c r="D430" s="26"/>
      <c r="E430" s="26"/>
      <c r="F430" s="50"/>
    </row>
    <row r="431" spans="1:6">
      <c r="A431" s="26"/>
      <c r="B431" s="26"/>
      <c r="C431" s="26"/>
      <c r="D431" s="26"/>
      <c r="E431" s="26"/>
      <c r="F431" s="50"/>
    </row>
    <row r="432" spans="1:6">
      <c r="A432" s="26"/>
      <c r="B432" s="26"/>
      <c r="C432" s="26"/>
      <c r="D432" s="26"/>
      <c r="E432" s="26"/>
      <c r="F432" s="50"/>
    </row>
    <row r="433" spans="1:6">
      <c r="A433" s="26"/>
      <c r="B433" s="26"/>
      <c r="C433" s="26"/>
      <c r="D433" s="26"/>
      <c r="E433" s="26"/>
      <c r="F433" s="50"/>
    </row>
    <row r="434" spans="1:6">
      <c r="A434" s="26"/>
      <c r="B434" s="26"/>
      <c r="C434" s="26"/>
      <c r="D434" s="26"/>
      <c r="E434" s="26"/>
      <c r="F434" s="50"/>
    </row>
    <row r="435" spans="1:6">
      <c r="A435" s="26"/>
      <c r="B435" s="26"/>
      <c r="C435" s="26"/>
      <c r="D435" s="26"/>
      <c r="E435" s="26"/>
      <c r="F435" s="50"/>
    </row>
    <row r="436" spans="1:6">
      <c r="A436" s="26"/>
      <c r="B436" s="26"/>
      <c r="C436" s="26"/>
      <c r="D436" s="26"/>
      <c r="E436" s="26"/>
      <c r="F436" s="50"/>
    </row>
    <row r="437" spans="1:6">
      <c r="A437" s="26"/>
      <c r="B437" s="26"/>
      <c r="C437" s="26"/>
      <c r="D437" s="26"/>
      <c r="E437" s="26"/>
      <c r="F437" s="50"/>
    </row>
    <row r="438" spans="1:6">
      <c r="A438" s="26"/>
      <c r="B438" s="26"/>
      <c r="C438" s="26"/>
      <c r="D438" s="26"/>
      <c r="E438" s="26"/>
      <c r="F438" s="50"/>
    </row>
    <row r="439" spans="1:6">
      <c r="A439" s="26"/>
      <c r="B439" s="26"/>
      <c r="C439" s="26"/>
      <c r="D439" s="26"/>
      <c r="E439" s="26"/>
      <c r="F439" s="50"/>
    </row>
    <row r="440" spans="1:6">
      <c r="A440" s="26"/>
      <c r="B440" s="26"/>
      <c r="C440" s="26"/>
      <c r="D440" s="26"/>
      <c r="E440" s="26"/>
      <c r="F440" s="50"/>
    </row>
    <row r="441" spans="1:6">
      <c r="A441" s="26"/>
      <c r="B441" s="26"/>
      <c r="C441" s="26"/>
      <c r="D441" s="26"/>
      <c r="E441" s="26"/>
      <c r="F441" s="50"/>
    </row>
    <row r="442" spans="1:6">
      <c r="A442" s="26"/>
      <c r="B442" s="26"/>
      <c r="C442" s="26"/>
      <c r="D442" s="26"/>
      <c r="E442" s="26"/>
      <c r="F442" s="50"/>
    </row>
    <row r="443" spans="1:6">
      <c r="A443" s="26"/>
      <c r="B443" s="26"/>
      <c r="C443" s="26"/>
      <c r="D443" s="26"/>
      <c r="E443" s="26"/>
      <c r="F443" s="50"/>
    </row>
    <row r="444" spans="1:6">
      <c r="A444" s="26"/>
      <c r="B444" s="26"/>
      <c r="C444" s="26"/>
      <c r="D444" s="26"/>
      <c r="E444" s="26"/>
      <c r="F444" s="50"/>
    </row>
    <row r="445" spans="1:6">
      <c r="A445" s="26"/>
      <c r="B445" s="26"/>
      <c r="C445" s="26"/>
      <c r="D445" s="26"/>
      <c r="E445" s="26"/>
      <c r="F445" s="50"/>
    </row>
    <row r="446" spans="1:6">
      <c r="A446" s="26"/>
      <c r="B446" s="26"/>
      <c r="C446" s="26"/>
      <c r="D446" s="26"/>
      <c r="E446" s="26"/>
      <c r="F446" s="50"/>
    </row>
    <row r="447" spans="1:6">
      <c r="A447" s="26"/>
      <c r="B447" s="26"/>
      <c r="C447" s="26"/>
      <c r="D447" s="26"/>
      <c r="E447" s="26"/>
      <c r="F447" s="50"/>
    </row>
    <row r="448" spans="1:6">
      <c r="A448" s="26"/>
      <c r="B448" s="26"/>
      <c r="C448" s="26"/>
      <c r="D448" s="26"/>
      <c r="E448" s="26"/>
      <c r="F448" s="50"/>
    </row>
    <row r="449" spans="1:6">
      <c r="A449" s="26"/>
      <c r="B449" s="26"/>
      <c r="C449" s="26"/>
      <c r="D449" s="26"/>
      <c r="E449" s="26"/>
      <c r="F449" s="50"/>
    </row>
    <row r="450" spans="1:6">
      <c r="A450" s="26"/>
      <c r="B450" s="26"/>
      <c r="C450" s="26"/>
      <c r="D450" s="26"/>
      <c r="E450" s="26"/>
      <c r="F450" s="50"/>
    </row>
    <row r="451" spans="1:6">
      <c r="A451" s="26"/>
      <c r="B451" s="26"/>
      <c r="C451" s="26"/>
      <c r="D451" s="26"/>
      <c r="E451" s="26"/>
      <c r="F451" s="50"/>
    </row>
    <row r="452" spans="1:6">
      <c r="A452" s="26"/>
      <c r="B452" s="26"/>
      <c r="C452" s="26"/>
      <c r="D452" s="26"/>
      <c r="E452" s="26"/>
      <c r="F452" s="50"/>
    </row>
    <row r="453" spans="1:6">
      <c r="A453" s="26"/>
      <c r="B453" s="26"/>
      <c r="C453" s="26"/>
      <c r="D453" s="26"/>
      <c r="E453" s="26"/>
      <c r="F453" s="50"/>
    </row>
    <row r="454" spans="1:6">
      <c r="A454" s="26"/>
      <c r="B454" s="26"/>
      <c r="C454" s="26"/>
      <c r="D454" s="26"/>
      <c r="E454" s="26"/>
      <c r="F454" s="50"/>
    </row>
    <row r="455" spans="1:6">
      <c r="A455" s="26"/>
      <c r="B455" s="26"/>
      <c r="C455" s="26"/>
      <c r="D455" s="26"/>
      <c r="E455" s="26"/>
      <c r="F455" s="50"/>
    </row>
    <row r="456" spans="1:6">
      <c r="A456" s="26"/>
      <c r="B456" s="26"/>
      <c r="C456" s="26"/>
      <c r="D456" s="26"/>
      <c r="E456" s="26"/>
      <c r="F456" s="50"/>
    </row>
    <row r="457" spans="1:6">
      <c r="A457" s="26"/>
      <c r="B457" s="26"/>
      <c r="C457" s="26"/>
      <c r="D457" s="26"/>
      <c r="E457" s="26"/>
      <c r="F457" s="50"/>
    </row>
    <row r="458" spans="1:6">
      <c r="A458" s="26"/>
      <c r="B458" s="26"/>
      <c r="C458" s="26"/>
      <c r="D458" s="26"/>
      <c r="E458" s="26"/>
      <c r="F458" s="50"/>
    </row>
    <row r="459" spans="1:6">
      <c r="A459" s="26"/>
      <c r="B459" s="26"/>
      <c r="C459" s="26"/>
      <c r="D459" s="26"/>
      <c r="E459" s="26"/>
      <c r="F459" s="50"/>
    </row>
    <row r="460" spans="1:6">
      <c r="A460" s="26"/>
      <c r="B460" s="26"/>
      <c r="C460" s="26"/>
      <c r="D460" s="26"/>
      <c r="E460" s="26"/>
      <c r="F460" s="50"/>
    </row>
    <row r="461" spans="1:6">
      <c r="A461" s="26"/>
      <c r="B461" s="26"/>
      <c r="C461" s="26"/>
      <c r="D461" s="26"/>
      <c r="E461" s="26"/>
      <c r="F461" s="50"/>
    </row>
    <row r="462" spans="1:6">
      <c r="A462" s="26"/>
      <c r="B462" s="26"/>
      <c r="C462" s="26"/>
      <c r="D462" s="26"/>
      <c r="E462" s="26"/>
      <c r="F462" s="50"/>
    </row>
    <row r="463" spans="1:6">
      <c r="A463" s="26"/>
      <c r="B463" s="26"/>
      <c r="C463" s="26"/>
      <c r="D463" s="26"/>
      <c r="E463" s="26"/>
      <c r="F463" s="50"/>
    </row>
    <row r="464" spans="1:6">
      <c r="A464" s="26"/>
      <c r="B464" s="26"/>
      <c r="C464" s="26"/>
      <c r="D464" s="26"/>
      <c r="E464" s="26"/>
      <c r="F464" s="50"/>
    </row>
    <row r="465" spans="1:6">
      <c r="A465" s="26"/>
      <c r="B465" s="26"/>
      <c r="C465" s="26"/>
      <c r="D465" s="26"/>
      <c r="E465" s="26"/>
      <c r="F465" s="50"/>
    </row>
    <row r="466" spans="1:6">
      <c r="A466" s="26"/>
      <c r="B466" s="26"/>
      <c r="C466" s="26"/>
      <c r="D466" s="26"/>
      <c r="E466" s="26"/>
      <c r="F466" s="50"/>
    </row>
    <row r="467" spans="1:6">
      <c r="A467" s="26"/>
      <c r="B467" s="26"/>
      <c r="C467" s="26"/>
      <c r="D467" s="26"/>
      <c r="E467" s="26"/>
      <c r="F467" s="50"/>
    </row>
    <row r="468" spans="1:6">
      <c r="A468" s="26"/>
      <c r="B468" s="26"/>
      <c r="C468" s="26"/>
      <c r="D468" s="26"/>
      <c r="E468" s="26"/>
      <c r="F468" s="50"/>
    </row>
    <row r="469" spans="1:6">
      <c r="A469" s="26"/>
      <c r="B469" s="26"/>
      <c r="C469" s="26"/>
      <c r="D469" s="26"/>
      <c r="E469" s="26"/>
      <c r="F469" s="50"/>
    </row>
    <row r="470" spans="1:6">
      <c r="A470" s="26"/>
      <c r="B470" s="26"/>
      <c r="C470" s="26"/>
      <c r="D470" s="26"/>
      <c r="E470" s="26"/>
      <c r="F470" s="50"/>
    </row>
    <row r="471" spans="1:6">
      <c r="A471" s="26"/>
      <c r="B471" s="26"/>
      <c r="C471" s="26"/>
      <c r="D471" s="26"/>
      <c r="E471" s="26"/>
      <c r="F471" s="50"/>
    </row>
    <row r="472" spans="1:6">
      <c r="A472" s="26"/>
      <c r="B472" s="26"/>
      <c r="C472" s="26"/>
      <c r="D472" s="26"/>
      <c r="E472" s="26"/>
      <c r="F472" s="50"/>
    </row>
    <row r="473" spans="1:6">
      <c r="A473" s="26"/>
      <c r="B473" s="26"/>
      <c r="C473" s="26"/>
      <c r="D473" s="26"/>
      <c r="E473" s="26"/>
      <c r="F473" s="50"/>
    </row>
    <row r="474" spans="1:6">
      <c r="A474" s="26"/>
      <c r="B474" s="26"/>
      <c r="C474" s="26"/>
      <c r="D474" s="26"/>
      <c r="E474" s="26"/>
      <c r="F474" s="50"/>
    </row>
    <row r="475" spans="1:6">
      <c r="A475" s="26"/>
      <c r="B475" s="26"/>
      <c r="C475" s="26"/>
      <c r="D475" s="26"/>
      <c r="E475" s="26"/>
      <c r="F475" s="50"/>
    </row>
    <row r="476" spans="1:6">
      <c r="A476" s="26"/>
      <c r="B476" s="26"/>
      <c r="C476" s="26"/>
      <c r="D476" s="26"/>
      <c r="E476" s="26"/>
      <c r="F476" s="50"/>
    </row>
    <row r="477" spans="1:6">
      <c r="A477" s="26"/>
      <c r="B477" s="26"/>
      <c r="C477" s="26"/>
      <c r="D477" s="26"/>
      <c r="E477" s="26"/>
      <c r="F477" s="50"/>
    </row>
    <row r="478" spans="1:6">
      <c r="A478" s="26"/>
      <c r="B478" s="26"/>
      <c r="C478" s="26"/>
      <c r="D478" s="26"/>
      <c r="E478" s="26"/>
      <c r="F478" s="50"/>
    </row>
    <row r="479" spans="1:6">
      <c r="A479" s="26"/>
      <c r="B479" s="26"/>
      <c r="C479" s="26"/>
      <c r="D479" s="26"/>
      <c r="E479" s="26"/>
      <c r="F479" s="50"/>
    </row>
    <row r="480" spans="1:6">
      <c r="A480" s="26"/>
      <c r="B480" s="26"/>
      <c r="C480" s="26"/>
      <c r="D480" s="26"/>
      <c r="E480" s="26"/>
      <c r="F480" s="50"/>
    </row>
    <row r="481" spans="1:6">
      <c r="A481" s="26"/>
      <c r="B481" s="26"/>
      <c r="C481" s="26"/>
      <c r="D481" s="26"/>
      <c r="E481" s="26"/>
      <c r="F481" s="50"/>
    </row>
    <row r="482" spans="1:6">
      <c r="A482" s="26"/>
      <c r="B482" s="26"/>
      <c r="C482" s="26"/>
      <c r="D482" s="26"/>
      <c r="E482" s="26"/>
      <c r="F482" s="50"/>
    </row>
    <row r="483" spans="1:6">
      <c r="A483" s="26"/>
      <c r="B483" s="26"/>
      <c r="C483" s="26"/>
      <c r="D483" s="26"/>
      <c r="E483" s="26"/>
      <c r="F483" s="50"/>
    </row>
    <row r="484" spans="1:6">
      <c r="A484" s="26"/>
      <c r="B484" s="26"/>
      <c r="C484" s="26"/>
      <c r="D484" s="26"/>
      <c r="E484" s="26"/>
      <c r="F484" s="50"/>
    </row>
    <row r="485" spans="1:6">
      <c r="A485" s="26"/>
      <c r="B485" s="26"/>
      <c r="C485" s="26"/>
      <c r="D485" s="26"/>
      <c r="E485" s="26"/>
      <c r="F485" s="50"/>
    </row>
    <row r="486" spans="1:6">
      <c r="A486" s="26"/>
      <c r="B486" s="26"/>
      <c r="C486" s="26"/>
      <c r="D486" s="26"/>
      <c r="E486" s="26"/>
      <c r="F486" s="50"/>
    </row>
    <row r="487" spans="1:6">
      <c r="A487" s="26"/>
      <c r="B487" s="26"/>
      <c r="C487" s="26"/>
      <c r="D487" s="26"/>
      <c r="E487" s="26"/>
      <c r="F487" s="50"/>
    </row>
    <row r="488" spans="1:6">
      <c r="A488" s="26"/>
      <c r="B488" s="26"/>
      <c r="C488" s="26"/>
      <c r="D488" s="26"/>
      <c r="E488" s="26"/>
      <c r="F488" s="50"/>
    </row>
    <row r="489" spans="1:6">
      <c r="A489" s="26"/>
      <c r="B489" s="26"/>
      <c r="C489" s="26"/>
      <c r="D489" s="26"/>
      <c r="E489" s="26"/>
      <c r="F489" s="50"/>
    </row>
    <row r="490" spans="1:6">
      <c r="A490" s="26"/>
      <c r="B490" s="26"/>
      <c r="C490" s="26"/>
      <c r="D490" s="26"/>
      <c r="E490" s="26"/>
      <c r="F490" s="50"/>
    </row>
    <row r="491" spans="1:6">
      <c r="A491" s="26"/>
      <c r="B491" s="26"/>
      <c r="C491" s="26"/>
      <c r="D491" s="26"/>
      <c r="E491" s="26"/>
      <c r="F491" s="50"/>
    </row>
    <row r="492" spans="1:6">
      <c r="A492" s="26"/>
      <c r="B492" s="26"/>
      <c r="C492" s="26"/>
      <c r="D492" s="26"/>
      <c r="E492" s="26"/>
      <c r="F492" s="50"/>
    </row>
    <row r="493" spans="1:6">
      <c r="A493" s="26"/>
      <c r="B493" s="26"/>
      <c r="C493" s="26"/>
      <c r="D493" s="26"/>
      <c r="E493" s="26"/>
      <c r="F493" s="50"/>
    </row>
    <row r="494" spans="1:6">
      <c r="A494" s="26"/>
      <c r="B494" s="26"/>
      <c r="C494" s="26"/>
      <c r="D494" s="26"/>
      <c r="E494" s="26"/>
      <c r="F494" s="50"/>
    </row>
    <row r="495" spans="1:6">
      <c r="A495" s="26"/>
      <c r="B495" s="26"/>
      <c r="C495" s="26"/>
      <c r="D495" s="26"/>
      <c r="E495" s="26"/>
      <c r="F495" s="50"/>
    </row>
    <row r="496" spans="1:6">
      <c r="A496" s="26"/>
      <c r="B496" s="26"/>
      <c r="C496" s="26"/>
      <c r="D496" s="26"/>
      <c r="E496" s="26"/>
      <c r="F496" s="50"/>
    </row>
    <row r="497" spans="1:6">
      <c r="A497" s="26"/>
      <c r="B497" s="26"/>
      <c r="C497" s="26"/>
      <c r="D497" s="26"/>
      <c r="E497" s="26"/>
      <c r="F497" s="50"/>
    </row>
    <row r="498" spans="1:6">
      <c r="A498" s="26"/>
      <c r="B498" s="26"/>
      <c r="C498" s="26"/>
      <c r="D498" s="26"/>
      <c r="E498" s="26"/>
      <c r="F498" s="50"/>
    </row>
    <row r="499" spans="1:6">
      <c r="A499" s="26"/>
      <c r="B499" s="26"/>
      <c r="C499" s="26"/>
      <c r="D499" s="26"/>
      <c r="E499" s="26"/>
      <c r="F499" s="50"/>
    </row>
    <row r="500" spans="1:6">
      <c r="A500" s="26"/>
      <c r="B500" s="26"/>
      <c r="C500" s="26"/>
      <c r="D500" s="26"/>
      <c r="E500" s="26"/>
      <c r="F500" s="50"/>
    </row>
    <row r="501" spans="1:6">
      <c r="A501" s="26"/>
      <c r="B501" s="26"/>
      <c r="C501" s="26"/>
      <c r="D501" s="26"/>
      <c r="E501" s="26"/>
      <c r="F501" s="50"/>
    </row>
    <row r="502" spans="1:6">
      <c r="A502" s="26"/>
      <c r="B502" s="26"/>
      <c r="C502" s="26"/>
      <c r="D502" s="26"/>
      <c r="E502" s="26"/>
      <c r="F502" s="50"/>
    </row>
    <row r="503" spans="1:6">
      <c r="A503" s="26"/>
      <c r="B503" s="26"/>
      <c r="C503" s="26"/>
      <c r="D503" s="26"/>
      <c r="E503" s="26"/>
      <c r="F503" s="50"/>
    </row>
    <row r="504" spans="1:6">
      <c r="A504" s="26"/>
      <c r="B504" s="26"/>
      <c r="C504" s="26"/>
      <c r="D504" s="26"/>
      <c r="E504" s="26"/>
      <c r="F504" s="50"/>
    </row>
    <row r="505" spans="1:6">
      <c r="A505" s="26"/>
      <c r="B505" s="26"/>
      <c r="C505" s="26"/>
      <c r="D505" s="26"/>
      <c r="E505" s="26"/>
      <c r="F505" s="50"/>
    </row>
    <row r="506" spans="1:6">
      <c r="A506" s="26"/>
      <c r="B506" s="26"/>
      <c r="C506" s="26"/>
      <c r="D506" s="26"/>
      <c r="E506" s="26"/>
      <c r="F506" s="50"/>
    </row>
    <row r="507" spans="1:6">
      <c r="A507" s="26"/>
      <c r="B507" s="26"/>
      <c r="C507" s="26"/>
      <c r="D507" s="26"/>
      <c r="E507" s="26"/>
      <c r="F507" s="50"/>
    </row>
    <row r="508" spans="1:6">
      <c r="A508" s="26"/>
      <c r="B508" s="26"/>
      <c r="C508" s="26"/>
      <c r="D508" s="26"/>
      <c r="E508" s="26"/>
      <c r="F508" s="50"/>
    </row>
    <row r="509" spans="1:6">
      <c r="A509" s="26"/>
      <c r="B509" s="26"/>
      <c r="C509" s="26"/>
      <c r="D509" s="26"/>
      <c r="E509" s="26"/>
      <c r="F509" s="50"/>
    </row>
    <row r="510" spans="1:6">
      <c r="A510" s="26"/>
      <c r="B510" s="26"/>
      <c r="C510" s="26"/>
      <c r="D510" s="26"/>
      <c r="E510" s="26"/>
      <c r="F510" s="50"/>
    </row>
    <row r="511" spans="1:6">
      <c r="A511" s="26"/>
      <c r="B511" s="26"/>
      <c r="C511" s="26"/>
      <c r="D511" s="26"/>
      <c r="E511" s="26"/>
      <c r="F511" s="50"/>
    </row>
    <row r="512" spans="1:6">
      <c r="A512" s="26"/>
      <c r="B512" s="26"/>
      <c r="C512" s="26"/>
      <c r="D512" s="26"/>
      <c r="E512" s="26"/>
      <c r="F512" s="50"/>
    </row>
    <row r="513" spans="1:6">
      <c r="A513" s="26"/>
      <c r="B513" s="26"/>
      <c r="C513" s="26"/>
      <c r="D513" s="26"/>
      <c r="E513" s="26"/>
      <c r="F513" s="50"/>
    </row>
    <row r="514" spans="1:6">
      <c r="A514" s="26"/>
      <c r="B514" s="26"/>
      <c r="C514" s="26"/>
      <c r="D514" s="26"/>
      <c r="E514" s="26"/>
      <c r="F514" s="50"/>
    </row>
    <row r="515" spans="1:6">
      <c r="A515" s="26"/>
      <c r="B515" s="26"/>
      <c r="C515" s="26"/>
      <c r="D515" s="26"/>
      <c r="E515" s="26"/>
      <c r="F515" s="50"/>
    </row>
    <row r="516" spans="1:6">
      <c r="A516" s="26"/>
      <c r="B516" s="26"/>
      <c r="C516" s="26"/>
      <c r="D516" s="26"/>
      <c r="E516" s="26"/>
      <c r="F516" s="50"/>
    </row>
    <row r="517" spans="1:6">
      <c r="A517" s="26"/>
      <c r="B517" s="26"/>
      <c r="C517" s="26"/>
      <c r="D517" s="26"/>
      <c r="E517" s="26"/>
      <c r="F517" s="50"/>
    </row>
    <row r="518" spans="1:6">
      <c r="A518" s="26"/>
      <c r="B518" s="26"/>
      <c r="C518" s="26"/>
      <c r="D518" s="26"/>
      <c r="E518" s="26"/>
      <c r="F518" s="50"/>
    </row>
    <row r="519" spans="1:6">
      <c r="A519" s="26"/>
      <c r="B519" s="26"/>
      <c r="C519" s="26"/>
      <c r="D519" s="26"/>
      <c r="E519" s="26"/>
      <c r="F519" s="50"/>
    </row>
    <row r="520" spans="1:6">
      <c r="A520" s="26"/>
      <c r="B520" s="26"/>
      <c r="C520" s="26"/>
      <c r="D520" s="26"/>
      <c r="E520" s="26"/>
      <c r="F520" s="50"/>
    </row>
    <row r="521" spans="1:6">
      <c r="A521" s="26"/>
      <c r="B521" s="26"/>
      <c r="C521" s="26"/>
      <c r="D521" s="26"/>
      <c r="E521" s="26"/>
      <c r="F521" s="50"/>
    </row>
    <row r="522" spans="1:6">
      <c r="A522" s="26"/>
      <c r="B522" s="26"/>
      <c r="C522" s="26"/>
      <c r="D522" s="26"/>
      <c r="E522" s="26"/>
      <c r="F522" s="50"/>
    </row>
    <row r="523" spans="1:6">
      <c r="A523" s="26"/>
      <c r="B523" s="26"/>
      <c r="C523" s="26"/>
      <c r="D523" s="26"/>
      <c r="E523" s="26"/>
      <c r="F523" s="50"/>
    </row>
    <row r="524" spans="1:6">
      <c r="A524" s="26"/>
      <c r="B524" s="26"/>
      <c r="C524" s="26"/>
      <c r="D524" s="26"/>
      <c r="E524" s="26"/>
      <c r="F524" s="50"/>
    </row>
    <row r="525" spans="1:6">
      <c r="A525" s="26"/>
      <c r="B525" s="26"/>
      <c r="C525" s="26"/>
      <c r="D525" s="26"/>
      <c r="E525" s="26"/>
      <c r="F525" s="50"/>
    </row>
    <row r="526" spans="1:6">
      <c r="A526" s="26"/>
      <c r="B526" s="26"/>
      <c r="C526" s="26"/>
      <c r="D526" s="26"/>
      <c r="E526" s="26"/>
      <c r="F526" s="50"/>
    </row>
    <row r="527" spans="1:6">
      <c r="A527" s="26"/>
      <c r="B527" s="26"/>
      <c r="C527" s="26"/>
      <c r="D527" s="26"/>
      <c r="E527" s="26"/>
      <c r="F527" s="50"/>
    </row>
    <row r="528" spans="1:6">
      <c r="A528" s="26"/>
      <c r="B528" s="26"/>
      <c r="C528" s="26"/>
      <c r="D528" s="26"/>
      <c r="E528" s="26"/>
      <c r="F528" s="50"/>
    </row>
    <row r="529" spans="1:6">
      <c r="A529" s="26"/>
      <c r="B529" s="26"/>
      <c r="C529" s="26"/>
      <c r="D529" s="26"/>
      <c r="E529" s="26"/>
      <c r="F529" s="50"/>
    </row>
    <row r="530" spans="1:6">
      <c r="A530" s="26"/>
      <c r="B530" s="26"/>
      <c r="C530" s="26"/>
      <c r="D530" s="26"/>
      <c r="E530" s="26"/>
      <c r="F530" s="50"/>
    </row>
    <row r="531" spans="1:6">
      <c r="A531" s="26"/>
      <c r="B531" s="26"/>
      <c r="C531" s="26"/>
      <c r="D531" s="26"/>
      <c r="E531" s="26"/>
      <c r="F531" s="50"/>
    </row>
    <row r="532" spans="1:6">
      <c r="A532" s="26"/>
      <c r="B532" s="26"/>
      <c r="C532" s="26"/>
      <c r="D532" s="26"/>
      <c r="E532" s="26"/>
      <c r="F532" s="50"/>
    </row>
    <row r="533" spans="1:6">
      <c r="A533" s="26"/>
      <c r="B533" s="26"/>
      <c r="C533" s="26"/>
      <c r="D533" s="26"/>
      <c r="E533" s="26"/>
      <c r="F533" s="50"/>
    </row>
    <row r="534" spans="1:6">
      <c r="A534" s="26"/>
      <c r="B534" s="26"/>
      <c r="C534" s="26"/>
      <c r="D534" s="26"/>
      <c r="E534" s="26"/>
      <c r="F534" s="50"/>
    </row>
    <row r="535" spans="1:6">
      <c r="A535" s="26"/>
      <c r="B535" s="26"/>
      <c r="C535" s="26"/>
      <c r="D535" s="26"/>
      <c r="E535" s="26"/>
      <c r="F535" s="50"/>
    </row>
    <row r="536" spans="1:6">
      <c r="A536" s="26"/>
      <c r="B536" s="26"/>
      <c r="C536" s="26"/>
      <c r="D536" s="26"/>
      <c r="E536" s="26"/>
      <c r="F536" s="50"/>
    </row>
    <row r="537" spans="1:6">
      <c r="A537" s="26"/>
      <c r="B537" s="26"/>
      <c r="C537" s="26"/>
      <c r="D537" s="26"/>
      <c r="E537" s="26"/>
      <c r="F537" s="5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workbookViewId="0">
      <selection activeCell="C9" sqref="C9"/>
    </sheetView>
  </sheetViews>
  <sheetFormatPr defaultColWidth="9" defaultRowHeight="15"/>
  <cols>
    <col min="1" max="1" width="16.5703125" customWidth="1"/>
    <col min="2" max="2" width="17.42578125" customWidth="1"/>
    <col min="3" max="3" width="19.28515625" customWidth="1"/>
    <col min="4" max="4" width="16.42578125" customWidth="1"/>
    <col min="5" max="5" width="17.42578125" customWidth="1"/>
    <col min="6" max="6" width="15.140625" customWidth="1"/>
    <col min="7" max="7" width="10.42578125" customWidth="1"/>
  </cols>
  <sheetData>
    <row r="1" spans="1:10">
      <c r="A1" s="44" t="s">
        <v>1</v>
      </c>
      <c r="B1" s="44" t="s">
        <v>9</v>
      </c>
      <c r="C1" s="44" t="s">
        <v>2</v>
      </c>
      <c r="D1" s="44" t="s">
        <v>9</v>
      </c>
      <c r="E1" s="44" t="s">
        <v>5</v>
      </c>
      <c r="F1" s="44" t="s">
        <v>9</v>
      </c>
      <c r="G1" s="44" t="s">
        <v>7</v>
      </c>
      <c r="H1" s="44" t="s">
        <v>9</v>
      </c>
      <c r="I1" s="44" t="s">
        <v>10</v>
      </c>
      <c r="J1" s="44" t="s">
        <v>9</v>
      </c>
    </row>
    <row r="2" spans="1:10">
      <c r="A2" s="45">
        <v>148</v>
      </c>
      <c r="B2" s="45" t="str">
        <f t="shared" ref="B2:B65" si="0">IF(A2&lt;140,"NORMAL",IF(A2&lt;=199,"PREDIABETES",IF(A2&gt;=200,"DIABETES")))</f>
        <v>PREDIABETES</v>
      </c>
      <c r="C2" s="45">
        <v>72</v>
      </c>
      <c r="D2" s="45" t="str">
        <f t="shared" ref="D2:D65" si="1">IF(C2&lt;=80,"NORMAL",IF(C2&lt;=89,"PRAHIPERTENSI",IF(C2&lt;=99,"HIPERTENSI1",IF(C2&lt;=119,"HIPERTENSI2",IF(C2&gt;=120,"KRISIS")))))</f>
        <v>NORMAL</v>
      </c>
      <c r="E2" s="45">
        <v>33.6</v>
      </c>
      <c r="F2" s="45" t="str">
        <f t="shared" ref="F2:F65" si="2">IF(E2&lt;=18.5,"KURANG",IF(E2&lt;=29.9,"NORMAL",IF(E2&gt;=30,"OBESITAS")))</f>
        <v>OBESITAS</v>
      </c>
      <c r="G2" s="45">
        <v>50</v>
      </c>
      <c r="H2" s="45" t="str">
        <f t="shared" ref="H2:H65" si="3">IF(G2&lt;=1,"Bayi",IF(G2&lt;=10,"Anak-anak",IF(G2&lt;=19,"Remaja",IF(G2&lt;=60,"Dewasa",IF(G2&gt;60,"Lansia")))))</f>
        <v>Dewasa</v>
      </c>
      <c r="I2" s="45">
        <v>1</v>
      </c>
      <c r="J2" s="45" t="str">
        <f t="shared" ref="J2:J65" si="4">IF(I2=1,"YA",IF(I2=0,"TIDAK"))</f>
        <v>YA</v>
      </c>
    </row>
    <row r="3" spans="1:10">
      <c r="A3" s="45">
        <v>85</v>
      </c>
      <c r="B3" s="45" t="str">
        <f t="shared" si="0"/>
        <v>NORMAL</v>
      </c>
      <c r="C3" s="45">
        <v>66</v>
      </c>
      <c r="D3" s="45" t="str">
        <f t="shared" si="1"/>
        <v>NORMAL</v>
      </c>
      <c r="E3" s="45">
        <v>26.6</v>
      </c>
      <c r="F3" s="45" t="str">
        <f t="shared" si="2"/>
        <v>NORMAL</v>
      </c>
      <c r="G3" s="45">
        <v>31</v>
      </c>
      <c r="H3" s="45" t="str">
        <f t="shared" si="3"/>
        <v>Dewasa</v>
      </c>
      <c r="I3" s="45">
        <v>0</v>
      </c>
      <c r="J3" s="45" t="str">
        <f t="shared" si="4"/>
        <v>TIDAK</v>
      </c>
    </row>
    <row r="4" spans="1:10">
      <c r="A4" s="45">
        <v>183</v>
      </c>
      <c r="B4" s="45" t="str">
        <f t="shared" si="0"/>
        <v>PREDIABETES</v>
      </c>
      <c r="C4" s="45">
        <v>64</v>
      </c>
      <c r="D4" s="45" t="str">
        <f t="shared" si="1"/>
        <v>NORMAL</v>
      </c>
      <c r="E4" s="45">
        <v>23.3</v>
      </c>
      <c r="F4" s="45" t="str">
        <f t="shared" si="2"/>
        <v>NORMAL</v>
      </c>
      <c r="G4" s="45">
        <v>32</v>
      </c>
      <c r="H4" s="45" t="str">
        <f t="shared" si="3"/>
        <v>Dewasa</v>
      </c>
      <c r="I4" s="45">
        <v>1</v>
      </c>
      <c r="J4" s="45" t="str">
        <f t="shared" si="4"/>
        <v>YA</v>
      </c>
    </row>
    <row r="5" spans="1:10">
      <c r="A5" s="45">
        <v>89</v>
      </c>
      <c r="B5" s="45" t="str">
        <f t="shared" si="0"/>
        <v>NORMAL</v>
      </c>
      <c r="C5" s="45">
        <v>66</v>
      </c>
      <c r="D5" s="45" t="str">
        <f t="shared" si="1"/>
        <v>NORMAL</v>
      </c>
      <c r="E5" s="45">
        <v>28.1</v>
      </c>
      <c r="F5" s="45" t="str">
        <f t="shared" si="2"/>
        <v>NORMAL</v>
      </c>
      <c r="G5" s="45">
        <v>21</v>
      </c>
      <c r="H5" s="45" t="str">
        <f t="shared" si="3"/>
        <v>Dewasa</v>
      </c>
      <c r="I5" s="45">
        <v>0</v>
      </c>
      <c r="J5" s="45" t="str">
        <f t="shared" si="4"/>
        <v>TIDAK</v>
      </c>
    </row>
    <row r="6" spans="1:10">
      <c r="A6" s="45">
        <v>137</v>
      </c>
      <c r="B6" s="45" t="str">
        <f t="shared" si="0"/>
        <v>NORMAL</v>
      </c>
      <c r="C6" s="45">
        <v>40</v>
      </c>
      <c r="D6" s="45" t="str">
        <f t="shared" si="1"/>
        <v>NORMAL</v>
      </c>
      <c r="E6" s="45">
        <v>43.1</v>
      </c>
      <c r="F6" s="45" t="str">
        <f t="shared" si="2"/>
        <v>OBESITAS</v>
      </c>
      <c r="G6" s="45">
        <v>33</v>
      </c>
      <c r="H6" s="45" t="str">
        <f t="shared" si="3"/>
        <v>Dewasa</v>
      </c>
      <c r="I6" s="45">
        <v>1</v>
      </c>
      <c r="J6" s="45" t="str">
        <f t="shared" si="4"/>
        <v>YA</v>
      </c>
    </row>
    <row r="7" spans="1:10">
      <c r="A7" s="45">
        <v>116</v>
      </c>
      <c r="B7" s="45" t="str">
        <f t="shared" si="0"/>
        <v>NORMAL</v>
      </c>
      <c r="C7" s="45">
        <v>74</v>
      </c>
      <c r="D7" s="45" t="str">
        <f t="shared" si="1"/>
        <v>NORMAL</v>
      </c>
      <c r="E7" s="45">
        <v>25.6</v>
      </c>
      <c r="F7" s="45" t="str">
        <f t="shared" si="2"/>
        <v>NORMAL</v>
      </c>
      <c r="G7" s="45">
        <v>30</v>
      </c>
      <c r="H7" s="45" t="str">
        <f t="shared" si="3"/>
        <v>Dewasa</v>
      </c>
      <c r="I7" s="45">
        <v>0</v>
      </c>
      <c r="J7" s="45" t="str">
        <f t="shared" si="4"/>
        <v>TIDAK</v>
      </c>
    </row>
    <row r="8" spans="1:10">
      <c r="A8" s="45">
        <v>78</v>
      </c>
      <c r="B8" s="45" t="str">
        <f t="shared" si="0"/>
        <v>NORMAL</v>
      </c>
      <c r="C8" s="45">
        <v>50</v>
      </c>
      <c r="D8" s="45" t="str">
        <f t="shared" si="1"/>
        <v>NORMAL</v>
      </c>
      <c r="E8" s="45">
        <v>31</v>
      </c>
      <c r="F8" s="45" t="str">
        <f t="shared" si="2"/>
        <v>OBESITAS</v>
      </c>
      <c r="G8" s="45">
        <v>26</v>
      </c>
      <c r="H8" s="45" t="str">
        <f t="shared" si="3"/>
        <v>Dewasa</v>
      </c>
      <c r="I8" s="45">
        <v>1</v>
      </c>
      <c r="J8" s="45" t="str">
        <f t="shared" si="4"/>
        <v>YA</v>
      </c>
    </row>
    <row r="9" spans="1:10">
      <c r="A9" s="45">
        <v>115</v>
      </c>
      <c r="B9" s="45" t="str">
        <f t="shared" si="0"/>
        <v>NORMAL</v>
      </c>
      <c r="C9" s="45">
        <v>0</v>
      </c>
      <c r="D9" s="45" t="str">
        <f t="shared" si="1"/>
        <v>NORMAL</v>
      </c>
      <c r="E9" s="45">
        <v>35.299999999999997</v>
      </c>
      <c r="F9" s="45" t="str">
        <f t="shared" si="2"/>
        <v>OBESITAS</v>
      </c>
      <c r="G9" s="45">
        <v>29</v>
      </c>
      <c r="H9" s="45" t="str">
        <f t="shared" si="3"/>
        <v>Dewasa</v>
      </c>
      <c r="I9" s="45">
        <v>0</v>
      </c>
      <c r="J9" s="45" t="str">
        <f t="shared" si="4"/>
        <v>TIDAK</v>
      </c>
    </row>
    <row r="10" spans="1:10">
      <c r="A10" s="45">
        <v>197</v>
      </c>
      <c r="B10" s="45" t="str">
        <f t="shared" si="0"/>
        <v>PREDIABETES</v>
      </c>
      <c r="C10" s="45">
        <v>70</v>
      </c>
      <c r="D10" s="45" t="str">
        <f t="shared" si="1"/>
        <v>NORMAL</v>
      </c>
      <c r="E10" s="45">
        <v>30.5</v>
      </c>
      <c r="F10" s="45" t="str">
        <f t="shared" si="2"/>
        <v>OBESITAS</v>
      </c>
      <c r="G10" s="45">
        <v>53</v>
      </c>
      <c r="H10" s="45" t="str">
        <f t="shared" si="3"/>
        <v>Dewasa</v>
      </c>
      <c r="I10" s="45">
        <v>1</v>
      </c>
      <c r="J10" s="45" t="str">
        <f t="shared" si="4"/>
        <v>YA</v>
      </c>
    </row>
    <row r="11" spans="1:10">
      <c r="A11" s="45">
        <v>125</v>
      </c>
      <c r="B11" s="45" t="str">
        <f t="shared" si="0"/>
        <v>NORMAL</v>
      </c>
      <c r="C11" s="45">
        <v>96</v>
      </c>
      <c r="D11" s="45" t="str">
        <f t="shared" si="1"/>
        <v>HIPERTENSI1</v>
      </c>
      <c r="E11" s="45">
        <v>0</v>
      </c>
      <c r="F11" s="45" t="str">
        <f t="shared" si="2"/>
        <v>KURANG</v>
      </c>
      <c r="G11" s="45">
        <v>54</v>
      </c>
      <c r="H11" s="45" t="str">
        <f t="shared" si="3"/>
        <v>Dewasa</v>
      </c>
      <c r="I11" s="45">
        <v>1</v>
      </c>
      <c r="J11" s="45" t="str">
        <f t="shared" si="4"/>
        <v>YA</v>
      </c>
    </row>
    <row r="12" spans="1:10">
      <c r="A12" s="45">
        <v>110</v>
      </c>
      <c r="B12" s="45" t="str">
        <f t="shared" si="0"/>
        <v>NORMAL</v>
      </c>
      <c r="C12" s="45">
        <v>92</v>
      </c>
      <c r="D12" s="45" t="str">
        <f t="shared" si="1"/>
        <v>HIPERTENSI1</v>
      </c>
      <c r="E12" s="45">
        <v>37.6</v>
      </c>
      <c r="F12" s="45" t="str">
        <f t="shared" si="2"/>
        <v>OBESITAS</v>
      </c>
      <c r="G12" s="45">
        <v>30</v>
      </c>
      <c r="H12" s="45" t="str">
        <f t="shared" si="3"/>
        <v>Dewasa</v>
      </c>
      <c r="I12" s="45">
        <v>0</v>
      </c>
      <c r="J12" s="45" t="str">
        <f t="shared" si="4"/>
        <v>TIDAK</v>
      </c>
    </row>
    <row r="13" spans="1:10">
      <c r="A13" s="45">
        <v>168</v>
      </c>
      <c r="B13" s="45" t="str">
        <f t="shared" si="0"/>
        <v>PREDIABETES</v>
      </c>
      <c r="C13" s="45">
        <v>74</v>
      </c>
      <c r="D13" s="45" t="str">
        <f t="shared" si="1"/>
        <v>NORMAL</v>
      </c>
      <c r="E13" s="45">
        <v>38</v>
      </c>
      <c r="F13" s="45" t="str">
        <f t="shared" si="2"/>
        <v>OBESITAS</v>
      </c>
      <c r="G13" s="45">
        <v>34</v>
      </c>
      <c r="H13" s="45" t="str">
        <f t="shared" si="3"/>
        <v>Dewasa</v>
      </c>
      <c r="I13" s="45">
        <v>1</v>
      </c>
      <c r="J13" s="45" t="str">
        <f t="shared" si="4"/>
        <v>YA</v>
      </c>
    </row>
    <row r="14" spans="1:10">
      <c r="A14" s="45">
        <v>139</v>
      </c>
      <c r="B14" s="45" t="str">
        <f t="shared" si="0"/>
        <v>NORMAL</v>
      </c>
      <c r="C14" s="45">
        <v>80</v>
      </c>
      <c r="D14" s="45" t="str">
        <f t="shared" si="1"/>
        <v>NORMAL</v>
      </c>
      <c r="E14" s="45">
        <v>27.1</v>
      </c>
      <c r="F14" s="45" t="str">
        <f t="shared" si="2"/>
        <v>NORMAL</v>
      </c>
      <c r="G14" s="45">
        <v>57</v>
      </c>
      <c r="H14" s="45" t="str">
        <f t="shared" si="3"/>
        <v>Dewasa</v>
      </c>
      <c r="I14" s="45">
        <v>0</v>
      </c>
      <c r="J14" s="45" t="str">
        <f t="shared" si="4"/>
        <v>TIDAK</v>
      </c>
    </row>
    <row r="15" spans="1:10">
      <c r="A15" s="45">
        <v>189</v>
      </c>
      <c r="B15" s="45" t="str">
        <f t="shared" si="0"/>
        <v>PREDIABETES</v>
      </c>
      <c r="C15" s="45">
        <v>60</v>
      </c>
      <c r="D15" s="45" t="str">
        <f t="shared" si="1"/>
        <v>NORMAL</v>
      </c>
      <c r="E15" s="45">
        <v>30.1</v>
      </c>
      <c r="F15" s="45" t="str">
        <f t="shared" si="2"/>
        <v>OBESITAS</v>
      </c>
      <c r="G15" s="45">
        <v>59</v>
      </c>
      <c r="H15" s="45" t="str">
        <f t="shared" si="3"/>
        <v>Dewasa</v>
      </c>
      <c r="I15" s="45">
        <v>1</v>
      </c>
      <c r="J15" s="45" t="str">
        <f t="shared" si="4"/>
        <v>YA</v>
      </c>
    </row>
    <row r="16" spans="1:10">
      <c r="A16" s="45">
        <v>166</v>
      </c>
      <c r="B16" s="45" t="str">
        <f t="shared" si="0"/>
        <v>PREDIABETES</v>
      </c>
      <c r="C16" s="45">
        <v>72</v>
      </c>
      <c r="D16" s="45" t="str">
        <f t="shared" si="1"/>
        <v>NORMAL</v>
      </c>
      <c r="E16" s="45">
        <v>25.8</v>
      </c>
      <c r="F16" s="45" t="str">
        <f t="shared" si="2"/>
        <v>NORMAL</v>
      </c>
      <c r="G16" s="45">
        <v>51</v>
      </c>
      <c r="H16" s="45" t="str">
        <f t="shared" si="3"/>
        <v>Dewasa</v>
      </c>
      <c r="I16" s="45">
        <v>1</v>
      </c>
      <c r="J16" s="45" t="str">
        <f t="shared" si="4"/>
        <v>YA</v>
      </c>
    </row>
    <row r="17" spans="1:10">
      <c r="A17" s="45">
        <v>100</v>
      </c>
      <c r="B17" s="45" t="str">
        <f t="shared" si="0"/>
        <v>NORMAL</v>
      </c>
      <c r="C17" s="45">
        <v>0</v>
      </c>
      <c r="D17" s="45" t="str">
        <f t="shared" si="1"/>
        <v>NORMAL</v>
      </c>
      <c r="E17" s="45">
        <v>30</v>
      </c>
      <c r="F17" s="45" t="str">
        <f t="shared" si="2"/>
        <v>OBESITAS</v>
      </c>
      <c r="G17" s="45">
        <v>32</v>
      </c>
      <c r="H17" s="45" t="str">
        <f t="shared" si="3"/>
        <v>Dewasa</v>
      </c>
      <c r="I17" s="45">
        <v>1</v>
      </c>
      <c r="J17" s="45" t="str">
        <f t="shared" si="4"/>
        <v>YA</v>
      </c>
    </row>
    <row r="18" spans="1:10">
      <c r="A18" s="45">
        <v>118</v>
      </c>
      <c r="B18" s="45" t="str">
        <f t="shared" si="0"/>
        <v>NORMAL</v>
      </c>
      <c r="C18" s="45">
        <v>84</v>
      </c>
      <c r="D18" s="45" t="str">
        <f t="shared" si="1"/>
        <v>PRAHIPERTENSI</v>
      </c>
      <c r="E18" s="45">
        <v>45.8</v>
      </c>
      <c r="F18" s="45" t="str">
        <f t="shared" si="2"/>
        <v>OBESITAS</v>
      </c>
      <c r="G18" s="45">
        <v>31</v>
      </c>
      <c r="H18" s="45" t="str">
        <f t="shared" si="3"/>
        <v>Dewasa</v>
      </c>
      <c r="I18" s="45">
        <v>1</v>
      </c>
      <c r="J18" s="45" t="str">
        <f t="shared" si="4"/>
        <v>YA</v>
      </c>
    </row>
    <row r="19" spans="1:10">
      <c r="A19" s="45">
        <v>107</v>
      </c>
      <c r="B19" s="45" t="str">
        <f t="shared" si="0"/>
        <v>NORMAL</v>
      </c>
      <c r="C19" s="45">
        <v>74</v>
      </c>
      <c r="D19" s="45" t="str">
        <f t="shared" si="1"/>
        <v>NORMAL</v>
      </c>
      <c r="E19" s="45">
        <v>29.6</v>
      </c>
      <c r="F19" s="45" t="str">
        <f t="shared" si="2"/>
        <v>NORMAL</v>
      </c>
      <c r="G19" s="45">
        <v>31</v>
      </c>
      <c r="H19" s="45" t="str">
        <f t="shared" si="3"/>
        <v>Dewasa</v>
      </c>
      <c r="I19" s="45">
        <v>1</v>
      </c>
      <c r="J19" s="45" t="str">
        <f t="shared" si="4"/>
        <v>YA</v>
      </c>
    </row>
    <row r="20" spans="1:10">
      <c r="A20" s="45">
        <v>103</v>
      </c>
      <c r="B20" s="45" t="str">
        <f t="shared" si="0"/>
        <v>NORMAL</v>
      </c>
      <c r="C20" s="45">
        <v>30</v>
      </c>
      <c r="D20" s="45" t="str">
        <f t="shared" si="1"/>
        <v>NORMAL</v>
      </c>
      <c r="E20" s="45">
        <v>43.3</v>
      </c>
      <c r="F20" s="45" t="str">
        <f t="shared" si="2"/>
        <v>OBESITAS</v>
      </c>
      <c r="G20" s="45">
        <v>33</v>
      </c>
      <c r="H20" s="45" t="str">
        <f t="shared" si="3"/>
        <v>Dewasa</v>
      </c>
      <c r="I20" s="45">
        <v>0</v>
      </c>
      <c r="J20" s="45" t="str">
        <f t="shared" si="4"/>
        <v>TIDAK</v>
      </c>
    </row>
    <row r="21" spans="1:10">
      <c r="A21" s="45">
        <v>115</v>
      </c>
      <c r="B21" s="45" t="str">
        <f t="shared" si="0"/>
        <v>NORMAL</v>
      </c>
      <c r="C21" s="45">
        <v>70</v>
      </c>
      <c r="D21" s="45" t="str">
        <f t="shared" si="1"/>
        <v>NORMAL</v>
      </c>
      <c r="E21" s="45">
        <v>34.6</v>
      </c>
      <c r="F21" s="45" t="str">
        <f t="shared" si="2"/>
        <v>OBESITAS</v>
      </c>
      <c r="G21" s="45">
        <v>32</v>
      </c>
      <c r="H21" s="45" t="str">
        <f t="shared" si="3"/>
        <v>Dewasa</v>
      </c>
      <c r="I21" s="45">
        <v>1</v>
      </c>
      <c r="J21" s="45" t="str">
        <f t="shared" si="4"/>
        <v>YA</v>
      </c>
    </row>
    <row r="22" spans="1:10">
      <c r="A22" s="45">
        <v>126</v>
      </c>
      <c r="B22" s="45" t="str">
        <f t="shared" si="0"/>
        <v>NORMAL</v>
      </c>
      <c r="C22" s="45">
        <v>88</v>
      </c>
      <c r="D22" s="45" t="str">
        <f t="shared" si="1"/>
        <v>PRAHIPERTENSI</v>
      </c>
      <c r="E22" s="45">
        <v>39.299999999999997</v>
      </c>
      <c r="F22" s="45" t="str">
        <f t="shared" si="2"/>
        <v>OBESITAS</v>
      </c>
      <c r="G22" s="45">
        <v>27</v>
      </c>
      <c r="H22" s="45" t="str">
        <f t="shared" si="3"/>
        <v>Dewasa</v>
      </c>
      <c r="I22" s="45">
        <v>0</v>
      </c>
      <c r="J22" s="45" t="str">
        <f t="shared" si="4"/>
        <v>TIDAK</v>
      </c>
    </row>
    <row r="23" spans="1:10">
      <c r="A23" s="45">
        <v>99</v>
      </c>
      <c r="B23" s="45" t="str">
        <f t="shared" si="0"/>
        <v>NORMAL</v>
      </c>
      <c r="C23" s="45">
        <v>84</v>
      </c>
      <c r="D23" s="45" t="str">
        <f t="shared" si="1"/>
        <v>PRAHIPERTENSI</v>
      </c>
      <c r="E23" s="45">
        <v>35.4</v>
      </c>
      <c r="F23" s="45" t="str">
        <f t="shared" si="2"/>
        <v>OBESITAS</v>
      </c>
      <c r="G23" s="45">
        <v>50</v>
      </c>
      <c r="H23" s="45" t="str">
        <f t="shared" si="3"/>
        <v>Dewasa</v>
      </c>
      <c r="I23" s="45">
        <v>0</v>
      </c>
      <c r="J23" s="45" t="str">
        <f t="shared" si="4"/>
        <v>TIDAK</v>
      </c>
    </row>
    <row r="24" spans="1:10">
      <c r="A24" s="45">
        <v>196</v>
      </c>
      <c r="B24" s="45" t="str">
        <f t="shared" si="0"/>
        <v>PREDIABETES</v>
      </c>
      <c r="C24" s="45">
        <v>90</v>
      </c>
      <c r="D24" s="45" t="str">
        <f t="shared" si="1"/>
        <v>HIPERTENSI1</v>
      </c>
      <c r="E24" s="45">
        <v>39.799999999999997</v>
      </c>
      <c r="F24" s="45" t="str">
        <f t="shared" si="2"/>
        <v>OBESITAS</v>
      </c>
      <c r="G24" s="45">
        <v>41</v>
      </c>
      <c r="H24" s="45" t="str">
        <f t="shared" si="3"/>
        <v>Dewasa</v>
      </c>
      <c r="I24" s="45">
        <v>1</v>
      </c>
      <c r="J24" s="45" t="str">
        <f t="shared" si="4"/>
        <v>YA</v>
      </c>
    </row>
    <row r="25" spans="1:10">
      <c r="A25" s="45">
        <v>119</v>
      </c>
      <c r="B25" s="45" t="str">
        <f t="shared" si="0"/>
        <v>NORMAL</v>
      </c>
      <c r="C25" s="45">
        <v>80</v>
      </c>
      <c r="D25" s="45" t="str">
        <f t="shared" si="1"/>
        <v>NORMAL</v>
      </c>
      <c r="E25" s="45">
        <v>29</v>
      </c>
      <c r="F25" s="45" t="str">
        <f t="shared" si="2"/>
        <v>NORMAL</v>
      </c>
      <c r="G25" s="45">
        <v>29</v>
      </c>
      <c r="H25" s="45" t="str">
        <f t="shared" si="3"/>
        <v>Dewasa</v>
      </c>
      <c r="I25" s="45">
        <v>1</v>
      </c>
      <c r="J25" s="45" t="str">
        <f t="shared" si="4"/>
        <v>YA</v>
      </c>
    </row>
    <row r="26" spans="1:10">
      <c r="A26" s="45">
        <v>143</v>
      </c>
      <c r="B26" s="45" t="str">
        <f t="shared" si="0"/>
        <v>PREDIABETES</v>
      </c>
      <c r="C26" s="45">
        <v>94</v>
      </c>
      <c r="D26" s="45" t="str">
        <f t="shared" si="1"/>
        <v>HIPERTENSI1</v>
      </c>
      <c r="E26" s="45">
        <v>36.6</v>
      </c>
      <c r="F26" s="45" t="str">
        <f t="shared" si="2"/>
        <v>OBESITAS</v>
      </c>
      <c r="G26" s="45">
        <v>51</v>
      </c>
      <c r="H26" s="45" t="str">
        <f t="shared" si="3"/>
        <v>Dewasa</v>
      </c>
      <c r="I26" s="45">
        <v>1</v>
      </c>
      <c r="J26" s="45" t="str">
        <f t="shared" si="4"/>
        <v>YA</v>
      </c>
    </row>
    <row r="27" spans="1:10">
      <c r="A27" s="45">
        <v>125</v>
      </c>
      <c r="B27" s="45" t="str">
        <f t="shared" si="0"/>
        <v>NORMAL</v>
      </c>
      <c r="C27" s="45">
        <v>70</v>
      </c>
      <c r="D27" s="45" t="str">
        <f t="shared" si="1"/>
        <v>NORMAL</v>
      </c>
      <c r="E27" s="45">
        <v>31.1</v>
      </c>
      <c r="F27" s="45" t="str">
        <f t="shared" si="2"/>
        <v>OBESITAS</v>
      </c>
      <c r="G27" s="45">
        <v>41</v>
      </c>
      <c r="H27" s="45" t="str">
        <f t="shared" si="3"/>
        <v>Dewasa</v>
      </c>
      <c r="I27" s="45">
        <v>1</v>
      </c>
      <c r="J27" s="45" t="str">
        <f t="shared" si="4"/>
        <v>YA</v>
      </c>
    </row>
    <row r="28" spans="1:10">
      <c r="A28" s="45">
        <v>147</v>
      </c>
      <c r="B28" s="45" t="str">
        <f t="shared" si="0"/>
        <v>PREDIABETES</v>
      </c>
      <c r="C28" s="45">
        <v>76</v>
      </c>
      <c r="D28" s="45" t="str">
        <f t="shared" si="1"/>
        <v>NORMAL</v>
      </c>
      <c r="E28" s="45">
        <v>39.4</v>
      </c>
      <c r="F28" s="45" t="str">
        <f t="shared" si="2"/>
        <v>OBESITAS</v>
      </c>
      <c r="G28" s="45">
        <v>43</v>
      </c>
      <c r="H28" s="45" t="str">
        <f t="shared" si="3"/>
        <v>Dewasa</v>
      </c>
      <c r="I28" s="45">
        <v>1</v>
      </c>
      <c r="J28" s="45" t="str">
        <f t="shared" si="4"/>
        <v>YA</v>
      </c>
    </row>
    <row r="29" spans="1:10">
      <c r="A29" s="45">
        <v>97</v>
      </c>
      <c r="B29" s="45" t="str">
        <f t="shared" si="0"/>
        <v>NORMAL</v>
      </c>
      <c r="C29" s="45">
        <v>66</v>
      </c>
      <c r="D29" s="45" t="str">
        <f t="shared" si="1"/>
        <v>NORMAL</v>
      </c>
      <c r="E29" s="45">
        <v>23.2</v>
      </c>
      <c r="F29" s="45" t="str">
        <f t="shared" si="2"/>
        <v>NORMAL</v>
      </c>
      <c r="G29" s="45">
        <v>22</v>
      </c>
      <c r="H29" s="45" t="str">
        <f t="shared" si="3"/>
        <v>Dewasa</v>
      </c>
      <c r="I29" s="45">
        <v>0</v>
      </c>
      <c r="J29" s="45" t="str">
        <f t="shared" si="4"/>
        <v>TIDAK</v>
      </c>
    </row>
    <row r="30" spans="1:10">
      <c r="A30" s="45">
        <v>145</v>
      </c>
      <c r="B30" s="45" t="str">
        <f t="shared" si="0"/>
        <v>PREDIABETES</v>
      </c>
      <c r="C30" s="45">
        <v>82</v>
      </c>
      <c r="D30" s="45" t="str">
        <f t="shared" si="1"/>
        <v>PRAHIPERTENSI</v>
      </c>
      <c r="E30" s="45">
        <v>22.2</v>
      </c>
      <c r="F30" s="45" t="str">
        <f t="shared" si="2"/>
        <v>NORMAL</v>
      </c>
      <c r="G30" s="45">
        <v>57</v>
      </c>
      <c r="H30" s="45" t="str">
        <f t="shared" si="3"/>
        <v>Dewasa</v>
      </c>
      <c r="I30" s="45">
        <v>0</v>
      </c>
      <c r="J30" s="45" t="str">
        <f t="shared" si="4"/>
        <v>TIDAK</v>
      </c>
    </row>
    <row r="31" spans="1:10">
      <c r="A31" s="45">
        <v>117</v>
      </c>
      <c r="B31" s="45" t="str">
        <f t="shared" si="0"/>
        <v>NORMAL</v>
      </c>
      <c r="C31" s="45">
        <v>92</v>
      </c>
      <c r="D31" s="45" t="str">
        <f t="shared" si="1"/>
        <v>HIPERTENSI1</v>
      </c>
      <c r="E31" s="45">
        <v>34.1</v>
      </c>
      <c r="F31" s="45" t="str">
        <f t="shared" si="2"/>
        <v>OBESITAS</v>
      </c>
      <c r="G31" s="45">
        <v>38</v>
      </c>
      <c r="H31" s="45" t="str">
        <f t="shared" si="3"/>
        <v>Dewasa</v>
      </c>
      <c r="I31" s="45">
        <v>0</v>
      </c>
      <c r="J31" s="45" t="str">
        <f t="shared" si="4"/>
        <v>TIDAK</v>
      </c>
    </row>
    <row r="32" spans="1:10">
      <c r="A32" s="45">
        <v>109</v>
      </c>
      <c r="B32" s="45" t="str">
        <f t="shared" si="0"/>
        <v>NORMAL</v>
      </c>
      <c r="C32" s="45">
        <v>75</v>
      </c>
      <c r="D32" s="45" t="str">
        <f t="shared" si="1"/>
        <v>NORMAL</v>
      </c>
      <c r="E32" s="45">
        <v>36</v>
      </c>
      <c r="F32" s="45" t="str">
        <f t="shared" si="2"/>
        <v>OBESITAS</v>
      </c>
      <c r="G32" s="45">
        <v>60</v>
      </c>
      <c r="H32" s="45" t="str">
        <f t="shared" si="3"/>
        <v>Dewasa</v>
      </c>
      <c r="I32" s="45">
        <v>0</v>
      </c>
      <c r="J32" s="45" t="str">
        <f t="shared" si="4"/>
        <v>TIDAK</v>
      </c>
    </row>
    <row r="33" spans="1:10">
      <c r="A33" s="45">
        <v>158</v>
      </c>
      <c r="B33" s="45" t="str">
        <f t="shared" si="0"/>
        <v>PREDIABETES</v>
      </c>
      <c r="C33" s="45">
        <v>76</v>
      </c>
      <c r="D33" s="45" t="str">
        <f t="shared" si="1"/>
        <v>NORMAL</v>
      </c>
      <c r="E33" s="45">
        <v>31.6</v>
      </c>
      <c r="F33" s="45" t="str">
        <f t="shared" si="2"/>
        <v>OBESITAS</v>
      </c>
      <c r="G33" s="45">
        <v>28</v>
      </c>
      <c r="H33" s="45" t="str">
        <f t="shared" si="3"/>
        <v>Dewasa</v>
      </c>
      <c r="I33" s="45">
        <v>1</v>
      </c>
      <c r="J33" s="45" t="str">
        <f t="shared" si="4"/>
        <v>YA</v>
      </c>
    </row>
    <row r="34" spans="1:10">
      <c r="A34" s="45">
        <v>88</v>
      </c>
      <c r="B34" s="45" t="str">
        <f t="shared" si="0"/>
        <v>NORMAL</v>
      </c>
      <c r="C34" s="45">
        <v>58</v>
      </c>
      <c r="D34" s="45" t="str">
        <f t="shared" si="1"/>
        <v>NORMAL</v>
      </c>
      <c r="E34" s="45">
        <v>24.8</v>
      </c>
      <c r="F34" s="45" t="str">
        <f t="shared" si="2"/>
        <v>NORMAL</v>
      </c>
      <c r="G34" s="45">
        <v>22</v>
      </c>
      <c r="H34" s="45" t="str">
        <f t="shared" si="3"/>
        <v>Dewasa</v>
      </c>
      <c r="I34" s="45">
        <v>0</v>
      </c>
      <c r="J34" s="45" t="str">
        <f t="shared" si="4"/>
        <v>TIDAK</v>
      </c>
    </row>
    <row r="35" spans="1:10">
      <c r="A35" s="45">
        <v>92</v>
      </c>
      <c r="B35" s="45" t="str">
        <f t="shared" si="0"/>
        <v>NORMAL</v>
      </c>
      <c r="C35" s="45">
        <v>92</v>
      </c>
      <c r="D35" s="45" t="str">
        <f t="shared" si="1"/>
        <v>HIPERTENSI1</v>
      </c>
      <c r="E35" s="45">
        <v>19.899999999999999</v>
      </c>
      <c r="F35" s="45" t="str">
        <f t="shared" si="2"/>
        <v>NORMAL</v>
      </c>
      <c r="G35" s="45">
        <v>28</v>
      </c>
      <c r="H35" s="45" t="str">
        <f t="shared" si="3"/>
        <v>Dewasa</v>
      </c>
      <c r="I35" s="45">
        <v>0</v>
      </c>
      <c r="J35" s="45" t="str">
        <f t="shared" si="4"/>
        <v>TIDAK</v>
      </c>
    </row>
    <row r="36" spans="1:10">
      <c r="A36" s="45">
        <v>122</v>
      </c>
      <c r="B36" s="45" t="str">
        <f t="shared" si="0"/>
        <v>NORMAL</v>
      </c>
      <c r="C36" s="45">
        <v>78</v>
      </c>
      <c r="D36" s="45" t="str">
        <f t="shared" si="1"/>
        <v>NORMAL</v>
      </c>
      <c r="E36" s="45">
        <v>27.6</v>
      </c>
      <c r="F36" s="45" t="str">
        <f t="shared" si="2"/>
        <v>NORMAL</v>
      </c>
      <c r="G36" s="45">
        <v>45</v>
      </c>
      <c r="H36" s="45" t="str">
        <f t="shared" si="3"/>
        <v>Dewasa</v>
      </c>
      <c r="I36" s="45">
        <v>0</v>
      </c>
      <c r="J36" s="45" t="str">
        <f t="shared" si="4"/>
        <v>TIDAK</v>
      </c>
    </row>
    <row r="37" spans="1:10">
      <c r="A37" s="45">
        <v>103</v>
      </c>
      <c r="B37" s="45" t="str">
        <f t="shared" si="0"/>
        <v>NORMAL</v>
      </c>
      <c r="C37" s="45">
        <v>60</v>
      </c>
      <c r="D37" s="45" t="str">
        <f t="shared" si="1"/>
        <v>NORMAL</v>
      </c>
      <c r="E37" s="45">
        <v>24</v>
      </c>
      <c r="F37" s="45" t="str">
        <f t="shared" si="2"/>
        <v>NORMAL</v>
      </c>
      <c r="G37" s="45">
        <v>33</v>
      </c>
      <c r="H37" s="45" t="str">
        <f t="shared" si="3"/>
        <v>Dewasa</v>
      </c>
      <c r="I37" s="45">
        <v>0</v>
      </c>
      <c r="J37" s="45" t="str">
        <f t="shared" si="4"/>
        <v>TIDAK</v>
      </c>
    </row>
    <row r="38" spans="1:10">
      <c r="A38" s="45">
        <v>138</v>
      </c>
      <c r="B38" s="45" t="str">
        <f t="shared" si="0"/>
        <v>NORMAL</v>
      </c>
      <c r="C38" s="45">
        <v>76</v>
      </c>
      <c r="D38" s="45" t="str">
        <f t="shared" si="1"/>
        <v>NORMAL</v>
      </c>
      <c r="E38" s="45">
        <v>33.200000000000003</v>
      </c>
      <c r="F38" s="45" t="str">
        <f t="shared" si="2"/>
        <v>OBESITAS</v>
      </c>
      <c r="G38" s="45">
        <v>35</v>
      </c>
      <c r="H38" s="45" t="str">
        <f t="shared" si="3"/>
        <v>Dewasa</v>
      </c>
      <c r="I38" s="45">
        <v>0</v>
      </c>
      <c r="J38" s="45" t="str">
        <f t="shared" si="4"/>
        <v>TIDAK</v>
      </c>
    </row>
    <row r="39" spans="1:10">
      <c r="A39" s="45">
        <v>102</v>
      </c>
      <c r="B39" s="45" t="str">
        <f t="shared" si="0"/>
        <v>NORMAL</v>
      </c>
      <c r="C39" s="45">
        <v>76</v>
      </c>
      <c r="D39" s="45" t="str">
        <f t="shared" si="1"/>
        <v>NORMAL</v>
      </c>
      <c r="E39" s="45">
        <v>32.9</v>
      </c>
      <c r="F39" s="45" t="str">
        <f t="shared" si="2"/>
        <v>OBESITAS</v>
      </c>
      <c r="G39" s="45">
        <v>46</v>
      </c>
      <c r="H39" s="45" t="str">
        <f t="shared" si="3"/>
        <v>Dewasa</v>
      </c>
      <c r="I39" s="45">
        <v>1</v>
      </c>
      <c r="J39" s="45" t="str">
        <f t="shared" si="4"/>
        <v>YA</v>
      </c>
    </row>
    <row r="40" spans="1:10">
      <c r="A40" s="45">
        <v>90</v>
      </c>
      <c r="B40" s="45" t="str">
        <f t="shared" si="0"/>
        <v>NORMAL</v>
      </c>
      <c r="C40" s="45">
        <v>68</v>
      </c>
      <c r="D40" s="45" t="str">
        <f t="shared" si="1"/>
        <v>NORMAL</v>
      </c>
      <c r="E40" s="45">
        <v>38.200000000000003</v>
      </c>
      <c r="F40" s="45" t="str">
        <f t="shared" si="2"/>
        <v>OBESITAS</v>
      </c>
      <c r="G40" s="45">
        <v>27</v>
      </c>
      <c r="H40" s="45" t="str">
        <f t="shared" si="3"/>
        <v>Dewasa</v>
      </c>
      <c r="I40" s="45">
        <v>1</v>
      </c>
      <c r="J40" s="45" t="str">
        <f t="shared" si="4"/>
        <v>YA</v>
      </c>
    </row>
    <row r="41" spans="1:10">
      <c r="A41" s="45">
        <v>111</v>
      </c>
      <c r="B41" s="45" t="str">
        <f t="shared" si="0"/>
        <v>NORMAL</v>
      </c>
      <c r="C41" s="45">
        <v>72</v>
      </c>
      <c r="D41" s="45" t="str">
        <f t="shared" si="1"/>
        <v>NORMAL</v>
      </c>
      <c r="E41" s="45">
        <v>37.1</v>
      </c>
      <c r="F41" s="45" t="str">
        <f t="shared" si="2"/>
        <v>OBESITAS</v>
      </c>
      <c r="G41" s="45">
        <v>56</v>
      </c>
      <c r="H41" s="45" t="str">
        <f t="shared" si="3"/>
        <v>Dewasa</v>
      </c>
      <c r="I41" s="45">
        <v>1</v>
      </c>
      <c r="J41" s="45" t="str">
        <f t="shared" si="4"/>
        <v>YA</v>
      </c>
    </row>
    <row r="42" spans="1:10">
      <c r="A42" s="45">
        <v>180</v>
      </c>
      <c r="B42" s="45" t="str">
        <f t="shared" si="0"/>
        <v>PREDIABETES</v>
      </c>
      <c r="C42" s="45">
        <v>64</v>
      </c>
      <c r="D42" s="45" t="str">
        <f t="shared" si="1"/>
        <v>NORMAL</v>
      </c>
      <c r="E42" s="45">
        <v>34</v>
      </c>
      <c r="F42" s="45" t="str">
        <f t="shared" si="2"/>
        <v>OBESITAS</v>
      </c>
      <c r="G42" s="45">
        <v>26</v>
      </c>
      <c r="H42" s="45" t="str">
        <f t="shared" si="3"/>
        <v>Dewasa</v>
      </c>
      <c r="I42" s="45">
        <v>0</v>
      </c>
      <c r="J42" s="45" t="str">
        <f t="shared" si="4"/>
        <v>TIDAK</v>
      </c>
    </row>
    <row r="43" spans="1:10">
      <c r="A43" s="45">
        <v>133</v>
      </c>
      <c r="B43" s="45" t="str">
        <f t="shared" si="0"/>
        <v>NORMAL</v>
      </c>
      <c r="C43" s="45">
        <v>84</v>
      </c>
      <c r="D43" s="45" t="str">
        <f t="shared" si="1"/>
        <v>PRAHIPERTENSI</v>
      </c>
      <c r="E43" s="45">
        <v>40.200000000000003</v>
      </c>
      <c r="F43" s="45" t="str">
        <f t="shared" si="2"/>
        <v>OBESITAS</v>
      </c>
      <c r="G43" s="45">
        <v>37</v>
      </c>
      <c r="H43" s="45" t="str">
        <f t="shared" si="3"/>
        <v>Dewasa</v>
      </c>
      <c r="I43" s="45">
        <v>0</v>
      </c>
      <c r="J43" s="45" t="str">
        <f t="shared" si="4"/>
        <v>TIDAK</v>
      </c>
    </row>
    <row r="44" spans="1:10">
      <c r="A44" s="45">
        <v>106</v>
      </c>
      <c r="B44" s="45" t="str">
        <f t="shared" si="0"/>
        <v>NORMAL</v>
      </c>
      <c r="C44" s="45">
        <v>92</v>
      </c>
      <c r="D44" s="45" t="str">
        <f t="shared" si="1"/>
        <v>HIPERTENSI1</v>
      </c>
      <c r="E44" s="45">
        <v>22.7</v>
      </c>
      <c r="F44" s="45" t="str">
        <f t="shared" si="2"/>
        <v>NORMAL</v>
      </c>
      <c r="G44" s="45">
        <v>48</v>
      </c>
      <c r="H44" s="45" t="str">
        <f t="shared" si="3"/>
        <v>Dewasa</v>
      </c>
      <c r="I44" s="45">
        <v>0</v>
      </c>
      <c r="J44" s="45" t="str">
        <f t="shared" si="4"/>
        <v>TIDAK</v>
      </c>
    </row>
    <row r="45" spans="1:10">
      <c r="A45" s="45">
        <v>171</v>
      </c>
      <c r="B45" s="45" t="str">
        <f t="shared" si="0"/>
        <v>PREDIABETES</v>
      </c>
      <c r="C45" s="45">
        <v>110</v>
      </c>
      <c r="D45" s="45" t="str">
        <f t="shared" si="1"/>
        <v>HIPERTENSI2</v>
      </c>
      <c r="E45" s="45">
        <v>45.4</v>
      </c>
      <c r="F45" s="45" t="str">
        <f t="shared" si="2"/>
        <v>OBESITAS</v>
      </c>
      <c r="G45" s="45">
        <v>54</v>
      </c>
      <c r="H45" s="45" t="str">
        <f t="shared" si="3"/>
        <v>Dewasa</v>
      </c>
      <c r="I45" s="45">
        <v>1</v>
      </c>
      <c r="J45" s="45" t="str">
        <f t="shared" si="4"/>
        <v>YA</v>
      </c>
    </row>
    <row r="46" spans="1:10">
      <c r="A46" s="45">
        <v>159</v>
      </c>
      <c r="B46" s="45" t="str">
        <f t="shared" si="0"/>
        <v>PREDIABETES</v>
      </c>
      <c r="C46" s="45">
        <v>64</v>
      </c>
      <c r="D46" s="45" t="str">
        <f t="shared" si="1"/>
        <v>NORMAL</v>
      </c>
      <c r="E46" s="45">
        <v>27.4</v>
      </c>
      <c r="F46" s="45" t="str">
        <f t="shared" si="2"/>
        <v>NORMAL</v>
      </c>
      <c r="G46" s="45">
        <v>40</v>
      </c>
      <c r="H46" s="45" t="str">
        <f t="shared" si="3"/>
        <v>Dewasa</v>
      </c>
      <c r="I46" s="45">
        <v>0</v>
      </c>
      <c r="J46" s="45" t="str">
        <f t="shared" si="4"/>
        <v>TIDAK</v>
      </c>
    </row>
    <row r="47" spans="1:10">
      <c r="A47" s="45">
        <v>180</v>
      </c>
      <c r="B47" s="45" t="str">
        <f t="shared" si="0"/>
        <v>PREDIABETES</v>
      </c>
      <c r="C47" s="45">
        <v>66</v>
      </c>
      <c r="D47" s="45" t="str">
        <f t="shared" si="1"/>
        <v>NORMAL</v>
      </c>
      <c r="E47" s="45">
        <v>42</v>
      </c>
      <c r="F47" s="45" t="str">
        <f t="shared" si="2"/>
        <v>OBESITAS</v>
      </c>
      <c r="G47" s="45">
        <v>25</v>
      </c>
      <c r="H47" s="45" t="str">
        <f t="shared" si="3"/>
        <v>Dewasa</v>
      </c>
      <c r="I47" s="45">
        <v>1</v>
      </c>
      <c r="J47" s="45" t="str">
        <f t="shared" si="4"/>
        <v>YA</v>
      </c>
    </row>
    <row r="48" spans="1:10">
      <c r="A48" s="45">
        <v>146</v>
      </c>
      <c r="B48" s="45" t="str">
        <f t="shared" si="0"/>
        <v>PREDIABETES</v>
      </c>
      <c r="C48" s="45">
        <v>56</v>
      </c>
      <c r="D48" s="45" t="str">
        <f t="shared" si="1"/>
        <v>NORMAL</v>
      </c>
      <c r="E48" s="45">
        <v>29.7</v>
      </c>
      <c r="F48" s="45" t="str">
        <f t="shared" si="2"/>
        <v>NORMAL</v>
      </c>
      <c r="G48" s="45">
        <v>29</v>
      </c>
      <c r="H48" s="45" t="str">
        <f t="shared" si="3"/>
        <v>Dewasa</v>
      </c>
      <c r="I48" s="45">
        <v>0</v>
      </c>
      <c r="J48" s="45" t="str">
        <f t="shared" si="4"/>
        <v>TIDAK</v>
      </c>
    </row>
    <row r="49" spans="1:10">
      <c r="A49" s="45">
        <v>71</v>
      </c>
      <c r="B49" s="45" t="str">
        <f t="shared" si="0"/>
        <v>NORMAL</v>
      </c>
      <c r="C49" s="45">
        <v>70</v>
      </c>
      <c r="D49" s="45" t="str">
        <f t="shared" si="1"/>
        <v>NORMAL</v>
      </c>
      <c r="E49" s="45">
        <v>28</v>
      </c>
      <c r="F49" s="45" t="str">
        <f t="shared" si="2"/>
        <v>NORMAL</v>
      </c>
      <c r="G49" s="45">
        <v>22</v>
      </c>
      <c r="H49" s="45" t="str">
        <f t="shared" si="3"/>
        <v>Dewasa</v>
      </c>
      <c r="I49" s="45">
        <v>0</v>
      </c>
      <c r="J49" s="45" t="str">
        <f t="shared" si="4"/>
        <v>TIDAK</v>
      </c>
    </row>
    <row r="50" spans="1:10">
      <c r="A50" s="45">
        <v>103</v>
      </c>
      <c r="B50" s="45" t="str">
        <f t="shared" si="0"/>
        <v>NORMAL</v>
      </c>
      <c r="C50" s="45">
        <v>66</v>
      </c>
      <c r="D50" s="45" t="str">
        <f t="shared" si="1"/>
        <v>NORMAL</v>
      </c>
      <c r="E50" s="45">
        <v>39.1</v>
      </c>
      <c r="F50" s="45" t="str">
        <f t="shared" si="2"/>
        <v>OBESITAS</v>
      </c>
      <c r="G50" s="45">
        <v>31</v>
      </c>
      <c r="H50" s="45" t="str">
        <f t="shared" si="3"/>
        <v>Dewasa</v>
      </c>
      <c r="I50" s="45">
        <v>1</v>
      </c>
      <c r="J50" s="45" t="str">
        <f t="shared" si="4"/>
        <v>YA</v>
      </c>
    </row>
    <row r="51" spans="1:10">
      <c r="A51" s="45">
        <v>105</v>
      </c>
      <c r="B51" s="45" t="str">
        <f t="shared" si="0"/>
        <v>NORMAL</v>
      </c>
      <c r="C51" s="45">
        <v>0</v>
      </c>
      <c r="D51" s="45" t="str">
        <f t="shared" si="1"/>
        <v>NORMAL</v>
      </c>
      <c r="E51" s="45">
        <v>0</v>
      </c>
      <c r="F51" s="45" t="str">
        <f t="shared" si="2"/>
        <v>KURANG</v>
      </c>
      <c r="G51" s="45">
        <v>24</v>
      </c>
      <c r="H51" s="45" t="str">
        <f t="shared" si="3"/>
        <v>Dewasa</v>
      </c>
      <c r="I51" s="45">
        <v>0</v>
      </c>
      <c r="J51" s="45" t="str">
        <f t="shared" si="4"/>
        <v>TIDAK</v>
      </c>
    </row>
    <row r="52" spans="1:10">
      <c r="A52" s="45">
        <v>103</v>
      </c>
      <c r="B52" s="45" t="str">
        <f t="shared" si="0"/>
        <v>NORMAL</v>
      </c>
      <c r="C52" s="45">
        <v>80</v>
      </c>
      <c r="D52" s="45" t="str">
        <f t="shared" si="1"/>
        <v>NORMAL</v>
      </c>
      <c r="E52" s="45">
        <v>19.399999999999999</v>
      </c>
      <c r="F52" s="45" t="str">
        <f t="shared" si="2"/>
        <v>NORMAL</v>
      </c>
      <c r="G52" s="45">
        <v>22</v>
      </c>
      <c r="H52" s="45" t="str">
        <f t="shared" si="3"/>
        <v>Dewasa</v>
      </c>
      <c r="I52" s="45">
        <v>0</v>
      </c>
      <c r="J52" s="45" t="str">
        <f t="shared" si="4"/>
        <v>TIDAK</v>
      </c>
    </row>
    <row r="53" spans="1:10">
      <c r="A53" s="45">
        <v>101</v>
      </c>
      <c r="B53" s="45" t="str">
        <f t="shared" si="0"/>
        <v>NORMAL</v>
      </c>
      <c r="C53" s="45">
        <v>50</v>
      </c>
      <c r="D53" s="45" t="str">
        <f t="shared" si="1"/>
        <v>NORMAL</v>
      </c>
      <c r="E53" s="45">
        <v>24.2</v>
      </c>
      <c r="F53" s="45" t="str">
        <f t="shared" si="2"/>
        <v>NORMAL</v>
      </c>
      <c r="G53" s="45">
        <v>26</v>
      </c>
      <c r="H53" s="45" t="str">
        <f t="shared" si="3"/>
        <v>Dewasa</v>
      </c>
      <c r="I53" s="45">
        <v>0</v>
      </c>
      <c r="J53" s="45" t="str">
        <f t="shared" si="4"/>
        <v>TIDAK</v>
      </c>
    </row>
    <row r="54" spans="1:10">
      <c r="A54" s="45">
        <v>88</v>
      </c>
      <c r="B54" s="45" t="str">
        <f t="shared" si="0"/>
        <v>NORMAL</v>
      </c>
      <c r="C54" s="45">
        <v>66</v>
      </c>
      <c r="D54" s="45" t="str">
        <f t="shared" si="1"/>
        <v>NORMAL</v>
      </c>
      <c r="E54" s="45">
        <v>24.4</v>
      </c>
      <c r="F54" s="45" t="str">
        <f t="shared" si="2"/>
        <v>NORMAL</v>
      </c>
      <c r="G54" s="45">
        <v>30</v>
      </c>
      <c r="H54" s="45" t="str">
        <f t="shared" si="3"/>
        <v>Dewasa</v>
      </c>
      <c r="I54" s="45">
        <v>0</v>
      </c>
      <c r="J54" s="45" t="str">
        <f t="shared" si="4"/>
        <v>TIDAK</v>
      </c>
    </row>
    <row r="55" spans="1:10">
      <c r="A55" s="45">
        <v>176</v>
      </c>
      <c r="B55" s="45" t="str">
        <f t="shared" si="0"/>
        <v>PREDIABETES</v>
      </c>
      <c r="C55" s="45">
        <v>90</v>
      </c>
      <c r="D55" s="45" t="str">
        <f t="shared" si="1"/>
        <v>HIPERTENSI1</v>
      </c>
      <c r="E55" s="45">
        <v>33.700000000000003</v>
      </c>
      <c r="F55" s="45" t="str">
        <f t="shared" si="2"/>
        <v>OBESITAS</v>
      </c>
      <c r="G55" s="45">
        <v>58</v>
      </c>
      <c r="H55" s="45" t="str">
        <f t="shared" si="3"/>
        <v>Dewasa</v>
      </c>
      <c r="I55" s="45">
        <v>1</v>
      </c>
      <c r="J55" s="45" t="str">
        <f t="shared" si="4"/>
        <v>YA</v>
      </c>
    </row>
    <row r="56" spans="1:10">
      <c r="A56" s="45">
        <v>150</v>
      </c>
      <c r="B56" s="45" t="str">
        <f t="shared" si="0"/>
        <v>PREDIABETES</v>
      </c>
      <c r="C56" s="45">
        <v>66</v>
      </c>
      <c r="D56" s="45" t="str">
        <f t="shared" si="1"/>
        <v>NORMAL</v>
      </c>
      <c r="E56" s="45">
        <v>34.700000000000003</v>
      </c>
      <c r="F56" s="45" t="str">
        <f t="shared" si="2"/>
        <v>OBESITAS</v>
      </c>
      <c r="G56" s="45">
        <v>42</v>
      </c>
      <c r="H56" s="45" t="str">
        <f t="shared" si="3"/>
        <v>Dewasa</v>
      </c>
      <c r="I56" s="45">
        <v>0</v>
      </c>
      <c r="J56" s="45" t="str">
        <f t="shared" si="4"/>
        <v>TIDAK</v>
      </c>
    </row>
    <row r="57" spans="1:10">
      <c r="A57" s="45">
        <v>73</v>
      </c>
      <c r="B57" s="45" t="str">
        <f t="shared" si="0"/>
        <v>NORMAL</v>
      </c>
      <c r="C57" s="45">
        <v>50</v>
      </c>
      <c r="D57" s="45" t="str">
        <f t="shared" si="1"/>
        <v>NORMAL</v>
      </c>
      <c r="E57" s="45">
        <v>23</v>
      </c>
      <c r="F57" s="45" t="str">
        <f t="shared" si="2"/>
        <v>NORMAL</v>
      </c>
      <c r="G57" s="45">
        <v>21</v>
      </c>
      <c r="H57" s="45" t="str">
        <f t="shared" si="3"/>
        <v>Dewasa</v>
      </c>
      <c r="I57" s="45">
        <v>0</v>
      </c>
      <c r="J57" s="45" t="str">
        <f t="shared" si="4"/>
        <v>TIDAK</v>
      </c>
    </row>
    <row r="58" spans="1:10">
      <c r="A58" s="45">
        <v>187</v>
      </c>
      <c r="B58" s="45" t="str">
        <f t="shared" si="0"/>
        <v>PREDIABETES</v>
      </c>
      <c r="C58" s="45">
        <v>68</v>
      </c>
      <c r="D58" s="45" t="str">
        <f t="shared" si="1"/>
        <v>NORMAL</v>
      </c>
      <c r="E58" s="45">
        <v>37.700000000000003</v>
      </c>
      <c r="F58" s="45" t="str">
        <f t="shared" si="2"/>
        <v>OBESITAS</v>
      </c>
      <c r="G58" s="45">
        <v>41</v>
      </c>
      <c r="H58" s="45" t="str">
        <f t="shared" si="3"/>
        <v>Dewasa</v>
      </c>
      <c r="I58" s="45">
        <v>1</v>
      </c>
      <c r="J58" s="45" t="str">
        <f t="shared" si="4"/>
        <v>YA</v>
      </c>
    </row>
    <row r="59" spans="1:10">
      <c r="A59" s="45">
        <v>100</v>
      </c>
      <c r="B59" s="45" t="str">
        <f t="shared" si="0"/>
        <v>NORMAL</v>
      </c>
      <c r="C59" s="45">
        <v>88</v>
      </c>
      <c r="D59" s="45" t="str">
        <f t="shared" si="1"/>
        <v>PRAHIPERTENSI</v>
      </c>
      <c r="E59" s="45">
        <v>46.8</v>
      </c>
      <c r="F59" s="45" t="str">
        <f t="shared" si="2"/>
        <v>OBESITAS</v>
      </c>
      <c r="G59" s="45">
        <v>31</v>
      </c>
      <c r="H59" s="45" t="str">
        <f t="shared" si="3"/>
        <v>Dewasa</v>
      </c>
      <c r="I59" s="45">
        <v>0</v>
      </c>
      <c r="J59" s="45" t="str">
        <f t="shared" si="4"/>
        <v>TIDAK</v>
      </c>
    </row>
    <row r="60" spans="1:10">
      <c r="A60" s="45">
        <v>146</v>
      </c>
      <c r="B60" s="45" t="str">
        <f t="shared" si="0"/>
        <v>PREDIABETES</v>
      </c>
      <c r="C60" s="45">
        <v>82</v>
      </c>
      <c r="D60" s="45" t="str">
        <f t="shared" si="1"/>
        <v>PRAHIPERTENSI</v>
      </c>
      <c r="E60" s="45">
        <v>40.5</v>
      </c>
      <c r="F60" s="45" t="str">
        <f t="shared" si="2"/>
        <v>OBESITAS</v>
      </c>
      <c r="G60" s="45">
        <v>44</v>
      </c>
      <c r="H60" s="45" t="str">
        <f t="shared" si="3"/>
        <v>Dewasa</v>
      </c>
      <c r="I60" s="45">
        <v>0</v>
      </c>
      <c r="J60" s="45" t="str">
        <f t="shared" si="4"/>
        <v>TIDAK</v>
      </c>
    </row>
    <row r="61" spans="1:10">
      <c r="A61" s="45">
        <v>105</v>
      </c>
      <c r="B61" s="45" t="str">
        <f t="shared" si="0"/>
        <v>NORMAL</v>
      </c>
      <c r="C61" s="45">
        <v>64</v>
      </c>
      <c r="D61" s="45" t="str">
        <f t="shared" si="1"/>
        <v>NORMAL</v>
      </c>
      <c r="E61" s="45">
        <v>41.5</v>
      </c>
      <c r="F61" s="45" t="str">
        <f t="shared" si="2"/>
        <v>OBESITAS</v>
      </c>
      <c r="G61" s="45">
        <v>22</v>
      </c>
      <c r="H61" s="45" t="str">
        <f t="shared" si="3"/>
        <v>Dewasa</v>
      </c>
      <c r="I61" s="45">
        <v>0</v>
      </c>
      <c r="J61" s="45" t="str">
        <f t="shared" si="4"/>
        <v>TIDAK</v>
      </c>
    </row>
    <row r="62" spans="1:10">
      <c r="A62" s="45">
        <v>84</v>
      </c>
      <c r="B62" s="45" t="str">
        <f t="shared" si="0"/>
        <v>NORMAL</v>
      </c>
      <c r="C62" s="45">
        <v>0</v>
      </c>
      <c r="D62" s="45" t="str">
        <f t="shared" si="1"/>
        <v>NORMAL</v>
      </c>
      <c r="E62" s="45">
        <v>0</v>
      </c>
      <c r="F62" s="45" t="str">
        <f t="shared" si="2"/>
        <v>KURANG</v>
      </c>
      <c r="G62" s="45">
        <v>21</v>
      </c>
      <c r="H62" s="45" t="str">
        <f t="shared" si="3"/>
        <v>Dewasa</v>
      </c>
      <c r="I62" s="45">
        <v>0</v>
      </c>
      <c r="J62" s="45" t="str">
        <f t="shared" si="4"/>
        <v>TIDAK</v>
      </c>
    </row>
    <row r="63" spans="1:10">
      <c r="A63" s="45">
        <v>133</v>
      </c>
      <c r="B63" s="45" t="str">
        <f t="shared" si="0"/>
        <v>NORMAL</v>
      </c>
      <c r="C63" s="45">
        <v>72</v>
      </c>
      <c r="D63" s="45" t="str">
        <f t="shared" si="1"/>
        <v>NORMAL</v>
      </c>
      <c r="E63" s="45">
        <v>32.9</v>
      </c>
      <c r="F63" s="45" t="str">
        <f t="shared" si="2"/>
        <v>OBESITAS</v>
      </c>
      <c r="G63" s="45">
        <v>39</v>
      </c>
      <c r="H63" s="45" t="str">
        <f t="shared" si="3"/>
        <v>Dewasa</v>
      </c>
      <c r="I63" s="45">
        <v>1</v>
      </c>
      <c r="J63" s="45" t="str">
        <f t="shared" si="4"/>
        <v>YA</v>
      </c>
    </row>
    <row r="64" spans="1:10">
      <c r="A64" s="45">
        <v>44</v>
      </c>
      <c r="B64" s="45" t="str">
        <f t="shared" si="0"/>
        <v>NORMAL</v>
      </c>
      <c r="C64" s="45">
        <v>62</v>
      </c>
      <c r="D64" s="45" t="str">
        <f t="shared" si="1"/>
        <v>NORMAL</v>
      </c>
      <c r="E64" s="45">
        <v>25</v>
      </c>
      <c r="F64" s="45" t="str">
        <f t="shared" si="2"/>
        <v>NORMAL</v>
      </c>
      <c r="G64" s="45">
        <v>36</v>
      </c>
      <c r="H64" s="45" t="str">
        <f t="shared" si="3"/>
        <v>Dewasa</v>
      </c>
      <c r="I64" s="45">
        <v>0</v>
      </c>
      <c r="J64" s="45" t="str">
        <f t="shared" si="4"/>
        <v>TIDAK</v>
      </c>
    </row>
    <row r="65" spans="1:10">
      <c r="A65" s="45">
        <v>141</v>
      </c>
      <c r="B65" s="45" t="str">
        <f t="shared" si="0"/>
        <v>PREDIABETES</v>
      </c>
      <c r="C65" s="45">
        <v>58</v>
      </c>
      <c r="D65" s="45" t="str">
        <f t="shared" si="1"/>
        <v>NORMAL</v>
      </c>
      <c r="E65" s="45">
        <v>25.4</v>
      </c>
      <c r="F65" s="45" t="str">
        <f t="shared" si="2"/>
        <v>NORMAL</v>
      </c>
      <c r="G65" s="45">
        <v>24</v>
      </c>
      <c r="H65" s="45" t="str">
        <f t="shared" si="3"/>
        <v>Dewasa</v>
      </c>
      <c r="I65" s="45">
        <v>0</v>
      </c>
      <c r="J65" s="45" t="str">
        <f t="shared" si="4"/>
        <v>TIDAK</v>
      </c>
    </row>
    <row r="66" spans="1:10">
      <c r="A66" s="45">
        <v>114</v>
      </c>
      <c r="B66" s="45" t="str">
        <f t="shared" ref="B66:B129" si="5">IF(A66&lt;140,"NORMAL",IF(A66&lt;=199,"PREDIABETES",IF(A66&gt;=200,"DIABETES")))</f>
        <v>NORMAL</v>
      </c>
      <c r="C66" s="45">
        <v>66</v>
      </c>
      <c r="D66" s="45" t="str">
        <f t="shared" ref="D66:D129" si="6">IF(C66&lt;=80,"NORMAL",IF(C66&lt;=89,"PRAHIPERTENSI",IF(C66&lt;=99,"HIPERTENSI1",IF(C66&lt;=119,"HIPERTENSI2",IF(C66&gt;=120,"KRISIS")))))</f>
        <v>NORMAL</v>
      </c>
      <c r="E66" s="45">
        <v>32.799999999999997</v>
      </c>
      <c r="F66" s="45" t="str">
        <f t="shared" ref="F66:F129" si="7">IF(E66&lt;=18.5,"KURANG",IF(E66&lt;=29.9,"NORMAL",IF(E66&gt;=30,"OBESITAS")))</f>
        <v>OBESITAS</v>
      </c>
      <c r="G66" s="45">
        <v>42</v>
      </c>
      <c r="H66" s="45" t="str">
        <f t="shared" ref="H66:H129" si="8">IF(G66&lt;=1,"Bayi",IF(G66&lt;=10,"Anak-anak",IF(G66&lt;=19,"Remaja",IF(G66&lt;=60,"Dewasa",IF(G66&gt;60,"Lansia")))))</f>
        <v>Dewasa</v>
      </c>
      <c r="I66" s="45">
        <v>1</v>
      </c>
      <c r="J66" s="45" t="str">
        <f t="shared" ref="J66:J129" si="9">IF(I66=1,"YA",IF(I66=0,"TIDAK"))</f>
        <v>YA</v>
      </c>
    </row>
    <row r="67" spans="1:10">
      <c r="A67" s="45">
        <v>99</v>
      </c>
      <c r="B67" s="45" t="str">
        <f t="shared" si="5"/>
        <v>NORMAL</v>
      </c>
      <c r="C67" s="45">
        <v>74</v>
      </c>
      <c r="D67" s="45" t="str">
        <f t="shared" si="6"/>
        <v>NORMAL</v>
      </c>
      <c r="E67" s="45">
        <v>29</v>
      </c>
      <c r="F67" s="45" t="str">
        <f t="shared" si="7"/>
        <v>NORMAL</v>
      </c>
      <c r="G67" s="45">
        <v>32</v>
      </c>
      <c r="H67" s="45" t="str">
        <f t="shared" si="8"/>
        <v>Dewasa</v>
      </c>
      <c r="I67" s="45">
        <v>0</v>
      </c>
      <c r="J67" s="45" t="str">
        <f t="shared" si="9"/>
        <v>TIDAK</v>
      </c>
    </row>
    <row r="68" spans="1:10">
      <c r="A68" s="45">
        <v>109</v>
      </c>
      <c r="B68" s="45" t="str">
        <f t="shared" si="5"/>
        <v>NORMAL</v>
      </c>
      <c r="C68" s="45">
        <v>88</v>
      </c>
      <c r="D68" s="45" t="str">
        <f t="shared" si="6"/>
        <v>PRAHIPERTENSI</v>
      </c>
      <c r="E68" s="45">
        <v>32.5</v>
      </c>
      <c r="F68" s="45" t="str">
        <f t="shared" si="7"/>
        <v>OBESITAS</v>
      </c>
      <c r="G68" s="45">
        <v>38</v>
      </c>
      <c r="H68" s="45" t="str">
        <f t="shared" si="8"/>
        <v>Dewasa</v>
      </c>
      <c r="I68" s="45">
        <v>1</v>
      </c>
      <c r="J68" s="45" t="str">
        <f t="shared" si="9"/>
        <v>YA</v>
      </c>
    </row>
    <row r="69" spans="1:10">
      <c r="A69" s="45">
        <v>109</v>
      </c>
      <c r="B69" s="45" t="str">
        <f t="shared" si="5"/>
        <v>NORMAL</v>
      </c>
      <c r="C69" s="45">
        <v>92</v>
      </c>
      <c r="D69" s="45" t="str">
        <f t="shared" si="6"/>
        <v>HIPERTENSI1</v>
      </c>
      <c r="E69" s="45">
        <v>42.7</v>
      </c>
      <c r="F69" s="45" t="str">
        <f t="shared" si="7"/>
        <v>OBESITAS</v>
      </c>
      <c r="G69" s="45">
        <v>54</v>
      </c>
      <c r="H69" s="45" t="str">
        <f t="shared" si="8"/>
        <v>Dewasa</v>
      </c>
      <c r="I69" s="45">
        <v>0</v>
      </c>
      <c r="J69" s="45" t="str">
        <f t="shared" si="9"/>
        <v>TIDAK</v>
      </c>
    </row>
    <row r="70" spans="1:10">
      <c r="A70" s="45">
        <v>95</v>
      </c>
      <c r="B70" s="45" t="str">
        <f t="shared" si="5"/>
        <v>NORMAL</v>
      </c>
      <c r="C70" s="45">
        <v>66</v>
      </c>
      <c r="D70" s="45" t="str">
        <f t="shared" si="6"/>
        <v>NORMAL</v>
      </c>
      <c r="E70" s="45">
        <v>19.600000000000001</v>
      </c>
      <c r="F70" s="45" t="str">
        <f t="shared" si="7"/>
        <v>NORMAL</v>
      </c>
      <c r="G70" s="45">
        <v>25</v>
      </c>
      <c r="H70" s="45" t="str">
        <f t="shared" si="8"/>
        <v>Dewasa</v>
      </c>
      <c r="I70" s="45">
        <v>0</v>
      </c>
      <c r="J70" s="45" t="str">
        <f t="shared" si="9"/>
        <v>TIDAK</v>
      </c>
    </row>
    <row r="71" spans="1:10">
      <c r="A71" s="45">
        <v>146</v>
      </c>
      <c r="B71" s="45" t="str">
        <f t="shared" si="5"/>
        <v>PREDIABETES</v>
      </c>
      <c r="C71" s="45">
        <v>85</v>
      </c>
      <c r="D71" s="45" t="str">
        <f t="shared" si="6"/>
        <v>PRAHIPERTENSI</v>
      </c>
      <c r="E71" s="45">
        <v>28.9</v>
      </c>
      <c r="F71" s="45" t="str">
        <f t="shared" si="7"/>
        <v>NORMAL</v>
      </c>
      <c r="G71" s="45">
        <v>27</v>
      </c>
      <c r="H71" s="45" t="str">
        <f t="shared" si="8"/>
        <v>Dewasa</v>
      </c>
      <c r="I71" s="45">
        <v>0</v>
      </c>
      <c r="J71" s="45" t="str">
        <f t="shared" si="9"/>
        <v>TIDAK</v>
      </c>
    </row>
    <row r="72" spans="1:10">
      <c r="A72" s="45">
        <v>100</v>
      </c>
      <c r="B72" s="45" t="str">
        <f t="shared" si="5"/>
        <v>NORMAL</v>
      </c>
      <c r="C72" s="45">
        <v>66</v>
      </c>
      <c r="D72" s="45" t="str">
        <f t="shared" si="6"/>
        <v>NORMAL</v>
      </c>
      <c r="E72" s="45">
        <v>32.9</v>
      </c>
      <c r="F72" s="45" t="str">
        <f t="shared" si="7"/>
        <v>OBESITAS</v>
      </c>
      <c r="G72" s="45">
        <v>28</v>
      </c>
      <c r="H72" s="45" t="str">
        <f t="shared" si="8"/>
        <v>Dewasa</v>
      </c>
      <c r="I72" s="45">
        <v>1</v>
      </c>
      <c r="J72" s="45" t="str">
        <f t="shared" si="9"/>
        <v>YA</v>
      </c>
    </row>
    <row r="73" spans="1:10">
      <c r="A73" s="45">
        <v>139</v>
      </c>
      <c r="B73" s="45" t="str">
        <f t="shared" si="5"/>
        <v>NORMAL</v>
      </c>
      <c r="C73" s="45">
        <v>64</v>
      </c>
      <c r="D73" s="45" t="str">
        <f t="shared" si="6"/>
        <v>NORMAL</v>
      </c>
      <c r="E73" s="45">
        <v>28.6</v>
      </c>
      <c r="F73" s="45" t="str">
        <f t="shared" si="7"/>
        <v>NORMAL</v>
      </c>
      <c r="G73" s="45">
        <v>26</v>
      </c>
      <c r="H73" s="45" t="str">
        <f t="shared" si="8"/>
        <v>Dewasa</v>
      </c>
      <c r="I73" s="45">
        <v>0</v>
      </c>
      <c r="J73" s="45" t="str">
        <f t="shared" si="9"/>
        <v>TIDAK</v>
      </c>
    </row>
    <row r="74" spans="1:10">
      <c r="A74" s="45">
        <v>126</v>
      </c>
      <c r="B74" s="45" t="str">
        <f t="shared" si="5"/>
        <v>NORMAL</v>
      </c>
      <c r="C74" s="45">
        <v>90</v>
      </c>
      <c r="D74" s="45" t="str">
        <f t="shared" si="6"/>
        <v>HIPERTENSI1</v>
      </c>
      <c r="E74" s="45">
        <v>43.4</v>
      </c>
      <c r="F74" s="45" t="str">
        <f t="shared" si="7"/>
        <v>OBESITAS</v>
      </c>
      <c r="G74" s="45">
        <v>42</v>
      </c>
      <c r="H74" s="45" t="str">
        <f t="shared" si="8"/>
        <v>Dewasa</v>
      </c>
      <c r="I74" s="45">
        <v>1</v>
      </c>
      <c r="J74" s="45" t="str">
        <f t="shared" si="9"/>
        <v>YA</v>
      </c>
    </row>
    <row r="75" spans="1:10">
      <c r="A75" s="45">
        <v>129</v>
      </c>
      <c r="B75" s="45" t="str">
        <f t="shared" si="5"/>
        <v>NORMAL</v>
      </c>
      <c r="C75" s="45">
        <v>86</v>
      </c>
      <c r="D75" s="45" t="str">
        <f t="shared" si="6"/>
        <v>PRAHIPERTENSI</v>
      </c>
      <c r="E75" s="45">
        <v>35.1</v>
      </c>
      <c r="F75" s="45" t="str">
        <f t="shared" si="7"/>
        <v>OBESITAS</v>
      </c>
      <c r="G75" s="45">
        <v>23</v>
      </c>
      <c r="H75" s="45" t="str">
        <f t="shared" si="8"/>
        <v>Dewasa</v>
      </c>
      <c r="I75" s="45">
        <v>0</v>
      </c>
      <c r="J75" s="45" t="str">
        <f t="shared" si="9"/>
        <v>TIDAK</v>
      </c>
    </row>
    <row r="76" spans="1:10">
      <c r="A76" s="45">
        <v>79</v>
      </c>
      <c r="B76" s="45" t="str">
        <f t="shared" si="5"/>
        <v>NORMAL</v>
      </c>
      <c r="C76" s="45">
        <v>75</v>
      </c>
      <c r="D76" s="45" t="str">
        <f t="shared" si="6"/>
        <v>NORMAL</v>
      </c>
      <c r="E76" s="45">
        <v>32</v>
      </c>
      <c r="F76" s="45" t="str">
        <f t="shared" si="7"/>
        <v>OBESITAS</v>
      </c>
      <c r="G76" s="45">
        <v>22</v>
      </c>
      <c r="H76" s="45" t="str">
        <f t="shared" si="8"/>
        <v>Dewasa</v>
      </c>
      <c r="I76" s="45">
        <v>0</v>
      </c>
      <c r="J76" s="45" t="str">
        <f t="shared" si="9"/>
        <v>TIDAK</v>
      </c>
    </row>
    <row r="77" spans="1:10">
      <c r="A77" s="45">
        <v>0</v>
      </c>
      <c r="B77" s="45" t="str">
        <f t="shared" si="5"/>
        <v>NORMAL</v>
      </c>
      <c r="C77" s="45">
        <v>48</v>
      </c>
      <c r="D77" s="45" t="str">
        <f t="shared" si="6"/>
        <v>NORMAL</v>
      </c>
      <c r="E77" s="45">
        <v>24.7</v>
      </c>
      <c r="F77" s="45" t="str">
        <f t="shared" si="7"/>
        <v>NORMAL</v>
      </c>
      <c r="G77" s="45">
        <v>22</v>
      </c>
      <c r="H77" s="45" t="str">
        <f t="shared" si="8"/>
        <v>Dewasa</v>
      </c>
      <c r="I77" s="45">
        <v>0</v>
      </c>
      <c r="J77" s="45" t="str">
        <f t="shared" si="9"/>
        <v>TIDAK</v>
      </c>
    </row>
    <row r="78" spans="1:10">
      <c r="A78" s="45">
        <v>62</v>
      </c>
      <c r="B78" s="45" t="str">
        <f t="shared" si="5"/>
        <v>NORMAL</v>
      </c>
      <c r="C78" s="45">
        <v>78</v>
      </c>
      <c r="D78" s="45" t="str">
        <f t="shared" si="6"/>
        <v>NORMAL</v>
      </c>
      <c r="E78" s="45">
        <v>32.6</v>
      </c>
      <c r="F78" s="45" t="str">
        <f t="shared" si="7"/>
        <v>OBESITAS</v>
      </c>
      <c r="G78" s="45">
        <v>41</v>
      </c>
      <c r="H78" s="45" t="str">
        <f t="shared" si="8"/>
        <v>Dewasa</v>
      </c>
      <c r="I78" s="45">
        <v>0</v>
      </c>
      <c r="J78" s="45" t="str">
        <f t="shared" si="9"/>
        <v>TIDAK</v>
      </c>
    </row>
    <row r="79" spans="1:10">
      <c r="A79" s="45">
        <v>95</v>
      </c>
      <c r="B79" s="45" t="str">
        <f t="shared" si="5"/>
        <v>NORMAL</v>
      </c>
      <c r="C79" s="45">
        <v>72</v>
      </c>
      <c r="D79" s="45" t="str">
        <f t="shared" si="6"/>
        <v>NORMAL</v>
      </c>
      <c r="E79" s="45">
        <v>37.700000000000003</v>
      </c>
      <c r="F79" s="45" t="str">
        <f t="shared" si="7"/>
        <v>OBESITAS</v>
      </c>
      <c r="G79" s="45">
        <v>27</v>
      </c>
      <c r="H79" s="45" t="str">
        <f t="shared" si="8"/>
        <v>Dewasa</v>
      </c>
      <c r="I79" s="45">
        <v>0</v>
      </c>
      <c r="J79" s="45" t="str">
        <f t="shared" si="9"/>
        <v>TIDAK</v>
      </c>
    </row>
    <row r="80" spans="1:10">
      <c r="A80" s="45">
        <v>131</v>
      </c>
      <c r="B80" s="45" t="str">
        <f t="shared" si="5"/>
        <v>NORMAL</v>
      </c>
      <c r="C80" s="45">
        <v>0</v>
      </c>
      <c r="D80" s="45" t="str">
        <f t="shared" si="6"/>
        <v>NORMAL</v>
      </c>
      <c r="E80" s="45">
        <v>43.2</v>
      </c>
      <c r="F80" s="45" t="str">
        <f t="shared" si="7"/>
        <v>OBESITAS</v>
      </c>
      <c r="G80" s="45">
        <v>26</v>
      </c>
      <c r="H80" s="45" t="str">
        <f t="shared" si="8"/>
        <v>Dewasa</v>
      </c>
      <c r="I80" s="45">
        <v>1</v>
      </c>
      <c r="J80" s="45" t="str">
        <f t="shared" si="9"/>
        <v>YA</v>
      </c>
    </row>
    <row r="81" spans="1:10">
      <c r="A81" s="45">
        <v>112</v>
      </c>
      <c r="B81" s="45" t="str">
        <f t="shared" si="5"/>
        <v>NORMAL</v>
      </c>
      <c r="C81" s="45">
        <v>66</v>
      </c>
      <c r="D81" s="45" t="str">
        <f t="shared" si="6"/>
        <v>NORMAL</v>
      </c>
      <c r="E81" s="45">
        <v>25</v>
      </c>
      <c r="F81" s="45" t="str">
        <f t="shared" si="7"/>
        <v>NORMAL</v>
      </c>
      <c r="G81" s="45">
        <v>24</v>
      </c>
      <c r="H81" s="45" t="str">
        <f t="shared" si="8"/>
        <v>Dewasa</v>
      </c>
      <c r="I81" s="45">
        <v>0</v>
      </c>
      <c r="J81" s="45" t="str">
        <f t="shared" si="9"/>
        <v>TIDAK</v>
      </c>
    </row>
    <row r="82" spans="1:10">
      <c r="A82" s="45">
        <v>113</v>
      </c>
      <c r="B82" s="45" t="str">
        <f t="shared" si="5"/>
        <v>NORMAL</v>
      </c>
      <c r="C82" s="45">
        <v>44</v>
      </c>
      <c r="D82" s="45" t="str">
        <f t="shared" si="6"/>
        <v>NORMAL</v>
      </c>
      <c r="E82" s="45">
        <v>22.4</v>
      </c>
      <c r="F82" s="45" t="str">
        <f t="shared" si="7"/>
        <v>NORMAL</v>
      </c>
      <c r="G82" s="45">
        <v>22</v>
      </c>
      <c r="H82" s="45" t="str">
        <f t="shared" si="8"/>
        <v>Dewasa</v>
      </c>
      <c r="I82" s="45">
        <v>0</v>
      </c>
      <c r="J82" s="45" t="str">
        <f t="shared" si="9"/>
        <v>TIDAK</v>
      </c>
    </row>
    <row r="83" spans="1:10">
      <c r="A83" s="45">
        <v>74</v>
      </c>
      <c r="B83" s="45" t="str">
        <f t="shared" si="5"/>
        <v>NORMAL</v>
      </c>
      <c r="C83" s="45">
        <v>0</v>
      </c>
      <c r="D83" s="45" t="str">
        <f t="shared" si="6"/>
        <v>NORMAL</v>
      </c>
      <c r="E83" s="45">
        <v>0</v>
      </c>
      <c r="F83" s="45" t="str">
        <f t="shared" si="7"/>
        <v>KURANG</v>
      </c>
      <c r="G83" s="45">
        <v>22</v>
      </c>
      <c r="H83" s="45" t="str">
        <f t="shared" si="8"/>
        <v>Dewasa</v>
      </c>
      <c r="I83" s="45">
        <v>0</v>
      </c>
      <c r="J83" s="45" t="str">
        <f t="shared" si="9"/>
        <v>TIDAK</v>
      </c>
    </row>
    <row r="84" spans="1:10">
      <c r="A84" s="45">
        <v>83</v>
      </c>
      <c r="B84" s="45" t="str">
        <f t="shared" si="5"/>
        <v>NORMAL</v>
      </c>
      <c r="C84" s="45">
        <v>78</v>
      </c>
      <c r="D84" s="45" t="str">
        <f t="shared" si="6"/>
        <v>NORMAL</v>
      </c>
      <c r="E84" s="45">
        <v>29.3</v>
      </c>
      <c r="F84" s="45" t="str">
        <f t="shared" si="7"/>
        <v>NORMAL</v>
      </c>
      <c r="G84" s="45">
        <v>36</v>
      </c>
      <c r="H84" s="45" t="str">
        <f t="shared" si="8"/>
        <v>Dewasa</v>
      </c>
      <c r="I84" s="45">
        <v>0</v>
      </c>
      <c r="J84" s="45" t="str">
        <f t="shared" si="9"/>
        <v>TIDAK</v>
      </c>
    </row>
    <row r="85" spans="1:10">
      <c r="A85" s="45">
        <v>101</v>
      </c>
      <c r="B85" s="45" t="str">
        <f t="shared" si="5"/>
        <v>NORMAL</v>
      </c>
      <c r="C85" s="45">
        <v>65</v>
      </c>
      <c r="D85" s="45" t="str">
        <f t="shared" si="6"/>
        <v>NORMAL</v>
      </c>
      <c r="E85" s="45">
        <v>24.6</v>
      </c>
      <c r="F85" s="45" t="str">
        <f t="shared" si="7"/>
        <v>NORMAL</v>
      </c>
      <c r="G85" s="45">
        <v>22</v>
      </c>
      <c r="H85" s="45" t="str">
        <f t="shared" si="8"/>
        <v>Dewasa</v>
      </c>
      <c r="I85" s="45">
        <v>0</v>
      </c>
      <c r="J85" s="45" t="str">
        <f t="shared" si="9"/>
        <v>TIDAK</v>
      </c>
    </row>
    <row r="86" spans="1:10">
      <c r="A86" s="45">
        <v>137</v>
      </c>
      <c r="B86" s="45" t="str">
        <f t="shared" si="5"/>
        <v>NORMAL</v>
      </c>
      <c r="C86" s="45">
        <v>108</v>
      </c>
      <c r="D86" s="45" t="str">
        <f t="shared" si="6"/>
        <v>HIPERTENSI2</v>
      </c>
      <c r="E86" s="45">
        <v>48.8</v>
      </c>
      <c r="F86" s="45" t="str">
        <f t="shared" si="7"/>
        <v>OBESITAS</v>
      </c>
      <c r="G86" s="45">
        <v>37</v>
      </c>
      <c r="H86" s="45" t="str">
        <f t="shared" si="8"/>
        <v>Dewasa</v>
      </c>
      <c r="I86" s="45">
        <v>1</v>
      </c>
      <c r="J86" s="45" t="str">
        <f t="shared" si="9"/>
        <v>YA</v>
      </c>
    </row>
    <row r="87" spans="1:10">
      <c r="A87" s="45">
        <v>110</v>
      </c>
      <c r="B87" s="45" t="str">
        <f t="shared" si="5"/>
        <v>NORMAL</v>
      </c>
      <c r="C87" s="45">
        <v>74</v>
      </c>
      <c r="D87" s="45" t="str">
        <f t="shared" si="6"/>
        <v>NORMAL</v>
      </c>
      <c r="E87" s="45">
        <v>32.4</v>
      </c>
      <c r="F87" s="45" t="str">
        <f t="shared" si="7"/>
        <v>OBESITAS</v>
      </c>
      <c r="G87" s="45">
        <v>27</v>
      </c>
      <c r="H87" s="45" t="str">
        <f t="shared" si="8"/>
        <v>Dewasa</v>
      </c>
      <c r="I87" s="45">
        <v>0</v>
      </c>
      <c r="J87" s="45" t="str">
        <f t="shared" si="9"/>
        <v>TIDAK</v>
      </c>
    </row>
    <row r="88" spans="1:10">
      <c r="A88" s="45">
        <v>106</v>
      </c>
      <c r="B88" s="45" t="str">
        <f t="shared" si="5"/>
        <v>NORMAL</v>
      </c>
      <c r="C88" s="45">
        <v>72</v>
      </c>
      <c r="D88" s="45" t="str">
        <f t="shared" si="6"/>
        <v>NORMAL</v>
      </c>
      <c r="E88" s="45">
        <v>36.6</v>
      </c>
      <c r="F88" s="45" t="str">
        <f t="shared" si="7"/>
        <v>OBESITAS</v>
      </c>
      <c r="G88" s="45">
        <v>45</v>
      </c>
      <c r="H88" s="45" t="str">
        <f t="shared" si="8"/>
        <v>Dewasa</v>
      </c>
      <c r="I88" s="45">
        <v>0</v>
      </c>
      <c r="J88" s="45" t="str">
        <f t="shared" si="9"/>
        <v>TIDAK</v>
      </c>
    </row>
    <row r="89" spans="1:10">
      <c r="A89" s="45">
        <v>100</v>
      </c>
      <c r="B89" s="45" t="str">
        <f t="shared" si="5"/>
        <v>NORMAL</v>
      </c>
      <c r="C89" s="45">
        <v>68</v>
      </c>
      <c r="D89" s="45" t="str">
        <f t="shared" si="6"/>
        <v>NORMAL</v>
      </c>
      <c r="E89" s="45">
        <v>38.5</v>
      </c>
      <c r="F89" s="45" t="str">
        <f t="shared" si="7"/>
        <v>OBESITAS</v>
      </c>
      <c r="G89" s="45">
        <v>26</v>
      </c>
      <c r="H89" s="45" t="str">
        <f t="shared" si="8"/>
        <v>Dewasa</v>
      </c>
      <c r="I89" s="45">
        <v>0</v>
      </c>
      <c r="J89" s="45" t="str">
        <f t="shared" si="9"/>
        <v>TIDAK</v>
      </c>
    </row>
    <row r="90" spans="1:10">
      <c r="A90" s="45">
        <v>136</v>
      </c>
      <c r="B90" s="45" t="str">
        <f t="shared" si="5"/>
        <v>NORMAL</v>
      </c>
      <c r="C90" s="45">
        <v>70</v>
      </c>
      <c r="D90" s="45" t="str">
        <f t="shared" si="6"/>
        <v>NORMAL</v>
      </c>
      <c r="E90" s="45">
        <v>37.1</v>
      </c>
      <c r="F90" s="45" t="str">
        <f t="shared" si="7"/>
        <v>OBESITAS</v>
      </c>
      <c r="G90" s="45">
        <v>43</v>
      </c>
      <c r="H90" s="45" t="str">
        <f t="shared" si="8"/>
        <v>Dewasa</v>
      </c>
      <c r="I90" s="45">
        <v>1</v>
      </c>
      <c r="J90" s="45" t="str">
        <f t="shared" si="9"/>
        <v>YA</v>
      </c>
    </row>
    <row r="91" spans="1:10">
      <c r="A91" s="45">
        <v>107</v>
      </c>
      <c r="B91" s="45" t="str">
        <f t="shared" si="5"/>
        <v>NORMAL</v>
      </c>
      <c r="C91" s="45">
        <v>68</v>
      </c>
      <c r="D91" s="45" t="str">
        <f t="shared" si="6"/>
        <v>NORMAL</v>
      </c>
      <c r="E91" s="45">
        <v>26.5</v>
      </c>
      <c r="F91" s="45" t="str">
        <f t="shared" si="7"/>
        <v>NORMAL</v>
      </c>
      <c r="G91" s="45">
        <v>24</v>
      </c>
      <c r="H91" s="45" t="str">
        <f t="shared" si="8"/>
        <v>Dewasa</v>
      </c>
      <c r="I91" s="45">
        <v>0</v>
      </c>
      <c r="J91" s="45" t="str">
        <f t="shared" si="9"/>
        <v>TIDAK</v>
      </c>
    </row>
    <row r="92" spans="1:10">
      <c r="A92" s="45">
        <v>80</v>
      </c>
      <c r="B92" s="45" t="str">
        <f t="shared" si="5"/>
        <v>NORMAL</v>
      </c>
      <c r="C92" s="45">
        <v>55</v>
      </c>
      <c r="D92" s="45" t="str">
        <f t="shared" si="6"/>
        <v>NORMAL</v>
      </c>
      <c r="E92" s="45">
        <v>19.100000000000001</v>
      </c>
      <c r="F92" s="45" t="str">
        <f t="shared" si="7"/>
        <v>NORMAL</v>
      </c>
      <c r="G92" s="45">
        <v>21</v>
      </c>
      <c r="H92" s="45" t="str">
        <f t="shared" si="8"/>
        <v>Dewasa</v>
      </c>
      <c r="I92" s="45">
        <v>0</v>
      </c>
      <c r="J92" s="45" t="str">
        <f t="shared" si="9"/>
        <v>TIDAK</v>
      </c>
    </row>
    <row r="93" spans="1:10">
      <c r="A93" s="45">
        <v>123</v>
      </c>
      <c r="B93" s="45" t="str">
        <f t="shared" si="5"/>
        <v>NORMAL</v>
      </c>
      <c r="C93" s="45">
        <v>80</v>
      </c>
      <c r="D93" s="45" t="str">
        <f t="shared" si="6"/>
        <v>NORMAL</v>
      </c>
      <c r="E93" s="45">
        <v>32</v>
      </c>
      <c r="F93" s="45" t="str">
        <f t="shared" si="7"/>
        <v>OBESITAS</v>
      </c>
      <c r="G93" s="45">
        <v>34</v>
      </c>
      <c r="H93" s="45" t="str">
        <f t="shared" si="8"/>
        <v>Dewasa</v>
      </c>
      <c r="I93" s="45">
        <v>0</v>
      </c>
      <c r="J93" s="45" t="str">
        <f t="shared" si="9"/>
        <v>TIDAK</v>
      </c>
    </row>
    <row r="94" spans="1:10">
      <c r="A94" s="45">
        <v>81</v>
      </c>
      <c r="B94" s="45" t="str">
        <f t="shared" si="5"/>
        <v>NORMAL</v>
      </c>
      <c r="C94" s="45">
        <v>78</v>
      </c>
      <c r="D94" s="45" t="str">
        <f t="shared" si="6"/>
        <v>NORMAL</v>
      </c>
      <c r="E94" s="45">
        <v>46.7</v>
      </c>
      <c r="F94" s="45" t="str">
        <f t="shared" si="7"/>
        <v>OBESITAS</v>
      </c>
      <c r="G94" s="45">
        <v>42</v>
      </c>
      <c r="H94" s="45" t="str">
        <f t="shared" si="8"/>
        <v>Dewasa</v>
      </c>
      <c r="I94" s="45">
        <v>0</v>
      </c>
      <c r="J94" s="45" t="str">
        <f t="shared" si="9"/>
        <v>TIDAK</v>
      </c>
    </row>
    <row r="95" spans="1:10">
      <c r="A95" s="45">
        <v>134</v>
      </c>
      <c r="B95" s="45" t="str">
        <f t="shared" si="5"/>
        <v>NORMAL</v>
      </c>
      <c r="C95" s="45">
        <v>72</v>
      </c>
      <c r="D95" s="45" t="str">
        <f t="shared" si="6"/>
        <v>NORMAL</v>
      </c>
      <c r="E95" s="45">
        <v>23.8</v>
      </c>
      <c r="F95" s="45" t="str">
        <f t="shared" si="7"/>
        <v>NORMAL</v>
      </c>
      <c r="G95" s="45">
        <v>60</v>
      </c>
      <c r="H95" s="45" t="str">
        <f t="shared" si="8"/>
        <v>Dewasa</v>
      </c>
      <c r="I95" s="45">
        <v>1</v>
      </c>
      <c r="J95" s="45" t="str">
        <f t="shared" si="9"/>
        <v>YA</v>
      </c>
    </row>
    <row r="96" spans="1:10">
      <c r="A96" s="45">
        <v>142</v>
      </c>
      <c r="B96" s="45" t="str">
        <f t="shared" si="5"/>
        <v>PREDIABETES</v>
      </c>
      <c r="C96" s="45">
        <v>82</v>
      </c>
      <c r="D96" s="45" t="str">
        <f t="shared" si="6"/>
        <v>PRAHIPERTENSI</v>
      </c>
      <c r="E96" s="45">
        <v>24.7</v>
      </c>
      <c r="F96" s="45" t="str">
        <f t="shared" si="7"/>
        <v>NORMAL</v>
      </c>
      <c r="G96" s="45">
        <v>21</v>
      </c>
      <c r="H96" s="45" t="str">
        <f t="shared" si="8"/>
        <v>Dewasa</v>
      </c>
      <c r="I96" s="45">
        <v>0</v>
      </c>
      <c r="J96" s="45" t="str">
        <f t="shared" si="9"/>
        <v>TIDAK</v>
      </c>
    </row>
    <row r="97" spans="1:10">
      <c r="A97" s="45">
        <v>144</v>
      </c>
      <c r="B97" s="45" t="str">
        <f t="shared" si="5"/>
        <v>PREDIABETES</v>
      </c>
      <c r="C97" s="45">
        <v>72</v>
      </c>
      <c r="D97" s="45" t="str">
        <f t="shared" si="6"/>
        <v>NORMAL</v>
      </c>
      <c r="E97" s="45">
        <v>33.9</v>
      </c>
      <c r="F97" s="45" t="str">
        <f t="shared" si="7"/>
        <v>OBESITAS</v>
      </c>
      <c r="G97" s="45">
        <v>40</v>
      </c>
      <c r="H97" s="45" t="str">
        <f t="shared" si="8"/>
        <v>Dewasa</v>
      </c>
      <c r="I97" s="45">
        <v>0</v>
      </c>
      <c r="J97" s="45" t="str">
        <f t="shared" si="9"/>
        <v>TIDAK</v>
      </c>
    </row>
    <row r="98" spans="1:10">
      <c r="A98" s="45">
        <v>92</v>
      </c>
      <c r="B98" s="45" t="str">
        <f t="shared" si="5"/>
        <v>NORMAL</v>
      </c>
      <c r="C98" s="45">
        <v>62</v>
      </c>
      <c r="D98" s="45" t="str">
        <f t="shared" si="6"/>
        <v>NORMAL</v>
      </c>
      <c r="E98" s="45">
        <v>31.6</v>
      </c>
      <c r="F98" s="45" t="str">
        <f t="shared" si="7"/>
        <v>OBESITAS</v>
      </c>
      <c r="G98" s="45">
        <v>24</v>
      </c>
      <c r="H98" s="45" t="str">
        <f t="shared" si="8"/>
        <v>Dewasa</v>
      </c>
      <c r="I98" s="45">
        <v>0</v>
      </c>
      <c r="J98" s="45" t="str">
        <f t="shared" si="9"/>
        <v>TIDAK</v>
      </c>
    </row>
    <row r="99" spans="1:10">
      <c r="A99" s="45">
        <v>71</v>
      </c>
      <c r="B99" s="45" t="str">
        <f t="shared" si="5"/>
        <v>NORMAL</v>
      </c>
      <c r="C99" s="45">
        <v>48</v>
      </c>
      <c r="D99" s="45" t="str">
        <f t="shared" si="6"/>
        <v>NORMAL</v>
      </c>
      <c r="E99" s="45">
        <v>20.399999999999999</v>
      </c>
      <c r="F99" s="45" t="str">
        <f t="shared" si="7"/>
        <v>NORMAL</v>
      </c>
      <c r="G99" s="45">
        <v>22</v>
      </c>
      <c r="H99" s="45" t="str">
        <f t="shared" si="8"/>
        <v>Dewasa</v>
      </c>
      <c r="I99" s="45">
        <v>0</v>
      </c>
      <c r="J99" s="45" t="str">
        <f t="shared" si="9"/>
        <v>TIDAK</v>
      </c>
    </row>
    <row r="100" spans="1:10">
      <c r="A100" s="45">
        <v>93</v>
      </c>
      <c r="B100" s="45" t="str">
        <f t="shared" si="5"/>
        <v>NORMAL</v>
      </c>
      <c r="C100" s="45">
        <v>50</v>
      </c>
      <c r="D100" s="45" t="str">
        <f t="shared" si="6"/>
        <v>NORMAL</v>
      </c>
      <c r="E100" s="45">
        <v>28.7</v>
      </c>
      <c r="F100" s="45" t="str">
        <f t="shared" si="7"/>
        <v>NORMAL</v>
      </c>
      <c r="G100" s="45">
        <v>23</v>
      </c>
      <c r="H100" s="45" t="str">
        <f t="shared" si="8"/>
        <v>Dewasa</v>
      </c>
      <c r="I100" s="45">
        <v>0</v>
      </c>
      <c r="J100" s="45" t="str">
        <f t="shared" si="9"/>
        <v>TIDAK</v>
      </c>
    </row>
    <row r="101" spans="1:10">
      <c r="A101" s="45">
        <v>122</v>
      </c>
      <c r="B101" s="45" t="str">
        <f t="shared" si="5"/>
        <v>NORMAL</v>
      </c>
      <c r="C101" s="45">
        <v>90</v>
      </c>
      <c r="D101" s="45" t="str">
        <f t="shared" si="6"/>
        <v>HIPERTENSI1</v>
      </c>
      <c r="E101" s="45">
        <v>49.7</v>
      </c>
      <c r="F101" s="45" t="str">
        <f t="shared" si="7"/>
        <v>OBESITAS</v>
      </c>
      <c r="G101" s="45">
        <v>31</v>
      </c>
      <c r="H101" s="45" t="str">
        <f t="shared" si="8"/>
        <v>Dewasa</v>
      </c>
      <c r="I101" s="45">
        <v>1</v>
      </c>
      <c r="J101" s="45" t="str">
        <f t="shared" si="9"/>
        <v>YA</v>
      </c>
    </row>
    <row r="102" spans="1:10">
      <c r="A102" s="45">
        <v>163</v>
      </c>
      <c r="B102" s="45" t="str">
        <f t="shared" si="5"/>
        <v>PREDIABETES</v>
      </c>
      <c r="C102" s="45">
        <v>72</v>
      </c>
      <c r="D102" s="45" t="str">
        <f t="shared" si="6"/>
        <v>NORMAL</v>
      </c>
      <c r="E102" s="45">
        <v>39</v>
      </c>
      <c r="F102" s="45" t="str">
        <f t="shared" si="7"/>
        <v>OBESITAS</v>
      </c>
      <c r="G102" s="45">
        <v>33</v>
      </c>
      <c r="H102" s="45" t="str">
        <f t="shared" si="8"/>
        <v>Dewasa</v>
      </c>
      <c r="I102" s="45">
        <v>1</v>
      </c>
      <c r="J102" s="45" t="str">
        <f t="shared" si="9"/>
        <v>YA</v>
      </c>
    </row>
    <row r="103" spans="1:10">
      <c r="A103" s="45">
        <v>151</v>
      </c>
      <c r="B103" s="45" t="str">
        <f t="shared" si="5"/>
        <v>PREDIABETES</v>
      </c>
      <c r="C103" s="45">
        <v>60</v>
      </c>
      <c r="D103" s="45" t="str">
        <f t="shared" si="6"/>
        <v>NORMAL</v>
      </c>
      <c r="E103" s="45">
        <v>26.1</v>
      </c>
      <c r="F103" s="45" t="str">
        <f t="shared" si="7"/>
        <v>NORMAL</v>
      </c>
      <c r="G103" s="45">
        <v>22</v>
      </c>
      <c r="H103" s="45" t="str">
        <f t="shared" si="8"/>
        <v>Dewasa</v>
      </c>
      <c r="I103" s="45">
        <v>0</v>
      </c>
      <c r="J103" s="45" t="str">
        <f t="shared" si="9"/>
        <v>TIDAK</v>
      </c>
    </row>
    <row r="104" spans="1:10">
      <c r="A104" s="45">
        <v>125</v>
      </c>
      <c r="B104" s="45" t="str">
        <f t="shared" si="5"/>
        <v>NORMAL</v>
      </c>
      <c r="C104" s="45">
        <v>96</v>
      </c>
      <c r="D104" s="45" t="str">
        <f t="shared" si="6"/>
        <v>HIPERTENSI1</v>
      </c>
      <c r="E104" s="45">
        <v>22.5</v>
      </c>
      <c r="F104" s="45" t="str">
        <f t="shared" si="7"/>
        <v>NORMAL</v>
      </c>
      <c r="G104" s="45">
        <v>21</v>
      </c>
      <c r="H104" s="45" t="str">
        <f t="shared" si="8"/>
        <v>Dewasa</v>
      </c>
      <c r="I104" s="45">
        <v>0</v>
      </c>
      <c r="J104" s="45" t="str">
        <f t="shared" si="9"/>
        <v>TIDAK</v>
      </c>
    </row>
    <row r="105" spans="1:10">
      <c r="A105" s="45">
        <v>81</v>
      </c>
      <c r="B105" s="45" t="str">
        <f t="shared" si="5"/>
        <v>NORMAL</v>
      </c>
      <c r="C105" s="45">
        <v>72</v>
      </c>
      <c r="D105" s="45" t="str">
        <f t="shared" si="6"/>
        <v>NORMAL</v>
      </c>
      <c r="E105" s="45">
        <v>26.6</v>
      </c>
      <c r="F105" s="45" t="str">
        <f t="shared" si="7"/>
        <v>NORMAL</v>
      </c>
      <c r="G105" s="45">
        <v>24</v>
      </c>
      <c r="H105" s="45" t="str">
        <f t="shared" si="8"/>
        <v>Dewasa</v>
      </c>
      <c r="I105" s="45">
        <v>0</v>
      </c>
      <c r="J105" s="45" t="str">
        <f t="shared" si="9"/>
        <v>TIDAK</v>
      </c>
    </row>
    <row r="106" spans="1:10">
      <c r="A106" s="45">
        <v>85</v>
      </c>
      <c r="B106" s="45" t="str">
        <f t="shared" si="5"/>
        <v>NORMAL</v>
      </c>
      <c r="C106" s="45">
        <v>65</v>
      </c>
      <c r="D106" s="45" t="str">
        <f t="shared" si="6"/>
        <v>NORMAL</v>
      </c>
      <c r="E106" s="45">
        <v>39.6</v>
      </c>
      <c r="F106" s="45" t="str">
        <f t="shared" si="7"/>
        <v>OBESITAS</v>
      </c>
      <c r="G106" s="45">
        <v>27</v>
      </c>
      <c r="H106" s="45" t="str">
        <f t="shared" si="8"/>
        <v>Dewasa</v>
      </c>
      <c r="I106" s="45">
        <v>0</v>
      </c>
      <c r="J106" s="45" t="str">
        <f t="shared" si="9"/>
        <v>TIDAK</v>
      </c>
    </row>
    <row r="107" spans="1:10">
      <c r="A107" s="45">
        <v>126</v>
      </c>
      <c r="B107" s="45" t="str">
        <f t="shared" si="5"/>
        <v>NORMAL</v>
      </c>
      <c r="C107" s="45">
        <v>56</v>
      </c>
      <c r="D107" s="45" t="str">
        <f t="shared" si="6"/>
        <v>NORMAL</v>
      </c>
      <c r="E107" s="45">
        <v>28.7</v>
      </c>
      <c r="F107" s="45" t="str">
        <f t="shared" si="7"/>
        <v>NORMAL</v>
      </c>
      <c r="G107" s="45">
        <v>21</v>
      </c>
      <c r="H107" s="45" t="str">
        <f t="shared" si="8"/>
        <v>Dewasa</v>
      </c>
      <c r="I107" s="45">
        <v>0</v>
      </c>
      <c r="J107" s="45" t="str">
        <f t="shared" si="9"/>
        <v>TIDAK</v>
      </c>
    </row>
    <row r="108" spans="1:10">
      <c r="A108" s="45">
        <v>96</v>
      </c>
      <c r="B108" s="45" t="str">
        <f t="shared" si="5"/>
        <v>NORMAL</v>
      </c>
      <c r="C108" s="45">
        <v>122</v>
      </c>
      <c r="D108" s="45" t="str">
        <f t="shared" si="6"/>
        <v>KRISIS</v>
      </c>
      <c r="E108" s="45">
        <v>22.4</v>
      </c>
      <c r="F108" s="45" t="str">
        <f t="shared" si="7"/>
        <v>NORMAL</v>
      </c>
      <c r="G108" s="45">
        <v>27</v>
      </c>
      <c r="H108" s="45" t="str">
        <f t="shared" si="8"/>
        <v>Dewasa</v>
      </c>
      <c r="I108" s="45">
        <v>0</v>
      </c>
      <c r="J108" s="45" t="str">
        <f t="shared" si="9"/>
        <v>TIDAK</v>
      </c>
    </row>
    <row r="109" spans="1:10">
      <c r="A109" s="45">
        <v>144</v>
      </c>
      <c r="B109" s="45" t="str">
        <f t="shared" si="5"/>
        <v>PREDIABETES</v>
      </c>
      <c r="C109" s="45">
        <v>58</v>
      </c>
      <c r="D109" s="45" t="str">
        <f t="shared" si="6"/>
        <v>NORMAL</v>
      </c>
      <c r="E109" s="45">
        <v>29.5</v>
      </c>
      <c r="F109" s="45" t="str">
        <f t="shared" si="7"/>
        <v>NORMAL</v>
      </c>
      <c r="G109" s="45">
        <v>37</v>
      </c>
      <c r="H109" s="45" t="str">
        <f t="shared" si="8"/>
        <v>Dewasa</v>
      </c>
      <c r="I109" s="45">
        <v>0</v>
      </c>
      <c r="J109" s="45" t="str">
        <f t="shared" si="9"/>
        <v>TIDAK</v>
      </c>
    </row>
    <row r="110" spans="1:10">
      <c r="A110" s="45">
        <v>83</v>
      </c>
      <c r="B110" s="45" t="str">
        <f t="shared" si="5"/>
        <v>NORMAL</v>
      </c>
      <c r="C110" s="45">
        <v>58</v>
      </c>
      <c r="D110" s="45" t="str">
        <f t="shared" si="6"/>
        <v>NORMAL</v>
      </c>
      <c r="E110" s="45">
        <v>34.299999999999997</v>
      </c>
      <c r="F110" s="45" t="str">
        <f t="shared" si="7"/>
        <v>OBESITAS</v>
      </c>
      <c r="G110" s="45">
        <v>25</v>
      </c>
      <c r="H110" s="45" t="str">
        <f t="shared" si="8"/>
        <v>Dewasa</v>
      </c>
      <c r="I110" s="45">
        <v>0</v>
      </c>
      <c r="J110" s="45" t="str">
        <f t="shared" si="9"/>
        <v>TIDAK</v>
      </c>
    </row>
    <row r="111" spans="1:10">
      <c r="A111" s="45">
        <v>95</v>
      </c>
      <c r="B111" s="45" t="str">
        <f t="shared" si="5"/>
        <v>NORMAL</v>
      </c>
      <c r="C111" s="45">
        <v>85</v>
      </c>
      <c r="D111" s="45" t="str">
        <f t="shared" si="6"/>
        <v>PRAHIPERTENSI</v>
      </c>
      <c r="E111" s="45">
        <v>37.4</v>
      </c>
      <c r="F111" s="45" t="str">
        <f t="shared" si="7"/>
        <v>OBESITAS</v>
      </c>
      <c r="G111" s="45">
        <v>24</v>
      </c>
      <c r="H111" s="45" t="str">
        <f t="shared" si="8"/>
        <v>Dewasa</v>
      </c>
      <c r="I111" s="45">
        <v>1</v>
      </c>
      <c r="J111" s="45" t="str">
        <f t="shared" si="9"/>
        <v>YA</v>
      </c>
    </row>
    <row r="112" spans="1:10">
      <c r="A112" s="45">
        <v>171</v>
      </c>
      <c r="B112" s="45" t="str">
        <f t="shared" si="5"/>
        <v>PREDIABETES</v>
      </c>
      <c r="C112" s="45">
        <v>72</v>
      </c>
      <c r="D112" s="45" t="str">
        <f t="shared" si="6"/>
        <v>NORMAL</v>
      </c>
      <c r="E112" s="45">
        <v>33.299999999999997</v>
      </c>
      <c r="F112" s="45" t="str">
        <f t="shared" si="7"/>
        <v>OBESITAS</v>
      </c>
      <c r="G112" s="45">
        <v>24</v>
      </c>
      <c r="H112" s="45" t="str">
        <f t="shared" si="8"/>
        <v>Dewasa</v>
      </c>
      <c r="I112" s="45">
        <v>1</v>
      </c>
      <c r="J112" s="45" t="str">
        <f t="shared" si="9"/>
        <v>YA</v>
      </c>
    </row>
    <row r="113" spans="1:10">
      <c r="A113" s="45">
        <v>155</v>
      </c>
      <c r="B113" s="45" t="str">
        <f t="shared" si="5"/>
        <v>PREDIABETES</v>
      </c>
      <c r="C113" s="45">
        <v>62</v>
      </c>
      <c r="D113" s="45" t="str">
        <f t="shared" si="6"/>
        <v>NORMAL</v>
      </c>
      <c r="E113" s="45">
        <v>34</v>
      </c>
      <c r="F113" s="45" t="str">
        <f t="shared" si="7"/>
        <v>OBESITAS</v>
      </c>
      <c r="G113" s="45">
        <v>46</v>
      </c>
      <c r="H113" s="45" t="str">
        <f t="shared" si="8"/>
        <v>Dewasa</v>
      </c>
      <c r="I113" s="45">
        <v>1</v>
      </c>
      <c r="J113" s="45" t="str">
        <f t="shared" si="9"/>
        <v>YA</v>
      </c>
    </row>
    <row r="114" spans="1:10">
      <c r="A114" s="45">
        <v>89</v>
      </c>
      <c r="B114" s="45" t="str">
        <f t="shared" si="5"/>
        <v>NORMAL</v>
      </c>
      <c r="C114" s="45">
        <v>76</v>
      </c>
      <c r="D114" s="45" t="str">
        <f t="shared" si="6"/>
        <v>NORMAL</v>
      </c>
      <c r="E114" s="45">
        <v>31.2</v>
      </c>
      <c r="F114" s="45" t="str">
        <f t="shared" si="7"/>
        <v>OBESITAS</v>
      </c>
      <c r="G114" s="45">
        <v>23</v>
      </c>
      <c r="H114" s="45" t="str">
        <f t="shared" si="8"/>
        <v>Dewasa</v>
      </c>
      <c r="I114" s="45">
        <v>0</v>
      </c>
      <c r="J114" s="45" t="str">
        <f t="shared" si="9"/>
        <v>TIDAK</v>
      </c>
    </row>
    <row r="115" spans="1:10">
      <c r="A115" s="45">
        <v>76</v>
      </c>
      <c r="B115" s="45" t="str">
        <f t="shared" si="5"/>
        <v>NORMAL</v>
      </c>
      <c r="C115" s="45">
        <v>62</v>
      </c>
      <c r="D115" s="45" t="str">
        <f t="shared" si="6"/>
        <v>NORMAL</v>
      </c>
      <c r="E115" s="45">
        <v>34</v>
      </c>
      <c r="F115" s="45" t="str">
        <f t="shared" si="7"/>
        <v>OBESITAS</v>
      </c>
      <c r="G115" s="45">
        <v>25</v>
      </c>
      <c r="H115" s="45" t="str">
        <f t="shared" si="8"/>
        <v>Dewasa</v>
      </c>
      <c r="I115" s="45">
        <v>0</v>
      </c>
      <c r="J115" s="45" t="str">
        <f t="shared" si="9"/>
        <v>TIDAK</v>
      </c>
    </row>
    <row r="116" spans="1:10">
      <c r="A116" s="45">
        <v>160</v>
      </c>
      <c r="B116" s="45" t="str">
        <f t="shared" si="5"/>
        <v>PREDIABETES</v>
      </c>
      <c r="C116" s="45">
        <v>54</v>
      </c>
      <c r="D116" s="45" t="str">
        <f t="shared" si="6"/>
        <v>NORMAL</v>
      </c>
      <c r="E116" s="45">
        <v>30.5</v>
      </c>
      <c r="F116" s="45" t="str">
        <f t="shared" si="7"/>
        <v>OBESITAS</v>
      </c>
      <c r="G116" s="45">
        <v>39</v>
      </c>
      <c r="H116" s="45" t="str">
        <f t="shared" si="8"/>
        <v>Dewasa</v>
      </c>
      <c r="I116" s="45">
        <v>1</v>
      </c>
      <c r="J116" s="45" t="str">
        <f t="shared" si="9"/>
        <v>YA</v>
      </c>
    </row>
    <row r="117" spans="1:10">
      <c r="A117" s="45">
        <v>146</v>
      </c>
      <c r="B117" s="45" t="str">
        <f t="shared" si="5"/>
        <v>PREDIABETES</v>
      </c>
      <c r="C117" s="45">
        <v>92</v>
      </c>
      <c r="D117" s="45" t="str">
        <f t="shared" si="6"/>
        <v>HIPERTENSI1</v>
      </c>
      <c r="E117" s="45">
        <v>31.2</v>
      </c>
      <c r="F117" s="45" t="str">
        <f t="shared" si="7"/>
        <v>OBESITAS</v>
      </c>
      <c r="G117" s="45">
        <v>61</v>
      </c>
      <c r="H117" s="45" t="str">
        <f t="shared" si="8"/>
        <v>Lansia</v>
      </c>
      <c r="I117" s="45">
        <v>1</v>
      </c>
      <c r="J117" s="45" t="str">
        <f t="shared" si="9"/>
        <v>YA</v>
      </c>
    </row>
    <row r="118" spans="1:10">
      <c r="A118" s="45">
        <v>124</v>
      </c>
      <c r="B118" s="45" t="str">
        <f t="shared" si="5"/>
        <v>NORMAL</v>
      </c>
      <c r="C118" s="45">
        <v>74</v>
      </c>
      <c r="D118" s="45" t="str">
        <f t="shared" si="6"/>
        <v>NORMAL</v>
      </c>
      <c r="E118" s="45">
        <v>34</v>
      </c>
      <c r="F118" s="45" t="str">
        <f t="shared" si="7"/>
        <v>OBESITAS</v>
      </c>
      <c r="G118" s="45">
        <v>38</v>
      </c>
      <c r="H118" s="45" t="str">
        <f t="shared" si="8"/>
        <v>Dewasa</v>
      </c>
      <c r="I118" s="45">
        <v>1</v>
      </c>
      <c r="J118" s="45" t="str">
        <f t="shared" si="9"/>
        <v>YA</v>
      </c>
    </row>
    <row r="119" spans="1:10">
      <c r="A119" s="45">
        <v>78</v>
      </c>
      <c r="B119" s="45" t="str">
        <f t="shared" si="5"/>
        <v>NORMAL</v>
      </c>
      <c r="C119" s="45">
        <v>48</v>
      </c>
      <c r="D119" s="45" t="str">
        <f t="shared" si="6"/>
        <v>NORMAL</v>
      </c>
      <c r="E119" s="45">
        <v>33.700000000000003</v>
      </c>
      <c r="F119" s="45" t="str">
        <f t="shared" si="7"/>
        <v>OBESITAS</v>
      </c>
      <c r="G119" s="45">
        <v>25</v>
      </c>
      <c r="H119" s="45" t="str">
        <f t="shared" si="8"/>
        <v>Dewasa</v>
      </c>
      <c r="I119" s="45">
        <v>0</v>
      </c>
      <c r="J119" s="45" t="str">
        <f t="shared" si="9"/>
        <v>TIDAK</v>
      </c>
    </row>
    <row r="120" spans="1:10">
      <c r="A120" s="45">
        <v>97</v>
      </c>
      <c r="B120" s="45" t="str">
        <f t="shared" si="5"/>
        <v>NORMAL</v>
      </c>
      <c r="C120" s="45">
        <v>60</v>
      </c>
      <c r="D120" s="45" t="str">
        <f t="shared" si="6"/>
        <v>NORMAL</v>
      </c>
      <c r="E120" s="45">
        <v>28.2</v>
      </c>
      <c r="F120" s="45" t="str">
        <f t="shared" si="7"/>
        <v>NORMAL</v>
      </c>
      <c r="G120" s="45">
        <v>22</v>
      </c>
      <c r="H120" s="45" t="str">
        <f t="shared" si="8"/>
        <v>Dewasa</v>
      </c>
      <c r="I120" s="45">
        <v>0</v>
      </c>
      <c r="J120" s="45" t="str">
        <f t="shared" si="9"/>
        <v>TIDAK</v>
      </c>
    </row>
    <row r="121" spans="1:10">
      <c r="A121" s="45">
        <v>99</v>
      </c>
      <c r="B121" s="45" t="str">
        <f t="shared" si="5"/>
        <v>NORMAL</v>
      </c>
      <c r="C121" s="45">
        <v>76</v>
      </c>
      <c r="D121" s="45" t="str">
        <f t="shared" si="6"/>
        <v>NORMAL</v>
      </c>
      <c r="E121" s="45">
        <v>23.2</v>
      </c>
      <c r="F121" s="45" t="str">
        <f t="shared" si="7"/>
        <v>NORMAL</v>
      </c>
      <c r="G121" s="45">
        <v>21</v>
      </c>
      <c r="H121" s="45" t="str">
        <f t="shared" si="8"/>
        <v>Dewasa</v>
      </c>
      <c r="I121" s="45">
        <v>0</v>
      </c>
      <c r="J121" s="45" t="str">
        <f t="shared" si="9"/>
        <v>TIDAK</v>
      </c>
    </row>
    <row r="122" spans="1:10">
      <c r="A122" s="45">
        <v>162</v>
      </c>
      <c r="B122" s="45" t="str">
        <f t="shared" si="5"/>
        <v>PREDIABETES</v>
      </c>
      <c r="C122" s="45">
        <v>76</v>
      </c>
      <c r="D122" s="45" t="str">
        <f t="shared" si="6"/>
        <v>NORMAL</v>
      </c>
      <c r="E122" s="45">
        <v>53.2</v>
      </c>
      <c r="F122" s="45" t="str">
        <f t="shared" si="7"/>
        <v>OBESITAS</v>
      </c>
      <c r="G122" s="45">
        <v>25</v>
      </c>
      <c r="H122" s="45" t="str">
        <f t="shared" si="8"/>
        <v>Dewasa</v>
      </c>
      <c r="I122" s="45">
        <v>1</v>
      </c>
      <c r="J122" s="45" t="str">
        <f t="shared" si="9"/>
        <v>YA</v>
      </c>
    </row>
    <row r="123" spans="1:10">
      <c r="A123" s="45">
        <v>111</v>
      </c>
      <c r="B123" s="45" t="str">
        <f t="shared" si="5"/>
        <v>NORMAL</v>
      </c>
      <c r="C123" s="45">
        <v>64</v>
      </c>
      <c r="D123" s="45" t="str">
        <f t="shared" si="6"/>
        <v>NORMAL</v>
      </c>
      <c r="E123" s="45">
        <v>34.200000000000003</v>
      </c>
      <c r="F123" s="45" t="str">
        <f t="shared" si="7"/>
        <v>OBESITAS</v>
      </c>
      <c r="G123" s="45">
        <v>24</v>
      </c>
      <c r="H123" s="45" t="str">
        <f t="shared" si="8"/>
        <v>Dewasa</v>
      </c>
      <c r="I123" s="45">
        <v>0</v>
      </c>
      <c r="J123" s="45" t="str">
        <f t="shared" si="9"/>
        <v>TIDAK</v>
      </c>
    </row>
    <row r="124" spans="1:10">
      <c r="A124" s="45">
        <v>107</v>
      </c>
      <c r="B124" s="45" t="str">
        <f t="shared" si="5"/>
        <v>NORMAL</v>
      </c>
      <c r="C124" s="45">
        <v>74</v>
      </c>
      <c r="D124" s="45" t="str">
        <f t="shared" si="6"/>
        <v>NORMAL</v>
      </c>
      <c r="E124" s="45">
        <v>33.6</v>
      </c>
      <c r="F124" s="45" t="str">
        <f t="shared" si="7"/>
        <v>OBESITAS</v>
      </c>
      <c r="G124" s="45">
        <v>23</v>
      </c>
      <c r="H124" s="45" t="str">
        <f t="shared" si="8"/>
        <v>Dewasa</v>
      </c>
      <c r="I124" s="45">
        <v>0</v>
      </c>
      <c r="J124" s="45" t="str">
        <f t="shared" si="9"/>
        <v>TIDAK</v>
      </c>
    </row>
    <row r="125" spans="1:10">
      <c r="A125" s="45">
        <v>132</v>
      </c>
      <c r="B125" s="45" t="str">
        <f t="shared" si="5"/>
        <v>NORMAL</v>
      </c>
      <c r="C125" s="45">
        <v>80</v>
      </c>
      <c r="D125" s="45" t="str">
        <f t="shared" si="6"/>
        <v>NORMAL</v>
      </c>
      <c r="E125" s="45">
        <v>26.8</v>
      </c>
      <c r="F125" s="45" t="str">
        <f t="shared" si="7"/>
        <v>NORMAL</v>
      </c>
      <c r="G125" s="45">
        <v>69</v>
      </c>
      <c r="H125" s="45" t="str">
        <f t="shared" si="8"/>
        <v>Lansia</v>
      </c>
      <c r="I125" s="45">
        <v>0</v>
      </c>
      <c r="J125" s="45" t="str">
        <f t="shared" si="9"/>
        <v>TIDAK</v>
      </c>
    </row>
    <row r="126" spans="1:10">
      <c r="A126" s="45">
        <v>113</v>
      </c>
      <c r="B126" s="45" t="str">
        <f t="shared" si="5"/>
        <v>NORMAL</v>
      </c>
      <c r="C126" s="45">
        <v>76</v>
      </c>
      <c r="D126" s="45" t="str">
        <f t="shared" si="6"/>
        <v>NORMAL</v>
      </c>
      <c r="E126" s="45">
        <v>33.299999999999997</v>
      </c>
      <c r="F126" s="45" t="str">
        <f t="shared" si="7"/>
        <v>OBESITAS</v>
      </c>
      <c r="G126" s="45">
        <v>23</v>
      </c>
      <c r="H126" s="45" t="str">
        <f t="shared" si="8"/>
        <v>Dewasa</v>
      </c>
      <c r="I126" s="45">
        <v>1</v>
      </c>
      <c r="J126" s="45" t="str">
        <f t="shared" si="9"/>
        <v>YA</v>
      </c>
    </row>
    <row r="127" spans="1:10">
      <c r="A127" s="45">
        <v>88</v>
      </c>
      <c r="B127" s="45" t="str">
        <f t="shared" si="5"/>
        <v>NORMAL</v>
      </c>
      <c r="C127" s="45">
        <v>30</v>
      </c>
      <c r="D127" s="45" t="str">
        <f t="shared" si="6"/>
        <v>NORMAL</v>
      </c>
      <c r="E127" s="45">
        <v>55</v>
      </c>
      <c r="F127" s="45" t="str">
        <f t="shared" si="7"/>
        <v>OBESITAS</v>
      </c>
      <c r="G127" s="45">
        <v>26</v>
      </c>
      <c r="H127" s="45" t="str">
        <f t="shared" si="8"/>
        <v>Dewasa</v>
      </c>
      <c r="I127" s="45">
        <v>1</v>
      </c>
      <c r="J127" s="45" t="str">
        <f t="shared" si="9"/>
        <v>YA</v>
      </c>
    </row>
    <row r="128" spans="1:10">
      <c r="A128" s="45">
        <v>120</v>
      </c>
      <c r="B128" s="45" t="str">
        <f t="shared" si="5"/>
        <v>NORMAL</v>
      </c>
      <c r="C128" s="45">
        <v>70</v>
      </c>
      <c r="D128" s="45" t="str">
        <f t="shared" si="6"/>
        <v>NORMAL</v>
      </c>
      <c r="E128" s="45">
        <v>42.9</v>
      </c>
      <c r="F128" s="45" t="str">
        <f t="shared" si="7"/>
        <v>OBESITAS</v>
      </c>
      <c r="G128" s="45">
        <v>30</v>
      </c>
      <c r="H128" s="45" t="str">
        <f t="shared" si="8"/>
        <v>Dewasa</v>
      </c>
      <c r="I128" s="45">
        <v>0</v>
      </c>
      <c r="J128" s="45" t="str">
        <f t="shared" si="9"/>
        <v>TIDAK</v>
      </c>
    </row>
    <row r="129" spans="1:10">
      <c r="A129" s="45">
        <v>118</v>
      </c>
      <c r="B129" s="45" t="str">
        <f t="shared" si="5"/>
        <v>NORMAL</v>
      </c>
      <c r="C129" s="45">
        <v>58</v>
      </c>
      <c r="D129" s="45" t="str">
        <f t="shared" si="6"/>
        <v>NORMAL</v>
      </c>
      <c r="E129" s="45">
        <v>33.299999999999997</v>
      </c>
      <c r="F129" s="45" t="str">
        <f t="shared" si="7"/>
        <v>OBESITAS</v>
      </c>
      <c r="G129" s="45">
        <v>23</v>
      </c>
      <c r="H129" s="45" t="str">
        <f t="shared" si="8"/>
        <v>Dewasa</v>
      </c>
      <c r="I129" s="45">
        <v>0</v>
      </c>
      <c r="J129" s="45" t="str">
        <f t="shared" si="9"/>
        <v>TIDAK</v>
      </c>
    </row>
    <row r="130" spans="1:10">
      <c r="A130" s="45">
        <v>117</v>
      </c>
      <c r="B130" s="45" t="str">
        <f t="shared" ref="B130:B193" si="10">IF(A130&lt;140,"NORMAL",IF(A130&lt;=199,"PREDIABETES",IF(A130&gt;=200,"DIABETES")))</f>
        <v>NORMAL</v>
      </c>
      <c r="C130" s="45">
        <v>88</v>
      </c>
      <c r="D130" s="45" t="str">
        <f t="shared" ref="D130:D193" si="11">IF(C130&lt;=80,"NORMAL",IF(C130&lt;=89,"PRAHIPERTENSI",IF(C130&lt;=99,"HIPERTENSI1",IF(C130&lt;=119,"HIPERTENSI2",IF(C130&gt;=120,"KRISIS")))))</f>
        <v>PRAHIPERTENSI</v>
      </c>
      <c r="E130" s="45">
        <v>34.5</v>
      </c>
      <c r="F130" s="45" t="str">
        <f t="shared" ref="F130:F193" si="12">IF(E130&lt;=18.5,"KURANG",IF(E130&lt;=29.9,"NORMAL",IF(E130&gt;=30,"OBESITAS")))</f>
        <v>OBESITAS</v>
      </c>
      <c r="G130" s="45">
        <v>40</v>
      </c>
      <c r="H130" s="45" t="str">
        <f t="shared" ref="H130:H193" si="13">IF(G130&lt;=1,"Bayi",IF(G130&lt;=10,"Anak-anak",IF(G130&lt;=19,"Remaja",IF(G130&lt;=60,"Dewasa",IF(G130&gt;60,"Lansia")))))</f>
        <v>Dewasa</v>
      </c>
      <c r="I130" s="45">
        <v>1</v>
      </c>
      <c r="J130" s="45" t="str">
        <f t="shared" ref="J130:J193" si="14">IF(I130=1,"YA",IF(I130=0,"TIDAK"))</f>
        <v>YA</v>
      </c>
    </row>
    <row r="131" spans="1:10">
      <c r="A131" s="45">
        <v>105</v>
      </c>
      <c r="B131" s="45" t="str">
        <f t="shared" si="10"/>
        <v>NORMAL</v>
      </c>
      <c r="C131" s="45">
        <v>84</v>
      </c>
      <c r="D131" s="45" t="str">
        <f t="shared" si="11"/>
        <v>PRAHIPERTENSI</v>
      </c>
      <c r="E131" s="45">
        <v>27.9</v>
      </c>
      <c r="F131" s="45" t="str">
        <f t="shared" si="12"/>
        <v>NORMAL</v>
      </c>
      <c r="G131" s="45">
        <v>62</v>
      </c>
      <c r="H131" s="45" t="str">
        <f t="shared" si="13"/>
        <v>Lansia</v>
      </c>
      <c r="I131" s="45">
        <v>1</v>
      </c>
      <c r="J131" s="45" t="str">
        <f t="shared" si="14"/>
        <v>YA</v>
      </c>
    </row>
    <row r="132" spans="1:10">
      <c r="A132" s="45">
        <v>173</v>
      </c>
      <c r="B132" s="45" t="str">
        <f t="shared" si="10"/>
        <v>PREDIABETES</v>
      </c>
      <c r="C132" s="45">
        <v>70</v>
      </c>
      <c r="D132" s="45" t="str">
        <f t="shared" si="11"/>
        <v>NORMAL</v>
      </c>
      <c r="E132" s="45">
        <v>29.7</v>
      </c>
      <c r="F132" s="45" t="str">
        <f t="shared" si="12"/>
        <v>NORMAL</v>
      </c>
      <c r="G132" s="45">
        <v>33</v>
      </c>
      <c r="H132" s="45" t="str">
        <f t="shared" si="13"/>
        <v>Dewasa</v>
      </c>
      <c r="I132" s="45">
        <v>1</v>
      </c>
      <c r="J132" s="45" t="str">
        <f t="shared" si="14"/>
        <v>YA</v>
      </c>
    </row>
    <row r="133" spans="1:10">
      <c r="A133" s="45">
        <v>122</v>
      </c>
      <c r="B133" s="45" t="str">
        <f t="shared" si="10"/>
        <v>NORMAL</v>
      </c>
      <c r="C133" s="45">
        <v>56</v>
      </c>
      <c r="D133" s="45" t="str">
        <f t="shared" si="11"/>
        <v>NORMAL</v>
      </c>
      <c r="E133" s="45">
        <v>33.299999999999997</v>
      </c>
      <c r="F133" s="45" t="str">
        <f t="shared" si="12"/>
        <v>OBESITAS</v>
      </c>
      <c r="G133" s="45">
        <v>33</v>
      </c>
      <c r="H133" s="45" t="str">
        <f t="shared" si="13"/>
        <v>Dewasa</v>
      </c>
      <c r="I133" s="45">
        <v>1</v>
      </c>
      <c r="J133" s="45" t="str">
        <f t="shared" si="14"/>
        <v>YA</v>
      </c>
    </row>
    <row r="134" spans="1:10">
      <c r="A134" s="45">
        <v>170</v>
      </c>
      <c r="B134" s="45" t="str">
        <f t="shared" si="10"/>
        <v>PREDIABETES</v>
      </c>
      <c r="C134" s="45">
        <v>64</v>
      </c>
      <c r="D134" s="45" t="str">
        <f t="shared" si="11"/>
        <v>NORMAL</v>
      </c>
      <c r="E134" s="45">
        <v>34.5</v>
      </c>
      <c r="F134" s="45" t="str">
        <f t="shared" si="12"/>
        <v>OBESITAS</v>
      </c>
      <c r="G134" s="45">
        <v>30</v>
      </c>
      <c r="H134" s="45" t="str">
        <f t="shared" si="13"/>
        <v>Dewasa</v>
      </c>
      <c r="I134" s="45">
        <v>1</v>
      </c>
      <c r="J134" s="45" t="str">
        <f t="shared" si="14"/>
        <v>YA</v>
      </c>
    </row>
    <row r="135" spans="1:10">
      <c r="A135" s="45">
        <v>84</v>
      </c>
      <c r="B135" s="45" t="str">
        <f t="shared" si="10"/>
        <v>NORMAL</v>
      </c>
      <c r="C135" s="45">
        <v>74</v>
      </c>
      <c r="D135" s="45" t="str">
        <f t="shared" si="11"/>
        <v>NORMAL</v>
      </c>
      <c r="E135" s="45">
        <v>38.299999999999997</v>
      </c>
      <c r="F135" s="45" t="str">
        <f t="shared" si="12"/>
        <v>OBESITAS</v>
      </c>
      <c r="G135" s="45">
        <v>39</v>
      </c>
      <c r="H135" s="45" t="str">
        <f t="shared" si="13"/>
        <v>Dewasa</v>
      </c>
      <c r="I135" s="45">
        <v>0</v>
      </c>
      <c r="J135" s="45" t="str">
        <f t="shared" si="14"/>
        <v>TIDAK</v>
      </c>
    </row>
    <row r="136" spans="1:10">
      <c r="A136" s="45">
        <v>96</v>
      </c>
      <c r="B136" s="45" t="str">
        <f t="shared" si="10"/>
        <v>NORMAL</v>
      </c>
      <c r="C136" s="45">
        <v>68</v>
      </c>
      <c r="D136" s="45" t="str">
        <f t="shared" si="11"/>
        <v>NORMAL</v>
      </c>
      <c r="E136" s="45">
        <v>21.1</v>
      </c>
      <c r="F136" s="45" t="str">
        <f t="shared" si="12"/>
        <v>NORMAL</v>
      </c>
      <c r="G136" s="45">
        <v>26</v>
      </c>
      <c r="H136" s="45" t="str">
        <f t="shared" si="13"/>
        <v>Dewasa</v>
      </c>
      <c r="I136" s="45">
        <v>0</v>
      </c>
      <c r="J136" s="45" t="str">
        <f t="shared" si="14"/>
        <v>TIDAK</v>
      </c>
    </row>
    <row r="137" spans="1:10">
      <c r="A137" s="45">
        <v>125</v>
      </c>
      <c r="B137" s="45" t="str">
        <f t="shared" si="10"/>
        <v>NORMAL</v>
      </c>
      <c r="C137" s="45">
        <v>60</v>
      </c>
      <c r="D137" s="45" t="str">
        <f t="shared" si="11"/>
        <v>NORMAL</v>
      </c>
      <c r="E137" s="45">
        <v>33.799999999999997</v>
      </c>
      <c r="F137" s="45" t="str">
        <f t="shared" si="12"/>
        <v>OBESITAS</v>
      </c>
      <c r="G137" s="45">
        <v>31</v>
      </c>
      <c r="H137" s="45" t="str">
        <f t="shared" si="13"/>
        <v>Dewasa</v>
      </c>
      <c r="I137" s="45">
        <v>0</v>
      </c>
      <c r="J137" s="45" t="str">
        <f t="shared" si="14"/>
        <v>TIDAK</v>
      </c>
    </row>
    <row r="138" spans="1:10">
      <c r="A138" s="45">
        <v>100</v>
      </c>
      <c r="B138" s="45" t="str">
        <f t="shared" si="10"/>
        <v>NORMAL</v>
      </c>
      <c r="C138" s="45">
        <v>70</v>
      </c>
      <c r="D138" s="45" t="str">
        <f t="shared" si="11"/>
        <v>NORMAL</v>
      </c>
      <c r="E138" s="45">
        <v>30.8</v>
      </c>
      <c r="F138" s="45" t="str">
        <f t="shared" si="12"/>
        <v>OBESITAS</v>
      </c>
      <c r="G138" s="45">
        <v>21</v>
      </c>
      <c r="H138" s="45" t="str">
        <f t="shared" si="13"/>
        <v>Dewasa</v>
      </c>
      <c r="I138" s="45">
        <v>0</v>
      </c>
      <c r="J138" s="45" t="str">
        <f t="shared" si="14"/>
        <v>TIDAK</v>
      </c>
    </row>
    <row r="139" spans="1:10">
      <c r="A139" s="45">
        <v>93</v>
      </c>
      <c r="B139" s="45" t="str">
        <f t="shared" si="10"/>
        <v>NORMAL</v>
      </c>
      <c r="C139" s="45">
        <v>60</v>
      </c>
      <c r="D139" s="45" t="str">
        <f t="shared" si="11"/>
        <v>NORMAL</v>
      </c>
      <c r="E139" s="45">
        <v>28.7</v>
      </c>
      <c r="F139" s="45" t="str">
        <f t="shared" si="12"/>
        <v>NORMAL</v>
      </c>
      <c r="G139" s="45">
        <v>22</v>
      </c>
      <c r="H139" s="45" t="str">
        <f t="shared" si="13"/>
        <v>Dewasa</v>
      </c>
      <c r="I139" s="45">
        <v>0</v>
      </c>
      <c r="J139" s="45" t="str">
        <f t="shared" si="14"/>
        <v>TIDAK</v>
      </c>
    </row>
    <row r="140" spans="1:10">
      <c r="A140" s="45">
        <v>129</v>
      </c>
      <c r="B140" s="45" t="str">
        <f t="shared" si="10"/>
        <v>NORMAL</v>
      </c>
      <c r="C140" s="45">
        <v>80</v>
      </c>
      <c r="D140" s="45" t="str">
        <f t="shared" si="11"/>
        <v>NORMAL</v>
      </c>
      <c r="E140" s="45">
        <v>31.2</v>
      </c>
      <c r="F140" s="45" t="str">
        <f t="shared" si="12"/>
        <v>OBESITAS</v>
      </c>
      <c r="G140" s="45">
        <v>29</v>
      </c>
      <c r="H140" s="45" t="str">
        <f t="shared" si="13"/>
        <v>Dewasa</v>
      </c>
      <c r="I140" s="45">
        <v>0</v>
      </c>
      <c r="J140" s="45" t="str">
        <f t="shared" si="14"/>
        <v>TIDAK</v>
      </c>
    </row>
    <row r="141" spans="1:10">
      <c r="A141" s="45">
        <v>105</v>
      </c>
      <c r="B141" s="45" t="str">
        <f t="shared" si="10"/>
        <v>NORMAL</v>
      </c>
      <c r="C141" s="45">
        <v>72</v>
      </c>
      <c r="D141" s="45" t="str">
        <f t="shared" si="11"/>
        <v>NORMAL</v>
      </c>
      <c r="E141" s="45">
        <v>36.9</v>
      </c>
      <c r="F141" s="45" t="str">
        <f t="shared" si="12"/>
        <v>OBESITAS</v>
      </c>
      <c r="G141" s="45">
        <v>28</v>
      </c>
      <c r="H141" s="45" t="str">
        <f t="shared" si="13"/>
        <v>Dewasa</v>
      </c>
      <c r="I141" s="45">
        <v>0</v>
      </c>
      <c r="J141" s="45" t="str">
        <f t="shared" si="14"/>
        <v>TIDAK</v>
      </c>
    </row>
    <row r="142" spans="1:10">
      <c r="A142" s="45">
        <v>128</v>
      </c>
      <c r="B142" s="45" t="str">
        <f t="shared" si="10"/>
        <v>NORMAL</v>
      </c>
      <c r="C142" s="45">
        <v>78</v>
      </c>
      <c r="D142" s="45" t="str">
        <f t="shared" si="11"/>
        <v>NORMAL</v>
      </c>
      <c r="E142" s="45">
        <v>21.1</v>
      </c>
      <c r="F142" s="45" t="str">
        <f t="shared" si="12"/>
        <v>NORMAL</v>
      </c>
      <c r="G142" s="45">
        <v>55</v>
      </c>
      <c r="H142" s="45" t="str">
        <f t="shared" si="13"/>
        <v>Dewasa</v>
      </c>
      <c r="I142" s="45">
        <v>0</v>
      </c>
      <c r="J142" s="45" t="str">
        <f t="shared" si="14"/>
        <v>TIDAK</v>
      </c>
    </row>
    <row r="143" spans="1:10">
      <c r="A143" s="45">
        <v>106</v>
      </c>
      <c r="B143" s="45" t="str">
        <f t="shared" si="10"/>
        <v>NORMAL</v>
      </c>
      <c r="C143" s="45">
        <v>82</v>
      </c>
      <c r="D143" s="45" t="str">
        <f t="shared" si="11"/>
        <v>PRAHIPERTENSI</v>
      </c>
      <c r="E143" s="45">
        <v>39.5</v>
      </c>
      <c r="F143" s="45" t="str">
        <f t="shared" si="12"/>
        <v>OBESITAS</v>
      </c>
      <c r="G143" s="45">
        <v>38</v>
      </c>
      <c r="H143" s="45" t="str">
        <f t="shared" si="13"/>
        <v>Dewasa</v>
      </c>
      <c r="I143" s="45">
        <v>0</v>
      </c>
      <c r="J143" s="45" t="str">
        <f t="shared" si="14"/>
        <v>TIDAK</v>
      </c>
    </row>
    <row r="144" spans="1:10">
      <c r="A144" s="45">
        <v>108</v>
      </c>
      <c r="B144" s="45" t="str">
        <f t="shared" si="10"/>
        <v>NORMAL</v>
      </c>
      <c r="C144" s="45">
        <v>52</v>
      </c>
      <c r="D144" s="45" t="str">
        <f t="shared" si="11"/>
        <v>NORMAL</v>
      </c>
      <c r="E144" s="45">
        <v>32.5</v>
      </c>
      <c r="F144" s="45" t="str">
        <f t="shared" si="12"/>
        <v>OBESITAS</v>
      </c>
      <c r="G144" s="45">
        <v>22</v>
      </c>
      <c r="H144" s="45" t="str">
        <f t="shared" si="13"/>
        <v>Dewasa</v>
      </c>
      <c r="I144" s="45">
        <v>0</v>
      </c>
      <c r="J144" s="45" t="str">
        <f t="shared" si="14"/>
        <v>TIDAK</v>
      </c>
    </row>
    <row r="145" spans="1:10">
      <c r="A145" s="45">
        <v>108</v>
      </c>
      <c r="B145" s="45" t="str">
        <f t="shared" si="10"/>
        <v>NORMAL</v>
      </c>
      <c r="C145" s="45">
        <v>66</v>
      </c>
      <c r="D145" s="45" t="str">
        <f t="shared" si="11"/>
        <v>NORMAL</v>
      </c>
      <c r="E145" s="45">
        <v>32.4</v>
      </c>
      <c r="F145" s="45" t="str">
        <f t="shared" si="12"/>
        <v>OBESITAS</v>
      </c>
      <c r="G145" s="45">
        <v>42</v>
      </c>
      <c r="H145" s="45" t="str">
        <f t="shared" si="13"/>
        <v>Dewasa</v>
      </c>
      <c r="I145" s="45">
        <v>1</v>
      </c>
      <c r="J145" s="45" t="str">
        <f t="shared" si="14"/>
        <v>YA</v>
      </c>
    </row>
    <row r="146" spans="1:10">
      <c r="A146" s="45">
        <v>154</v>
      </c>
      <c r="B146" s="45" t="str">
        <f t="shared" si="10"/>
        <v>PREDIABETES</v>
      </c>
      <c r="C146" s="45">
        <v>62</v>
      </c>
      <c r="D146" s="45" t="str">
        <f t="shared" si="11"/>
        <v>NORMAL</v>
      </c>
      <c r="E146" s="45">
        <v>32.799999999999997</v>
      </c>
      <c r="F146" s="45" t="str">
        <f t="shared" si="12"/>
        <v>OBESITAS</v>
      </c>
      <c r="G146" s="45">
        <v>23</v>
      </c>
      <c r="H146" s="45" t="str">
        <f t="shared" si="13"/>
        <v>Dewasa</v>
      </c>
      <c r="I146" s="45">
        <v>0</v>
      </c>
      <c r="J146" s="45" t="str">
        <f t="shared" si="14"/>
        <v>TIDAK</v>
      </c>
    </row>
    <row r="147" spans="1:10">
      <c r="A147" s="45">
        <v>102</v>
      </c>
      <c r="B147" s="45" t="str">
        <f t="shared" si="10"/>
        <v>NORMAL</v>
      </c>
      <c r="C147" s="45">
        <v>75</v>
      </c>
      <c r="D147" s="45" t="str">
        <f t="shared" si="11"/>
        <v>NORMAL</v>
      </c>
      <c r="E147" s="45">
        <v>0</v>
      </c>
      <c r="F147" s="45" t="str">
        <f t="shared" si="12"/>
        <v>KURANG</v>
      </c>
      <c r="G147" s="45">
        <v>21</v>
      </c>
      <c r="H147" s="45" t="str">
        <f t="shared" si="13"/>
        <v>Dewasa</v>
      </c>
      <c r="I147" s="45">
        <v>0</v>
      </c>
      <c r="J147" s="45" t="str">
        <f t="shared" si="14"/>
        <v>TIDAK</v>
      </c>
    </row>
    <row r="148" spans="1:10">
      <c r="A148" s="45">
        <v>57</v>
      </c>
      <c r="B148" s="45" t="str">
        <f t="shared" si="10"/>
        <v>NORMAL</v>
      </c>
      <c r="C148" s="45">
        <v>80</v>
      </c>
      <c r="D148" s="45" t="str">
        <f t="shared" si="11"/>
        <v>NORMAL</v>
      </c>
      <c r="E148" s="45">
        <v>32.799999999999997</v>
      </c>
      <c r="F148" s="45" t="str">
        <f t="shared" si="12"/>
        <v>OBESITAS</v>
      </c>
      <c r="G148" s="45">
        <v>41</v>
      </c>
      <c r="H148" s="45" t="str">
        <f t="shared" si="13"/>
        <v>Dewasa</v>
      </c>
      <c r="I148" s="45">
        <v>0</v>
      </c>
      <c r="J148" s="45" t="str">
        <f t="shared" si="14"/>
        <v>TIDAK</v>
      </c>
    </row>
    <row r="149" spans="1:10">
      <c r="A149" s="45">
        <v>106</v>
      </c>
      <c r="B149" s="45" t="str">
        <f t="shared" si="10"/>
        <v>NORMAL</v>
      </c>
      <c r="C149" s="45">
        <v>64</v>
      </c>
      <c r="D149" s="45" t="str">
        <f t="shared" si="11"/>
        <v>NORMAL</v>
      </c>
      <c r="E149" s="45">
        <v>30.5</v>
      </c>
      <c r="F149" s="45" t="str">
        <f t="shared" si="12"/>
        <v>OBESITAS</v>
      </c>
      <c r="G149" s="45">
        <v>34</v>
      </c>
      <c r="H149" s="45" t="str">
        <f t="shared" si="13"/>
        <v>Dewasa</v>
      </c>
      <c r="I149" s="45">
        <v>0</v>
      </c>
      <c r="J149" s="45" t="str">
        <f t="shared" si="14"/>
        <v>TIDAK</v>
      </c>
    </row>
    <row r="150" spans="1:10">
      <c r="A150" s="45">
        <v>147</v>
      </c>
      <c r="B150" s="45" t="str">
        <f t="shared" si="10"/>
        <v>PREDIABETES</v>
      </c>
      <c r="C150" s="45">
        <v>78</v>
      </c>
      <c r="D150" s="45" t="str">
        <f t="shared" si="11"/>
        <v>NORMAL</v>
      </c>
      <c r="E150" s="45">
        <v>33.700000000000003</v>
      </c>
      <c r="F150" s="45" t="str">
        <f t="shared" si="12"/>
        <v>OBESITAS</v>
      </c>
      <c r="G150" s="45">
        <v>65</v>
      </c>
      <c r="H150" s="45" t="str">
        <f t="shared" si="13"/>
        <v>Lansia</v>
      </c>
      <c r="I150" s="45">
        <v>0</v>
      </c>
      <c r="J150" s="45" t="str">
        <f t="shared" si="14"/>
        <v>TIDAK</v>
      </c>
    </row>
    <row r="151" spans="1:10">
      <c r="A151" s="45">
        <v>90</v>
      </c>
      <c r="B151" s="45" t="str">
        <f t="shared" si="10"/>
        <v>NORMAL</v>
      </c>
      <c r="C151" s="45">
        <v>70</v>
      </c>
      <c r="D151" s="45" t="str">
        <f t="shared" si="11"/>
        <v>NORMAL</v>
      </c>
      <c r="E151" s="45">
        <v>27.3</v>
      </c>
      <c r="F151" s="45" t="str">
        <f t="shared" si="12"/>
        <v>NORMAL</v>
      </c>
      <c r="G151" s="45">
        <v>22</v>
      </c>
      <c r="H151" s="45" t="str">
        <f t="shared" si="13"/>
        <v>Dewasa</v>
      </c>
      <c r="I151" s="45">
        <v>0</v>
      </c>
      <c r="J151" s="45" t="str">
        <f t="shared" si="14"/>
        <v>TIDAK</v>
      </c>
    </row>
    <row r="152" spans="1:10">
      <c r="A152" s="45">
        <v>136</v>
      </c>
      <c r="B152" s="45" t="str">
        <f t="shared" si="10"/>
        <v>NORMAL</v>
      </c>
      <c r="C152" s="45">
        <v>74</v>
      </c>
      <c r="D152" s="45" t="str">
        <f t="shared" si="11"/>
        <v>NORMAL</v>
      </c>
      <c r="E152" s="45">
        <v>37.4</v>
      </c>
      <c r="F152" s="45" t="str">
        <f t="shared" si="12"/>
        <v>OBESITAS</v>
      </c>
      <c r="G152" s="45">
        <v>24</v>
      </c>
      <c r="H152" s="45" t="str">
        <f t="shared" si="13"/>
        <v>Dewasa</v>
      </c>
      <c r="I152" s="45">
        <v>0</v>
      </c>
      <c r="J152" s="45" t="str">
        <f t="shared" si="14"/>
        <v>TIDAK</v>
      </c>
    </row>
    <row r="153" spans="1:10">
      <c r="A153" s="45">
        <v>114</v>
      </c>
      <c r="B153" s="45" t="str">
        <f t="shared" si="10"/>
        <v>NORMAL</v>
      </c>
      <c r="C153" s="45">
        <v>65</v>
      </c>
      <c r="D153" s="45" t="str">
        <f t="shared" si="11"/>
        <v>NORMAL</v>
      </c>
      <c r="E153" s="45">
        <v>21.9</v>
      </c>
      <c r="F153" s="45" t="str">
        <f t="shared" si="12"/>
        <v>NORMAL</v>
      </c>
      <c r="G153" s="45">
        <v>37</v>
      </c>
      <c r="H153" s="45" t="str">
        <f t="shared" si="13"/>
        <v>Dewasa</v>
      </c>
      <c r="I153" s="45">
        <v>0</v>
      </c>
      <c r="J153" s="45" t="str">
        <f t="shared" si="14"/>
        <v>TIDAK</v>
      </c>
    </row>
    <row r="154" spans="1:10">
      <c r="A154" s="45">
        <v>156</v>
      </c>
      <c r="B154" s="45" t="str">
        <f t="shared" si="10"/>
        <v>PREDIABETES</v>
      </c>
      <c r="C154" s="45">
        <v>86</v>
      </c>
      <c r="D154" s="45" t="str">
        <f t="shared" si="11"/>
        <v>PRAHIPERTENSI</v>
      </c>
      <c r="E154" s="45">
        <v>34.299999999999997</v>
      </c>
      <c r="F154" s="45" t="str">
        <f t="shared" si="12"/>
        <v>OBESITAS</v>
      </c>
      <c r="G154" s="45">
        <v>42</v>
      </c>
      <c r="H154" s="45" t="str">
        <f t="shared" si="13"/>
        <v>Dewasa</v>
      </c>
      <c r="I154" s="45">
        <v>1</v>
      </c>
      <c r="J154" s="45" t="str">
        <f t="shared" si="14"/>
        <v>YA</v>
      </c>
    </row>
    <row r="155" spans="1:10">
      <c r="A155" s="45">
        <v>153</v>
      </c>
      <c r="B155" s="45" t="str">
        <f t="shared" si="10"/>
        <v>PREDIABETES</v>
      </c>
      <c r="C155" s="45">
        <v>82</v>
      </c>
      <c r="D155" s="45" t="str">
        <f t="shared" si="11"/>
        <v>PRAHIPERTENSI</v>
      </c>
      <c r="E155" s="45">
        <v>40.6</v>
      </c>
      <c r="F155" s="45" t="str">
        <f t="shared" si="12"/>
        <v>OBESITAS</v>
      </c>
      <c r="G155" s="45">
        <v>23</v>
      </c>
      <c r="H155" s="45" t="str">
        <f t="shared" si="13"/>
        <v>Dewasa</v>
      </c>
      <c r="I155" s="45">
        <v>0</v>
      </c>
      <c r="J155" s="45" t="str">
        <f t="shared" si="14"/>
        <v>TIDAK</v>
      </c>
    </row>
    <row r="156" spans="1:10">
      <c r="A156" s="45">
        <v>188</v>
      </c>
      <c r="B156" s="45" t="str">
        <f t="shared" si="10"/>
        <v>PREDIABETES</v>
      </c>
      <c r="C156" s="45">
        <v>78</v>
      </c>
      <c r="D156" s="45" t="str">
        <f t="shared" si="11"/>
        <v>NORMAL</v>
      </c>
      <c r="E156" s="45">
        <v>47.9</v>
      </c>
      <c r="F156" s="45" t="str">
        <f t="shared" si="12"/>
        <v>OBESITAS</v>
      </c>
      <c r="G156" s="45">
        <v>43</v>
      </c>
      <c r="H156" s="45" t="str">
        <f t="shared" si="13"/>
        <v>Dewasa</v>
      </c>
      <c r="I156" s="45">
        <v>1</v>
      </c>
      <c r="J156" s="45" t="str">
        <f t="shared" si="14"/>
        <v>YA</v>
      </c>
    </row>
    <row r="157" spans="1:10">
      <c r="A157" s="45">
        <v>152</v>
      </c>
      <c r="B157" s="45" t="str">
        <f t="shared" si="10"/>
        <v>PREDIABETES</v>
      </c>
      <c r="C157" s="45">
        <v>88</v>
      </c>
      <c r="D157" s="45" t="str">
        <f t="shared" si="11"/>
        <v>PRAHIPERTENSI</v>
      </c>
      <c r="E157" s="45">
        <v>50</v>
      </c>
      <c r="F157" s="45" t="str">
        <f t="shared" si="12"/>
        <v>OBESITAS</v>
      </c>
      <c r="G157" s="45">
        <v>36</v>
      </c>
      <c r="H157" s="45" t="str">
        <f t="shared" si="13"/>
        <v>Dewasa</v>
      </c>
      <c r="I157" s="45">
        <v>1</v>
      </c>
      <c r="J157" s="45" t="str">
        <f t="shared" si="14"/>
        <v>YA</v>
      </c>
    </row>
    <row r="158" spans="1:10">
      <c r="A158" s="45">
        <v>99</v>
      </c>
      <c r="B158" s="45" t="str">
        <f t="shared" si="10"/>
        <v>NORMAL</v>
      </c>
      <c r="C158" s="45">
        <v>52</v>
      </c>
      <c r="D158" s="45" t="str">
        <f t="shared" si="11"/>
        <v>NORMAL</v>
      </c>
      <c r="E158" s="45">
        <v>24.6</v>
      </c>
      <c r="F158" s="45" t="str">
        <f t="shared" si="12"/>
        <v>NORMAL</v>
      </c>
      <c r="G158" s="45">
        <v>21</v>
      </c>
      <c r="H158" s="45" t="str">
        <f t="shared" si="13"/>
        <v>Dewasa</v>
      </c>
      <c r="I158" s="45">
        <v>0</v>
      </c>
      <c r="J158" s="45" t="str">
        <f t="shared" si="14"/>
        <v>TIDAK</v>
      </c>
    </row>
    <row r="159" spans="1:10">
      <c r="A159" s="45">
        <v>109</v>
      </c>
      <c r="B159" s="45" t="str">
        <f t="shared" si="10"/>
        <v>NORMAL</v>
      </c>
      <c r="C159" s="45">
        <v>56</v>
      </c>
      <c r="D159" s="45" t="str">
        <f t="shared" si="11"/>
        <v>NORMAL</v>
      </c>
      <c r="E159" s="45">
        <v>25.2</v>
      </c>
      <c r="F159" s="45" t="str">
        <f t="shared" si="12"/>
        <v>NORMAL</v>
      </c>
      <c r="G159" s="45">
        <v>23</v>
      </c>
      <c r="H159" s="45" t="str">
        <f t="shared" si="13"/>
        <v>Dewasa</v>
      </c>
      <c r="I159" s="45">
        <v>0</v>
      </c>
      <c r="J159" s="45" t="str">
        <f t="shared" si="14"/>
        <v>TIDAK</v>
      </c>
    </row>
    <row r="160" spans="1:10">
      <c r="A160" s="45">
        <v>88</v>
      </c>
      <c r="B160" s="45" t="str">
        <f t="shared" si="10"/>
        <v>NORMAL</v>
      </c>
      <c r="C160" s="45">
        <v>74</v>
      </c>
      <c r="D160" s="45" t="str">
        <f t="shared" si="11"/>
        <v>NORMAL</v>
      </c>
      <c r="E160" s="45">
        <v>29</v>
      </c>
      <c r="F160" s="45" t="str">
        <f t="shared" si="12"/>
        <v>NORMAL</v>
      </c>
      <c r="G160" s="45">
        <v>22</v>
      </c>
      <c r="H160" s="45" t="str">
        <f t="shared" si="13"/>
        <v>Dewasa</v>
      </c>
      <c r="I160" s="45">
        <v>0</v>
      </c>
      <c r="J160" s="45" t="str">
        <f t="shared" si="14"/>
        <v>TIDAK</v>
      </c>
    </row>
    <row r="161" spans="1:10">
      <c r="A161" s="45">
        <v>163</v>
      </c>
      <c r="B161" s="45" t="str">
        <f t="shared" si="10"/>
        <v>PREDIABETES</v>
      </c>
      <c r="C161" s="45">
        <v>72</v>
      </c>
      <c r="D161" s="45" t="str">
        <f t="shared" si="11"/>
        <v>NORMAL</v>
      </c>
      <c r="E161" s="45">
        <v>40.9</v>
      </c>
      <c r="F161" s="45" t="str">
        <f t="shared" si="12"/>
        <v>OBESITAS</v>
      </c>
      <c r="G161" s="45">
        <v>47</v>
      </c>
      <c r="H161" s="45" t="str">
        <f t="shared" si="13"/>
        <v>Dewasa</v>
      </c>
      <c r="I161" s="45">
        <v>1</v>
      </c>
      <c r="J161" s="45" t="str">
        <f t="shared" si="14"/>
        <v>YA</v>
      </c>
    </row>
    <row r="162" spans="1:10">
      <c r="A162" s="45">
        <v>151</v>
      </c>
      <c r="B162" s="45" t="str">
        <f t="shared" si="10"/>
        <v>PREDIABETES</v>
      </c>
      <c r="C162" s="45">
        <v>90</v>
      </c>
      <c r="D162" s="45" t="str">
        <f t="shared" si="11"/>
        <v>HIPERTENSI1</v>
      </c>
      <c r="E162" s="45">
        <v>29.7</v>
      </c>
      <c r="F162" s="45" t="str">
        <f t="shared" si="12"/>
        <v>NORMAL</v>
      </c>
      <c r="G162" s="45">
        <v>36</v>
      </c>
      <c r="H162" s="45" t="str">
        <f t="shared" si="13"/>
        <v>Dewasa</v>
      </c>
      <c r="I162" s="45">
        <v>0</v>
      </c>
      <c r="J162" s="45" t="str">
        <f t="shared" si="14"/>
        <v>TIDAK</v>
      </c>
    </row>
    <row r="163" spans="1:10">
      <c r="A163" s="45">
        <v>102</v>
      </c>
      <c r="B163" s="45" t="str">
        <f t="shared" si="10"/>
        <v>NORMAL</v>
      </c>
      <c r="C163" s="45">
        <v>74</v>
      </c>
      <c r="D163" s="45" t="str">
        <f t="shared" si="11"/>
        <v>NORMAL</v>
      </c>
      <c r="E163" s="45">
        <v>37.200000000000003</v>
      </c>
      <c r="F163" s="45" t="str">
        <f t="shared" si="12"/>
        <v>OBESITAS</v>
      </c>
      <c r="G163" s="45">
        <v>45</v>
      </c>
      <c r="H163" s="45" t="str">
        <f t="shared" si="13"/>
        <v>Dewasa</v>
      </c>
      <c r="I163" s="45">
        <v>0</v>
      </c>
      <c r="J163" s="45" t="str">
        <f t="shared" si="14"/>
        <v>TIDAK</v>
      </c>
    </row>
    <row r="164" spans="1:10">
      <c r="A164" s="45">
        <v>114</v>
      </c>
      <c r="B164" s="45" t="str">
        <f t="shared" si="10"/>
        <v>NORMAL</v>
      </c>
      <c r="C164" s="45">
        <v>80</v>
      </c>
      <c r="D164" s="45" t="str">
        <f t="shared" si="11"/>
        <v>NORMAL</v>
      </c>
      <c r="E164" s="45">
        <v>44.2</v>
      </c>
      <c r="F164" s="45" t="str">
        <f t="shared" si="12"/>
        <v>OBESITAS</v>
      </c>
      <c r="G164" s="45">
        <v>27</v>
      </c>
      <c r="H164" s="45" t="str">
        <f t="shared" si="13"/>
        <v>Dewasa</v>
      </c>
      <c r="I164" s="45">
        <v>0</v>
      </c>
      <c r="J164" s="45" t="str">
        <f t="shared" si="14"/>
        <v>TIDAK</v>
      </c>
    </row>
    <row r="165" spans="1:10">
      <c r="A165" s="45">
        <v>100</v>
      </c>
      <c r="B165" s="45" t="str">
        <f t="shared" si="10"/>
        <v>NORMAL</v>
      </c>
      <c r="C165" s="45">
        <v>64</v>
      </c>
      <c r="D165" s="45" t="str">
        <f t="shared" si="11"/>
        <v>NORMAL</v>
      </c>
      <c r="E165" s="45">
        <v>29.7</v>
      </c>
      <c r="F165" s="45" t="str">
        <f t="shared" si="12"/>
        <v>NORMAL</v>
      </c>
      <c r="G165" s="45">
        <v>21</v>
      </c>
      <c r="H165" s="45" t="str">
        <f t="shared" si="13"/>
        <v>Dewasa</v>
      </c>
      <c r="I165" s="45">
        <v>0</v>
      </c>
      <c r="J165" s="45" t="str">
        <f t="shared" si="14"/>
        <v>TIDAK</v>
      </c>
    </row>
    <row r="166" spans="1:10">
      <c r="A166" s="45">
        <v>131</v>
      </c>
      <c r="B166" s="45" t="str">
        <f t="shared" si="10"/>
        <v>NORMAL</v>
      </c>
      <c r="C166" s="45">
        <v>88</v>
      </c>
      <c r="D166" s="45" t="str">
        <f t="shared" si="11"/>
        <v>PRAHIPERTENSI</v>
      </c>
      <c r="E166" s="45">
        <v>31.6</v>
      </c>
      <c r="F166" s="45" t="str">
        <f t="shared" si="12"/>
        <v>OBESITAS</v>
      </c>
      <c r="G166" s="45">
        <v>32</v>
      </c>
      <c r="H166" s="45" t="str">
        <f t="shared" si="13"/>
        <v>Dewasa</v>
      </c>
      <c r="I166" s="45">
        <v>1</v>
      </c>
      <c r="J166" s="45" t="str">
        <f t="shared" si="14"/>
        <v>YA</v>
      </c>
    </row>
    <row r="167" spans="1:10">
      <c r="A167" s="45">
        <v>104</v>
      </c>
      <c r="B167" s="45" t="str">
        <f t="shared" si="10"/>
        <v>NORMAL</v>
      </c>
      <c r="C167" s="45">
        <v>74</v>
      </c>
      <c r="D167" s="45" t="str">
        <f t="shared" si="11"/>
        <v>NORMAL</v>
      </c>
      <c r="E167" s="45">
        <v>29.9</v>
      </c>
      <c r="F167" s="45" t="str">
        <f t="shared" si="12"/>
        <v>NORMAL</v>
      </c>
      <c r="G167" s="45">
        <v>41</v>
      </c>
      <c r="H167" s="45" t="str">
        <f t="shared" si="13"/>
        <v>Dewasa</v>
      </c>
      <c r="I167" s="45">
        <v>1</v>
      </c>
      <c r="J167" s="45" t="str">
        <f t="shared" si="14"/>
        <v>YA</v>
      </c>
    </row>
    <row r="168" spans="1:10">
      <c r="A168" s="45">
        <v>148</v>
      </c>
      <c r="B168" s="45" t="str">
        <f t="shared" si="10"/>
        <v>PREDIABETES</v>
      </c>
      <c r="C168" s="45">
        <v>66</v>
      </c>
      <c r="D168" s="45" t="str">
        <f t="shared" si="11"/>
        <v>NORMAL</v>
      </c>
      <c r="E168" s="45">
        <v>32.5</v>
      </c>
      <c r="F168" s="45" t="str">
        <f t="shared" si="12"/>
        <v>OBESITAS</v>
      </c>
      <c r="G168" s="45">
        <v>22</v>
      </c>
      <c r="H168" s="45" t="str">
        <f t="shared" si="13"/>
        <v>Dewasa</v>
      </c>
      <c r="I168" s="45">
        <v>0</v>
      </c>
      <c r="J168" s="45" t="str">
        <f t="shared" si="14"/>
        <v>TIDAK</v>
      </c>
    </row>
    <row r="169" spans="1:10">
      <c r="A169" s="45">
        <v>120</v>
      </c>
      <c r="B169" s="45" t="str">
        <f t="shared" si="10"/>
        <v>NORMAL</v>
      </c>
      <c r="C169" s="45">
        <v>68</v>
      </c>
      <c r="D169" s="45" t="str">
        <f t="shared" si="11"/>
        <v>NORMAL</v>
      </c>
      <c r="E169" s="45">
        <v>29.6</v>
      </c>
      <c r="F169" s="45" t="str">
        <f t="shared" si="12"/>
        <v>NORMAL</v>
      </c>
      <c r="G169" s="45">
        <v>34</v>
      </c>
      <c r="H169" s="45" t="str">
        <f t="shared" si="13"/>
        <v>Dewasa</v>
      </c>
      <c r="I169" s="45">
        <v>0</v>
      </c>
      <c r="J169" s="45" t="str">
        <f t="shared" si="14"/>
        <v>TIDAK</v>
      </c>
    </row>
    <row r="170" spans="1:10">
      <c r="A170" s="45">
        <v>110</v>
      </c>
      <c r="B170" s="45" t="str">
        <f t="shared" si="10"/>
        <v>NORMAL</v>
      </c>
      <c r="C170" s="45">
        <v>66</v>
      </c>
      <c r="D170" s="45" t="str">
        <f t="shared" si="11"/>
        <v>NORMAL</v>
      </c>
      <c r="E170" s="45">
        <v>31.9</v>
      </c>
      <c r="F170" s="45" t="str">
        <f t="shared" si="12"/>
        <v>OBESITAS</v>
      </c>
      <c r="G170" s="45">
        <v>29</v>
      </c>
      <c r="H170" s="45" t="str">
        <f t="shared" si="13"/>
        <v>Dewasa</v>
      </c>
      <c r="I170" s="45">
        <v>0</v>
      </c>
      <c r="J170" s="45" t="str">
        <f t="shared" si="14"/>
        <v>TIDAK</v>
      </c>
    </row>
    <row r="171" spans="1:10">
      <c r="A171" s="45">
        <v>111</v>
      </c>
      <c r="B171" s="45" t="str">
        <f t="shared" si="10"/>
        <v>NORMAL</v>
      </c>
      <c r="C171" s="45">
        <v>90</v>
      </c>
      <c r="D171" s="45" t="str">
        <f t="shared" si="11"/>
        <v>HIPERTENSI1</v>
      </c>
      <c r="E171" s="45">
        <v>28.4</v>
      </c>
      <c r="F171" s="45" t="str">
        <f t="shared" si="12"/>
        <v>NORMAL</v>
      </c>
      <c r="G171" s="45">
        <v>29</v>
      </c>
      <c r="H171" s="45" t="str">
        <f t="shared" si="13"/>
        <v>Dewasa</v>
      </c>
      <c r="I171" s="45">
        <v>0</v>
      </c>
      <c r="J171" s="45" t="str">
        <f t="shared" si="14"/>
        <v>TIDAK</v>
      </c>
    </row>
    <row r="172" spans="1:10">
      <c r="A172" s="45">
        <v>102</v>
      </c>
      <c r="B172" s="45" t="str">
        <f t="shared" si="10"/>
        <v>NORMAL</v>
      </c>
      <c r="C172" s="45">
        <v>82</v>
      </c>
      <c r="D172" s="45" t="str">
        <f t="shared" si="11"/>
        <v>PRAHIPERTENSI</v>
      </c>
      <c r="E172" s="45">
        <v>30.8</v>
      </c>
      <c r="F172" s="45" t="str">
        <f t="shared" si="12"/>
        <v>OBESITAS</v>
      </c>
      <c r="G172" s="45">
        <v>36</v>
      </c>
      <c r="H172" s="45" t="str">
        <f t="shared" si="13"/>
        <v>Dewasa</v>
      </c>
      <c r="I172" s="45">
        <v>1</v>
      </c>
      <c r="J172" s="45" t="str">
        <f t="shared" si="14"/>
        <v>YA</v>
      </c>
    </row>
    <row r="173" spans="1:10">
      <c r="A173" s="45">
        <v>134</v>
      </c>
      <c r="B173" s="45" t="str">
        <f t="shared" si="10"/>
        <v>NORMAL</v>
      </c>
      <c r="C173" s="45">
        <v>70</v>
      </c>
      <c r="D173" s="45" t="str">
        <f t="shared" si="11"/>
        <v>NORMAL</v>
      </c>
      <c r="E173" s="45">
        <v>35.4</v>
      </c>
      <c r="F173" s="45" t="str">
        <f t="shared" si="12"/>
        <v>OBESITAS</v>
      </c>
      <c r="G173" s="45">
        <v>29</v>
      </c>
      <c r="H173" s="45" t="str">
        <f t="shared" si="13"/>
        <v>Dewasa</v>
      </c>
      <c r="I173" s="45">
        <v>1</v>
      </c>
      <c r="J173" s="45" t="str">
        <f t="shared" si="14"/>
        <v>YA</v>
      </c>
    </row>
    <row r="174" spans="1:10">
      <c r="A174" s="45">
        <v>87</v>
      </c>
      <c r="B174" s="45" t="str">
        <f t="shared" si="10"/>
        <v>NORMAL</v>
      </c>
      <c r="C174" s="45">
        <v>0</v>
      </c>
      <c r="D174" s="45" t="str">
        <f t="shared" si="11"/>
        <v>NORMAL</v>
      </c>
      <c r="E174" s="45">
        <v>28.9</v>
      </c>
      <c r="F174" s="45" t="str">
        <f t="shared" si="12"/>
        <v>NORMAL</v>
      </c>
      <c r="G174" s="45">
        <v>25</v>
      </c>
      <c r="H174" s="45" t="str">
        <f t="shared" si="13"/>
        <v>Dewasa</v>
      </c>
      <c r="I174" s="45">
        <v>0</v>
      </c>
      <c r="J174" s="45" t="str">
        <f t="shared" si="14"/>
        <v>TIDAK</v>
      </c>
    </row>
    <row r="175" spans="1:10">
      <c r="A175" s="45">
        <v>79</v>
      </c>
      <c r="B175" s="45" t="str">
        <f t="shared" si="10"/>
        <v>NORMAL</v>
      </c>
      <c r="C175" s="45">
        <v>60</v>
      </c>
      <c r="D175" s="45" t="str">
        <f t="shared" si="11"/>
        <v>NORMAL</v>
      </c>
      <c r="E175" s="45">
        <v>43.5</v>
      </c>
      <c r="F175" s="45" t="str">
        <f t="shared" si="12"/>
        <v>OBESITAS</v>
      </c>
      <c r="G175" s="45">
        <v>23</v>
      </c>
      <c r="H175" s="45" t="str">
        <f t="shared" si="13"/>
        <v>Dewasa</v>
      </c>
      <c r="I175" s="45">
        <v>0</v>
      </c>
      <c r="J175" s="45" t="str">
        <f t="shared" si="14"/>
        <v>TIDAK</v>
      </c>
    </row>
    <row r="176" spans="1:10">
      <c r="A176" s="45">
        <v>75</v>
      </c>
      <c r="B176" s="45" t="str">
        <f t="shared" si="10"/>
        <v>NORMAL</v>
      </c>
      <c r="C176" s="45">
        <v>64</v>
      </c>
      <c r="D176" s="45" t="str">
        <f t="shared" si="11"/>
        <v>NORMAL</v>
      </c>
      <c r="E176" s="45">
        <v>29.7</v>
      </c>
      <c r="F176" s="45" t="str">
        <f t="shared" si="12"/>
        <v>NORMAL</v>
      </c>
      <c r="G176" s="45">
        <v>33</v>
      </c>
      <c r="H176" s="45" t="str">
        <f t="shared" si="13"/>
        <v>Dewasa</v>
      </c>
      <c r="I176" s="45">
        <v>0</v>
      </c>
      <c r="J176" s="45" t="str">
        <f t="shared" si="14"/>
        <v>TIDAK</v>
      </c>
    </row>
    <row r="177" spans="1:10">
      <c r="A177" s="45">
        <v>179</v>
      </c>
      <c r="B177" s="45" t="str">
        <f t="shared" si="10"/>
        <v>PREDIABETES</v>
      </c>
      <c r="C177" s="45">
        <v>72</v>
      </c>
      <c r="D177" s="45" t="str">
        <f t="shared" si="11"/>
        <v>NORMAL</v>
      </c>
      <c r="E177" s="45">
        <v>32.700000000000003</v>
      </c>
      <c r="F177" s="45" t="str">
        <f t="shared" si="12"/>
        <v>OBESITAS</v>
      </c>
      <c r="G177" s="45">
        <v>36</v>
      </c>
      <c r="H177" s="45" t="str">
        <f t="shared" si="13"/>
        <v>Dewasa</v>
      </c>
      <c r="I177" s="45">
        <v>1</v>
      </c>
      <c r="J177" s="45" t="str">
        <f t="shared" si="14"/>
        <v>YA</v>
      </c>
    </row>
    <row r="178" spans="1:10">
      <c r="A178" s="45">
        <v>85</v>
      </c>
      <c r="B178" s="45" t="str">
        <f t="shared" si="10"/>
        <v>NORMAL</v>
      </c>
      <c r="C178" s="45">
        <v>78</v>
      </c>
      <c r="D178" s="45" t="str">
        <f t="shared" si="11"/>
        <v>NORMAL</v>
      </c>
      <c r="E178" s="45">
        <v>31.2</v>
      </c>
      <c r="F178" s="45" t="str">
        <f t="shared" si="12"/>
        <v>OBESITAS</v>
      </c>
      <c r="G178" s="45">
        <v>42</v>
      </c>
      <c r="H178" s="45" t="str">
        <f t="shared" si="13"/>
        <v>Dewasa</v>
      </c>
      <c r="I178" s="45">
        <v>0</v>
      </c>
      <c r="J178" s="45" t="str">
        <f t="shared" si="14"/>
        <v>TIDAK</v>
      </c>
    </row>
    <row r="179" spans="1:10">
      <c r="A179" s="45">
        <v>129</v>
      </c>
      <c r="B179" s="45" t="str">
        <f t="shared" si="10"/>
        <v>NORMAL</v>
      </c>
      <c r="C179" s="45">
        <v>110</v>
      </c>
      <c r="D179" s="45" t="str">
        <f t="shared" si="11"/>
        <v>HIPERTENSI2</v>
      </c>
      <c r="E179" s="45">
        <v>67.099999999999994</v>
      </c>
      <c r="F179" s="45" t="str">
        <f t="shared" si="12"/>
        <v>OBESITAS</v>
      </c>
      <c r="G179" s="45">
        <v>26</v>
      </c>
      <c r="H179" s="45" t="str">
        <f t="shared" si="13"/>
        <v>Dewasa</v>
      </c>
      <c r="I179" s="45">
        <v>1</v>
      </c>
      <c r="J179" s="45" t="str">
        <f t="shared" si="14"/>
        <v>YA</v>
      </c>
    </row>
    <row r="180" spans="1:10">
      <c r="A180" s="45">
        <v>143</v>
      </c>
      <c r="B180" s="45" t="str">
        <f t="shared" si="10"/>
        <v>PREDIABETES</v>
      </c>
      <c r="C180" s="45">
        <v>78</v>
      </c>
      <c r="D180" s="45" t="str">
        <f t="shared" si="11"/>
        <v>NORMAL</v>
      </c>
      <c r="E180" s="45">
        <v>45</v>
      </c>
      <c r="F180" s="45" t="str">
        <f t="shared" si="12"/>
        <v>OBESITAS</v>
      </c>
      <c r="G180" s="45">
        <v>47</v>
      </c>
      <c r="H180" s="45" t="str">
        <f t="shared" si="13"/>
        <v>Dewasa</v>
      </c>
      <c r="I180" s="45">
        <v>0</v>
      </c>
      <c r="J180" s="45" t="str">
        <f t="shared" si="14"/>
        <v>TIDAK</v>
      </c>
    </row>
    <row r="181" spans="1:10">
      <c r="A181" s="45">
        <v>130</v>
      </c>
      <c r="B181" s="45" t="str">
        <f t="shared" si="10"/>
        <v>NORMAL</v>
      </c>
      <c r="C181" s="45">
        <v>82</v>
      </c>
      <c r="D181" s="45" t="str">
        <f t="shared" si="11"/>
        <v>PRAHIPERTENSI</v>
      </c>
      <c r="E181" s="45">
        <v>39.1</v>
      </c>
      <c r="F181" s="45" t="str">
        <f t="shared" si="12"/>
        <v>OBESITAS</v>
      </c>
      <c r="G181" s="45">
        <v>37</v>
      </c>
      <c r="H181" s="45" t="str">
        <f t="shared" si="13"/>
        <v>Dewasa</v>
      </c>
      <c r="I181" s="45">
        <v>1</v>
      </c>
      <c r="J181" s="45" t="str">
        <f t="shared" si="14"/>
        <v>YA</v>
      </c>
    </row>
    <row r="182" spans="1:10">
      <c r="A182" s="45">
        <v>87</v>
      </c>
      <c r="B182" s="45" t="str">
        <f t="shared" si="10"/>
        <v>NORMAL</v>
      </c>
      <c r="C182" s="45">
        <v>80</v>
      </c>
      <c r="D182" s="45" t="str">
        <f t="shared" si="11"/>
        <v>NORMAL</v>
      </c>
      <c r="E182" s="45">
        <v>23.2</v>
      </c>
      <c r="F182" s="45" t="str">
        <f t="shared" si="12"/>
        <v>NORMAL</v>
      </c>
      <c r="G182" s="45">
        <v>32</v>
      </c>
      <c r="H182" s="45" t="str">
        <f t="shared" si="13"/>
        <v>Dewasa</v>
      </c>
      <c r="I182" s="45">
        <v>0</v>
      </c>
      <c r="J182" s="45" t="str">
        <f t="shared" si="14"/>
        <v>TIDAK</v>
      </c>
    </row>
    <row r="183" spans="1:10">
      <c r="A183" s="45">
        <v>119</v>
      </c>
      <c r="B183" s="45" t="str">
        <f t="shared" si="10"/>
        <v>NORMAL</v>
      </c>
      <c r="C183" s="45">
        <v>64</v>
      </c>
      <c r="D183" s="45" t="str">
        <f t="shared" si="11"/>
        <v>NORMAL</v>
      </c>
      <c r="E183" s="45">
        <v>34.9</v>
      </c>
      <c r="F183" s="45" t="str">
        <f t="shared" si="12"/>
        <v>OBESITAS</v>
      </c>
      <c r="G183" s="45">
        <v>23</v>
      </c>
      <c r="H183" s="45" t="str">
        <f t="shared" si="13"/>
        <v>Dewasa</v>
      </c>
      <c r="I183" s="45">
        <v>0</v>
      </c>
      <c r="J183" s="45" t="str">
        <f t="shared" si="14"/>
        <v>TIDAK</v>
      </c>
    </row>
    <row r="184" spans="1:10">
      <c r="A184" s="45">
        <v>0</v>
      </c>
      <c r="B184" s="45" t="str">
        <f t="shared" si="10"/>
        <v>NORMAL</v>
      </c>
      <c r="C184" s="45">
        <v>74</v>
      </c>
      <c r="D184" s="45" t="str">
        <f t="shared" si="11"/>
        <v>NORMAL</v>
      </c>
      <c r="E184" s="45">
        <v>27.7</v>
      </c>
      <c r="F184" s="45" t="str">
        <f t="shared" si="12"/>
        <v>NORMAL</v>
      </c>
      <c r="G184" s="45">
        <v>21</v>
      </c>
      <c r="H184" s="45" t="str">
        <f t="shared" si="13"/>
        <v>Dewasa</v>
      </c>
      <c r="I184" s="45">
        <v>0</v>
      </c>
      <c r="J184" s="45" t="str">
        <f t="shared" si="14"/>
        <v>TIDAK</v>
      </c>
    </row>
    <row r="185" spans="1:10">
      <c r="A185" s="45">
        <v>73</v>
      </c>
      <c r="B185" s="45" t="str">
        <f t="shared" si="10"/>
        <v>NORMAL</v>
      </c>
      <c r="C185" s="45">
        <v>60</v>
      </c>
      <c r="D185" s="45" t="str">
        <f t="shared" si="11"/>
        <v>NORMAL</v>
      </c>
      <c r="E185" s="45">
        <v>26.8</v>
      </c>
      <c r="F185" s="45" t="str">
        <f t="shared" si="12"/>
        <v>NORMAL</v>
      </c>
      <c r="G185" s="45">
        <v>27</v>
      </c>
      <c r="H185" s="45" t="str">
        <f t="shared" si="13"/>
        <v>Dewasa</v>
      </c>
      <c r="I185" s="45">
        <v>0</v>
      </c>
      <c r="J185" s="45" t="str">
        <f t="shared" si="14"/>
        <v>TIDAK</v>
      </c>
    </row>
    <row r="186" spans="1:10">
      <c r="A186" s="45">
        <v>141</v>
      </c>
      <c r="B186" s="45" t="str">
        <f t="shared" si="10"/>
        <v>PREDIABETES</v>
      </c>
      <c r="C186" s="45">
        <v>74</v>
      </c>
      <c r="D186" s="45" t="str">
        <f t="shared" si="11"/>
        <v>NORMAL</v>
      </c>
      <c r="E186" s="45">
        <v>27.6</v>
      </c>
      <c r="F186" s="45" t="str">
        <f t="shared" si="12"/>
        <v>NORMAL</v>
      </c>
      <c r="G186" s="45">
        <v>40</v>
      </c>
      <c r="H186" s="45" t="str">
        <f t="shared" si="13"/>
        <v>Dewasa</v>
      </c>
      <c r="I186" s="45">
        <v>0</v>
      </c>
      <c r="J186" s="45" t="str">
        <f t="shared" si="14"/>
        <v>TIDAK</v>
      </c>
    </row>
    <row r="187" spans="1:10">
      <c r="A187" s="45">
        <v>194</v>
      </c>
      <c r="B187" s="45" t="str">
        <f t="shared" si="10"/>
        <v>PREDIABETES</v>
      </c>
      <c r="C187" s="45">
        <v>68</v>
      </c>
      <c r="D187" s="45" t="str">
        <f t="shared" si="11"/>
        <v>NORMAL</v>
      </c>
      <c r="E187" s="45">
        <v>35.9</v>
      </c>
      <c r="F187" s="45" t="str">
        <f t="shared" si="12"/>
        <v>OBESITAS</v>
      </c>
      <c r="G187" s="45">
        <v>41</v>
      </c>
      <c r="H187" s="45" t="str">
        <f t="shared" si="13"/>
        <v>Dewasa</v>
      </c>
      <c r="I187" s="45">
        <v>1</v>
      </c>
      <c r="J187" s="45" t="str">
        <f t="shared" si="14"/>
        <v>YA</v>
      </c>
    </row>
    <row r="188" spans="1:10">
      <c r="A188" s="45">
        <v>181</v>
      </c>
      <c r="B188" s="45" t="str">
        <f t="shared" si="10"/>
        <v>PREDIABETES</v>
      </c>
      <c r="C188" s="45">
        <v>68</v>
      </c>
      <c r="D188" s="45" t="str">
        <f t="shared" si="11"/>
        <v>NORMAL</v>
      </c>
      <c r="E188" s="45">
        <v>30.1</v>
      </c>
      <c r="F188" s="45" t="str">
        <f t="shared" si="12"/>
        <v>OBESITAS</v>
      </c>
      <c r="G188" s="45">
        <v>60</v>
      </c>
      <c r="H188" s="45" t="str">
        <f t="shared" si="13"/>
        <v>Dewasa</v>
      </c>
      <c r="I188" s="45">
        <v>1</v>
      </c>
      <c r="J188" s="45" t="str">
        <f t="shared" si="14"/>
        <v>YA</v>
      </c>
    </row>
    <row r="189" spans="1:10">
      <c r="A189" s="45">
        <v>128</v>
      </c>
      <c r="B189" s="45" t="str">
        <f t="shared" si="10"/>
        <v>NORMAL</v>
      </c>
      <c r="C189" s="45">
        <v>98</v>
      </c>
      <c r="D189" s="45" t="str">
        <f t="shared" si="11"/>
        <v>HIPERTENSI1</v>
      </c>
      <c r="E189" s="45">
        <v>32</v>
      </c>
      <c r="F189" s="45" t="str">
        <f t="shared" si="12"/>
        <v>OBESITAS</v>
      </c>
      <c r="G189" s="45">
        <v>33</v>
      </c>
      <c r="H189" s="45" t="str">
        <f t="shared" si="13"/>
        <v>Dewasa</v>
      </c>
      <c r="I189" s="45">
        <v>1</v>
      </c>
      <c r="J189" s="45" t="str">
        <f t="shared" si="14"/>
        <v>YA</v>
      </c>
    </row>
    <row r="190" spans="1:10">
      <c r="A190" s="45">
        <v>109</v>
      </c>
      <c r="B190" s="45" t="str">
        <f t="shared" si="10"/>
        <v>NORMAL</v>
      </c>
      <c r="C190" s="45">
        <v>76</v>
      </c>
      <c r="D190" s="45" t="str">
        <f t="shared" si="11"/>
        <v>NORMAL</v>
      </c>
      <c r="E190" s="45">
        <v>27.9</v>
      </c>
      <c r="F190" s="45" t="str">
        <f t="shared" si="12"/>
        <v>NORMAL</v>
      </c>
      <c r="G190" s="45">
        <v>31</v>
      </c>
      <c r="H190" s="45" t="str">
        <f t="shared" si="13"/>
        <v>Dewasa</v>
      </c>
      <c r="I190" s="45">
        <v>1</v>
      </c>
      <c r="J190" s="45" t="str">
        <f t="shared" si="14"/>
        <v>YA</v>
      </c>
    </row>
    <row r="191" spans="1:10">
      <c r="A191" s="45">
        <v>139</v>
      </c>
      <c r="B191" s="45" t="str">
        <f t="shared" si="10"/>
        <v>NORMAL</v>
      </c>
      <c r="C191" s="45">
        <v>80</v>
      </c>
      <c r="D191" s="45" t="str">
        <f t="shared" si="11"/>
        <v>NORMAL</v>
      </c>
      <c r="E191" s="45">
        <v>31.6</v>
      </c>
      <c r="F191" s="45" t="str">
        <f t="shared" si="12"/>
        <v>OBESITAS</v>
      </c>
      <c r="G191" s="45">
        <v>25</v>
      </c>
      <c r="H191" s="45" t="str">
        <f t="shared" si="13"/>
        <v>Dewasa</v>
      </c>
      <c r="I191" s="45">
        <v>1</v>
      </c>
      <c r="J191" s="45" t="str">
        <f t="shared" si="14"/>
        <v>YA</v>
      </c>
    </row>
    <row r="192" spans="1:10">
      <c r="A192" s="45">
        <v>111</v>
      </c>
      <c r="B192" s="45" t="str">
        <f t="shared" si="10"/>
        <v>NORMAL</v>
      </c>
      <c r="C192" s="45">
        <v>62</v>
      </c>
      <c r="D192" s="45" t="str">
        <f t="shared" si="11"/>
        <v>NORMAL</v>
      </c>
      <c r="E192" s="45">
        <v>22.6</v>
      </c>
      <c r="F192" s="45" t="str">
        <f t="shared" si="12"/>
        <v>NORMAL</v>
      </c>
      <c r="G192" s="45">
        <v>21</v>
      </c>
      <c r="H192" s="45" t="str">
        <f t="shared" si="13"/>
        <v>Dewasa</v>
      </c>
      <c r="I192" s="45">
        <v>0</v>
      </c>
      <c r="J192" s="45" t="str">
        <f t="shared" si="14"/>
        <v>TIDAK</v>
      </c>
    </row>
    <row r="193" spans="1:10">
      <c r="A193" s="45">
        <v>123</v>
      </c>
      <c r="B193" s="45" t="str">
        <f t="shared" si="10"/>
        <v>NORMAL</v>
      </c>
      <c r="C193" s="45">
        <v>70</v>
      </c>
      <c r="D193" s="45" t="str">
        <f t="shared" si="11"/>
        <v>NORMAL</v>
      </c>
      <c r="E193" s="45">
        <v>33.1</v>
      </c>
      <c r="F193" s="45" t="str">
        <f t="shared" si="12"/>
        <v>OBESITAS</v>
      </c>
      <c r="G193" s="45">
        <v>40</v>
      </c>
      <c r="H193" s="45" t="str">
        <f t="shared" si="13"/>
        <v>Dewasa</v>
      </c>
      <c r="I193" s="45">
        <v>0</v>
      </c>
      <c r="J193" s="45" t="str">
        <f t="shared" si="14"/>
        <v>TIDAK</v>
      </c>
    </row>
    <row r="194" spans="1:10">
      <c r="A194" s="45">
        <v>159</v>
      </c>
      <c r="B194" s="45" t="str">
        <f t="shared" ref="B194:B257" si="15">IF(A194&lt;140,"NORMAL",IF(A194&lt;=199,"PREDIABETES",IF(A194&gt;=200,"DIABETES")))</f>
        <v>PREDIABETES</v>
      </c>
      <c r="C194" s="45">
        <v>66</v>
      </c>
      <c r="D194" s="45" t="str">
        <f t="shared" ref="D194:D257" si="16">IF(C194&lt;=80,"NORMAL",IF(C194&lt;=89,"PRAHIPERTENSI",IF(C194&lt;=99,"HIPERTENSI1",IF(C194&lt;=119,"HIPERTENSI2",IF(C194&gt;=120,"KRISIS")))))</f>
        <v>NORMAL</v>
      </c>
      <c r="E194" s="45">
        <v>30.4</v>
      </c>
      <c r="F194" s="45" t="str">
        <f t="shared" ref="F194:F257" si="17">IF(E194&lt;=18.5,"KURANG",IF(E194&lt;=29.9,"NORMAL",IF(E194&gt;=30,"OBESITAS")))</f>
        <v>OBESITAS</v>
      </c>
      <c r="G194" s="45">
        <v>36</v>
      </c>
      <c r="H194" s="45" t="str">
        <f t="shared" ref="H194:H257" si="18">IF(G194&lt;=1,"Bayi",IF(G194&lt;=10,"Anak-anak",IF(G194&lt;=19,"Remaja",IF(G194&lt;=60,"Dewasa",IF(G194&gt;60,"Lansia")))))</f>
        <v>Dewasa</v>
      </c>
      <c r="I194" s="45">
        <v>1</v>
      </c>
      <c r="J194" s="45" t="str">
        <f t="shared" ref="J194:J257" si="19">IF(I194=1,"YA",IF(I194=0,"TIDAK"))</f>
        <v>YA</v>
      </c>
    </row>
    <row r="195" spans="1:10">
      <c r="A195" s="45">
        <v>135</v>
      </c>
      <c r="B195" s="45" t="str">
        <f t="shared" si="15"/>
        <v>NORMAL</v>
      </c>
      <c r="C195" s="45">
        <v>0</v>
      </c>
      <c r="D195" s="45" t="str">
        <f t="shared" si="16"/>
        <v>NORMAL</v>
      </c>
      <c r="E195" s="45">
        <v>52.3</v>
      </c>
      <c r="F195" s="45" t="str">
        <f t="shared" si="17"/>
        <v>OBESITAS</v>
      </c>
      <c r="G195" s="45">
        <v>40</v>
      </c>
      <c r="H195" s="45" t="str">
        <f t="shared" si="18"/>
        <v>Dewasa</v>
      </c>
      <c r="I195" s="45">
        <v>1</v>
      </c>
      <c r="J195" s="45" t="str">
        <f t="shared" si="19"/>
        <v>YA</v>
      </c>
    </row>
    <row r="196" spans="1:10">
      <c r="A196" s="45">
        <v>85</v>
      </c>
      <c r="B196" s="45" t="str">
        <f t="shared" si="15"/>
        <v>NORMAL</v>
      </c>
      <c r="C196" s="45">
        <v>55</v>
      </c>
      <c r="D196" s="45" t="str">
        <f t="shared" si="16"/>
        <v>NORMAL</v>
      </c>
      <c r="E196" s="45">
        <v>24.4</v>
      </c>
      <c r="F196" s="45" t="str">
        <f t="shared" si="17"/>
        <v>NORMAL</v>
      </c>
      <c r="G196" s="45">
        <v>42</v>
      </c>
      <c r="H196" s="45" t="str">
        <f t="shared" si="18"/>
        <v>Dewasa</v>
      </c>
      <c r="I196" s="45">
        <v>0</v>
      </c>
      <c r="J196" s="45" t="str">
        <f t="shared" si="19"/>
        <v>TIDAK</v>
      </c>
    </row>
    <row r="197" spans="1:10">
      <c r="A197" s="45">
        <v>158</v>
      </c>
      <c r="B197" s="45" t="str">
        <f t="shared" si="15"/>
        <v>PREDIABETES</v>
      </c>
      <c r="C197" s="45">
        <v>84</v>
      </c>
      <c r="D197" s="45" t="str">
        <f t="shared" si="16"/>
        <v>PRAHIPERTENSI</v>
      </c>
      <c r="E197" s="45">
        <v>39.4</v>
      </c>
      <c r="F197" s="45" t="str">
        <f t="shared" si="17"/>
        <v>OBESITAS</v>
      </c>
      <c r="G197" s="45">
        <v>29</v>
      </c>
      <c r="H197" s="45" t="str">
        <f t="shared" si="18"/>
        <v>Dewasa</v>
      </c>
      <c r="I197" s="45">
        <v>1</v>
      </c>
      <c r="J197" s="45" t="str">
        <f t="shared" si="19"/>
        <v>YA</v>
      </c>
    </row>
    <row r="198" spans="1:10">
      <c r="A198" s="45">
        <v>105</v>
      </c>
      <c r="B198" s="45" t="str">
        <f t="shared" si="15"/>
        <v>NORMAL</v>
      </c>
      <c r="C198" s="45">
        <v>58</v>
      </c>
      <c r="D198" s="45" t="str">
        <f t="shared" si="16"/>
        <v>NORMAL</v>
      </c>
      <c r="E198" s="45">
        <v>24.3</v>
      </c>
      <c r="F198" s="45" t="str">
        <f t="shared" si="17"/>
        <v>NORMAL</v>
      </c>
      <c r="G198" s="45">
        <v>21</v>
      </c>
      <c r="H198" s="45" t="str">
        <f t="shared" si="18"/>
        <v>Dewasa</v>
      </c>
      <c r="I198" s="45">
        <v>0</v>
      </c>
      <c r="J198" s="45" t="str">
        <f t="shared" si="19"/>
        <v>TIDAK</v>
      </c>
    </row>
    <row r="199" spans="1:10">
      <c r="A199" s="45">
        <v>107</v>
      </c>
      <c r="B199" s="45" t="str">
        <f t="shared" si="15"/>
        <v>NORMAL</v>
      </c>
      <c r="C199" s="45">
        <v>62</v>
      </c>
      <c r="D199" s="45" t="str">
        <f t="shared" si="16"/>
        <v>NORMAL</v>
      </c>
      <c r="E199" s="45">
        <v>22.9</v>
      </c>
      <c r="F199" s="45" t="str">
        <f t="shared" si="17"/>
        <v>NORMAL</v>
      </c>
      <c r="G199" s="45">
        <v>23</v>
      </c>
      <c r="H199" s="45" t="str">
        <f t="shared" si="18"/>
        <v>Dewasa</v>
      </c>
      <c r="I199" s="45">
        <v>1</v>
      </c>
      <c r="J199" s="45" t="str">
        <f t="shared" si="19"/>
        <v>YA</v>
      </c>
    </row>
    <row r="200" spans="1:10">
      <c r="A200" s="45">
        <v>109</v>
      </c>
      <c r="B200" s="45" t="str">
        <f t="shared" si="15"/>
        <v>NORMAL</v>
      </c>
      <c r="C200" s="45">
        <v>64</v>
      </c>
      <c r="D200" s="45" t="str">
        <f t="shared" si="16"/>
        <v>NORMAL</v>
      </c>
      <c r="E200" s="45">
        <v>34.799999999999997</v>
      </c>
      <c r="F200" s="45" t="str">
        <f t="shared" si="17"/>
        <v>OBESITAS</v>
      </c>
      <c r="G200" s="45">
        <v>26</v>
      </c>
      <c r="H200" s="45" t="str">
        <f t="shared" si="18"/>
        <v>Dewasa</v>
      </c>
      <c r="I200" s="45">
        <v>1</v>
      </c>
      <c r="J200" s="45" t="str">
        <f t="shared" si="19"/>
        <v>YA</v>
      </c>
    </row>
    <row r="201" spans="1:10">
      <c r="A201" s="45">
        <v>148</v>
      </c>
      <c r="B201" s="45" t="str">
        <f t="shared" si="15"/>
        <v>PREDIABETES</v>
      </c>
      <c r="C201" s="45">
        <v>60</v>
      </c>
      <c r="D201" s="45" t="str">
        <f t="shared" si="16"/>
        <v>NORMAL</v>
      </c>
      <c r="E201" s="45">
        <v>30.9</v>
      </c>
      <c r="F201" s="45" t="str">
        <f t="shared" si="17"/>
        <v>OBESITAS</v>
      </c>
      <c r="G201" s="45">
        <v>29</v>
      </c>
      <c r="H201" s="45" t="str">
        <f t="shared" si="18"/>
        <v>Dewasa</v>
      </c>
      <c r="I201" s="45">
        <v>1</v>
      </c>
      <c r="J201" s="45" t="str">
        <f t="shared" si="19"/>
        <v>YA</v>
      </c>
    </row>
    <row r="202" spans="1:10">
      <c r="A202" s="45">
        <v>113</v>
      </c>
      <c r="B202" s="45" t="str">
        <f t="shared" si="15"/>
        <v>NORMAL</v>
      </c>
      <c r="C202" s="45">
        <v>80</v>
      </c>
      <c r="D202" s="45" t="str">
        <f t="shared" si="16"/>
        <v>NORMAL</v>
      </c>
      <c r="E202" s="45">
        <v>31</v>
      </c>
      <c r="F202" s="45" t="str">
        <f t="shared" si="17"/>
        <v>OBESITAS</v>
      </c>
      <c r="G202" s="45">
        <v>21</v>
      </c>
      <c r="H202" s="45" t="str">
        <f t="shared" si="18"/>
        <v>Dewasa</v>
      </c>
      <c r="I202" s="45">
        <v>0</v>
      </c>
      <c r="J202" s="45" t="str">
        <f t="shared" si="19"/>
        <v>TIDAK</v>
      </c>
    </row>
    <row r="203" spans="1:10">
      <c r="A203" s="45">
        <v>138</v>
      </c>
      <c r="B203" s="45" t="str">
        <f t="shared" si="15"/>
        <v>NORMAL</v>
      </c>
      <c r="C203" s="45">
        <v>82</v>
      </c>
      <c r="D203" s="45" t="str">
        <f t="shared" si="16"/>
        <v>PRAHIPERTENSI</v>
      </c>
      <c r="E203" s="45">
        <v>40.1</v>
      </c>
      <c r="F203" s="45" t="str">
        <f t="shared" si="17"/>
        <v>OBESITAS</v>
      </c>
      <c r="G203" s="45">
        <v>28</v>
      </c>
      <c r="H203" s="45" t="str">
        <f t="shared" si="18"/>
        <v>Dewasa</v>
      </c>
      <c r="I203" s="45">
        <v>0</v>
      </c>
      <c r="J203" s="45" t="str">
        <f t="shared" si="19"/>
        <v>TIDAK</v>
      </c>
    </row>
    <row r="204" spans="1:10">
      <c r="A204" s="45">
        <v>108</v>
      </c>
      <c r="B204" s="45" t="str">
        <f t="shared" si="15"/>
        <v>NORMAL</v>
      </c>
      <c r="C204" s="45">
        <v>68</v>
      </c>
      <c r="D204" s="45" t="str">
        <f t="shared" si="16"/>
        <v>NORMAL</v>
      </c>
      <c r="E204" s="45">
        <v>27.3</v>
      </c>
      <c r="F204" s="45" t="str">
        <f t="shared" si="17"/>
        <v>NORMAL</v>
      </c>
      <c r="G204" s="45">
        <v>32</v>
      </c>
      <c r="H204" s="45" t="str">
        <f t="shared" si="18"/>
        <v>Dewasa</v>
      </c>
      <c r="I204" s="45">
        <v>0</v>
      </c>
      <c r="J204" s="45" t="str">
        <f t="shared" si="19"/>
        <v>TIDAK</v>
      </c>
    </row>
    <row r="205" spans="1:10">
      <c r="A205" s="45">
        <v>99</v>
      </c>
      <c r="B205" s="45" t="str">
        <f t="shared" si="15"/>
        <v>NORMAL</v>
      </c>
      <c r="C205" s="45">
        <v>70</v>
      </c>
      <c r="D205" s="45" t="str">
        <f t="shared" si="16"/>
        <v>NORMAL</v>
      </c>
      <c r="E205" s="45">
        <v>20.399999999999999</v>
      </c>
      <c r="F205" s="45" t="str">
        <f t="shared" si="17"/>
        <v>NORMAL</v>
      </c>
      <c r="G205" s="45">
        <v>27</v>
      </c>
      <c r="H205" s="45" t="str">
        <f t="shared" si="18"/>
        <v>Dewasa</v>
      </c>
      <c r="I205" s="45">
        <v>0</v>
      </c>
      <c r="J205" s="45" t="str">
        <f t="shared" si="19"/>
        <v>TIDAK</v>
      </c>
    </row>
    <row r="206" spans="1:10">
      <c r="A206" s="45">
        <v>103</v>
      </c>
      <c r="B206" s="45" t="str">
        <f t="shared" si="15"/>
        <v>NORMAL</v>
      </c>
      <c r="C206" s="45">
        <v>72</v>
      </c>
      <c r="D206" s="45" t="str">
        <f t="shared" si="16"/>
        <v>NORMAL</v>
      </c>
      <c r="E206" s="45">
        <v>37.700000000000003</v>
      </c>
      <c r="F206" s="45" t="str">
        <f t="shared" si="17"/>
        <v>OBESITAS</v>
      </c>
      <c r="G206" s="45">
        <v>55</v>
      </c>
      <c r="H206" s="45" t="str">
        <f t="shared" si="18"/>
        <v>Dewasa</v>
      </c>
      <c r="I206" s="45">
        <v>0</v>
      </c>
      <c r="J206" s="45" t="str">
        <f t="shared" si="19"/>
        <v>TIDAK</v>
      </c>
    </row>
    <row r="207" spans="1:10">
      <c r="A207" s="45">
        <v>111</v>
      </c>
      <c r="B207" s="45" t="str">
        <f t="shared" si="15"/>
        <v>NORMAL</v>
      </c>
      <c r="C207" s="45">
        <v>72</v>
      </c>
      <c r="D207" s="45" t="str">
        <f t="shared" si="16"/>
        <v>NORMAL</v>
      </c>
      <c r="E207" s="45">
        <v>23.9</v>
      </c>
      <c r="F207" s="45" t="str">
        <f t="shared" si="17"/>
        <v>NORMAL</v>
      </c>
      <c r="G207" s="45">
        <v>27</v>
      </c>
      <c r="H207" s="45" t="str">
        <f t="shared" si="18"/>
        <v>Dewasa</v>
      </c>
      <c r="I207" s="45">
        <v>0</v>
      </c>
      <c r="J207" s="45" t="str">
        <f t="shared" si="19"/>
        <v>TIDAK</v>
      </c>
    </row>
    <row r="208" spans="1:10">
      <c r="A208" s="45">
        <v>196</v>
      </c>
      <c r="B208" s="45" t="str">
        <f t="shared" si="15"/>
        <v>PREDIABETES</v>
      </c>
      <c r="C208" s="45">
        <v>76</v>
      </c>
      <c r="D208" s="45" t="str">
        <f t="shared" si="16"/>
        <v>NORMAL</v>
      </c>
      <c r="E208" s="45">
        <v>37.5</v>
      </c>
      <c r="F208" s="45" t="str">
        <f t="shared" si="17"/>
        <v>OBESITAS</v>
      </c>
      <c r="G208" s="45">
        <v>57</v>
      </c>
      <c r="H208" s="45" t="str">
        <f t="shared" si="18"/>
        <v>Dewasa</v>
      </c>
      <c r="I208" s="45">
        <v>1</v>
      </c>
      <c r="J208" s="45" t="str">
        <f t="shared" si="19"/>
        <v>YA</v>
      </c>
    </row>
    <row r="209" spans="1:10">
      <c r="A209" s="45">
        <v>162</v>
      </c>
      <c r="B209" s="45" t="str">
        <f t="shared" si="15"/>
        <v>PREDIABETES</v>
      </c>
      <c r="C209" s="45">
        <v>104</v>
      </c>
      <c r="D209" s="45" t="str">
        <f t="shared" si="16"/>
        <v>HIPERTENSI2</v>
      </c>
      <c r="E209" s="45">
        <v>37.700000000000003</v>
      </c>
      <c r="F209" s="45" t="str">
        <f t="shared" si="17"/>
        <v>OBESITAS</v>
      </c>
      <c r="G209" s="45">
        <v>52</v>
      </c>
      <c r="H209" s="45" t="str">
        <f t="shared" si="18"/>
        <v>Dewasa</v>
      </c>
      <c r="I209" s="45">
        <v>1</v>
      </c>
      <c r="J209" s="45" t="str">
        <f t="shared" si="19"/>
        <v>YA</v>
      </c>
    </row>
    <row r="210" spans="1:10">
      <c r="A210" s="45">
        <v>96</v>
      </c>
      <c r="B210" s="45" t="str">
        <f t="shared" si="15"/>
        <v>NORMAL</v>
      </c>
      <c r="C210" s="45">
        <v>64</v>
      </c>
      <c r="D210" s="45" t="str">
        <f t="shared" si="16"/>
        <v>NORMAL</v>
      </c>
      <c r="E210" s="45">
        <v>33.200000000000003</v>
      </c>
      <c r="F210" s="45" t="str">
        <f t="shared" si="17"/>
        <v>OBESITAS</v>
      </c>
      <c r="G210" s="45">
        <v>21</v>
      </c>
      <c r="H210" s="45" t="str">
        <f t="shared" si="18"/>
        <v>Dewasa</v>
      </c>
      <c r="I210" s="45">
        <v>0</v>
      </c>
      <c r="J210" s="45" t="str">
        <f t="shared" si="19"/>
        <v>TIDAK</v>
      </c>
    </row>
    <row r="211" spans="1:10">
      <c r="A211" s="45">
        <v>184</v>
      </c>
      <c r="B211" s="45" t="str">
        <f t="shared" si="15"/>
        <v>PREDIABETES</v>
      </c>
      <c r="C211" s="45">
        <v>84</v>
      </c>
      <c r="D211" s="45" t="str">
        <f t="shared" si="16"/>
        <v>PRAHIPERTENSI</v>
      </c>
      <c r="E211" s="45">
        <v>35.5</v>
      </c>
      <c r="F211" s="45" t="str">
        <f t="shared" si="17"/>
        <v>OBESITAS</v>
      </c>
      <c r="G211" s="45">
        <v>41</v>
      </c>
      <c r="H211" s="45" t="str">
        <f t="shared" si="18"/>
        <v>Dewasa</v>
      </c>
      <c r="I211" s="45">
        <v>1</v>
      </c>
      <c r="J211" s="45" t="str">
        <f t="shared" si="19"/>
        <v>YA</v>
      </c>
    </row>
    <row r="212" spans="1:10">
      <c r="A212" s="45">
        <v>81</v>
      </c>
      <c r="B212" s="45" t="str">
        <f t="shared" si="15"/>
        <v>NORMAL</v>
      </c>
      <c r="C212" s="45">
        <v>60</v>
      </c>
      <c r="D212" s="45" t="str">
        <f t="shared" si="16"/>
        <v>NORMAL</v>
      </c>
      <c r="E212" s="45">
        <v>27.7</v>
      </c>
      <c r="F212" s="45" t="str">
        <f t="shared" si="17"/>
        <v>NORMAL</v>
      </c>
      <c r="G212" s="45">
        <v>25</v>
      </c>
      <c r="H212" s="45" t="str">
        <f t="shared" si="18"/>
        <v>Dewasa</v>
      </c>
      <c r="I212" s="45">
        <v>0</v>
      </c>
      <c r="J212" s="45" t="str">
        <f t="shared" si="19"/>
        <v>TIDAK</v>
      </c>
    </row>
    <row r="213" spans="1:10">
      <c r="A213" s="45">
        <v>147</v>
      </c>
      <c r="B213" s="45" t="str">
        <f t="shared" si="15"/>
        <v>PREDIABETES</v>
      </c>
      <c r="C213" s="45">
        <v>85</v>
      </c>
      <c r="D213" s="45" t="str">
        <f t="shared" si="16"/>
        <v>PRAHIPERTENSI</v>
      </c>
      <c r="E213" s="45">
        <v>42.8</v>
      </c>
      <c r="F213" s="45" t="str">
        <f t="shared" si="17"/>
        <v>OBESITAS</v>
      </c>
      <c r="G213" s="45">
        <v>24</v>
      </c>
      <c r="H213" s="45" t="str">
        <f t="shared" si="18"/>
        <v>Dewasa</v>
      </c>
      <c r="I213" s="45">
        <v>0</v>
      </c>
      <c r="J213" s="45" t="str">
        <f t="shared" si="19"/>
        <v>TIDAK</v>
      </c>
    </row>
    <row r="214" spans="1:10">
      <c r="A214" s="45">
        <v>179</v>
      </c>
      <c r="B214" s="45" t="str">
        <f t="shared" si="15"/>
        <v>PREDIABETES</v>
      </c>
      <c r="C214" s="45">
        <v>95</v>
      </c>
      <c r="D214" s="45" t="str">
        <f t="shared" si="16"/>
        <v>HIPERTENSI1</v>
      </c>
      <c r="E214" s="45">
        <v>34.200000000000003</v>
      </c>
      <c r="F214" s="45" t="str">
        <f t="shared" si="17"/>
        <v>OBESITAS</v>
      </c>
      <c r="G214" s="45">
        <v>60</v>
      </c>
      <c r="H214" s="45" t="str">
        <f t="shared" si="18"/>
        <v>Dewasa</v>
      </c>
      <c r="I214" s="45">
        <v>0</v>
      </c>
      <c r="J214" s="45" t="str">
        <f t="shared" si="19"/>
        <v>TIDAK</v>
      </c>
    </row>
    <row r="215" spans="1:10">
      <c r="A215" s="45">
        <v>140</v>
      </c>
      <c r="B215" s="45" t="str">
        <f t="shared" si="15"/>
        <v>PREDIABETES</v>
      </c>
      <c r="C215" s="45">
        <v>65</v>
      </c>
      <c r="D215" s="45" t="str">
        <f t="shared" si="16"/>
        <v>NORMAL</v>
      </c>
      <c r="E215" s="45">
        <v>42.6</v>
      </c>
      <c r="F215" s="45" t="str">
        <f t="shared" si="17"/>
        <v>OBESITAS</v>
      </c>
      <c r="G215" s="45">
        <v>24</v>
      </c>
      <c r="H215" s="45" t="str">
        <f t="shared" si="18"/>
        <v>Dewasa</v>
      </c>
      <c r="I215" s="45">
        <v>1</v>
      </c>
      <c r="J215" s="45" t="str">
        <f t="shared" si="19"/>
        <v>YA</v>
      </c>
    </row>
    <row r="216" spans="1:10">
      <c r="A216" s="45">
        <v>112</v>
      </c>
      <c r="B216" s="45" t="str">
        <f t="shared" si="15"/>
        <v>NORMAL</v>
      </c>
      <c r="C216" s="45">
        <v>82</v>
      </c>
      <c r="D216" s="45" t="str">
        <f t="shared" si="16"/>
        <v>PRAHIPERTENSI</v>
      </c>
      <c r="E216" s="45">
        <v>34.200000000000003</v>
      </c>
      <c r="F216" s="45" t="str">
        <f t="shared" si="17"/>
        <v>OBESITAS</v>
      </c>
      <c r="G216" s="45">
        <v>36</v>
      </c>
      <c r="H216" s="45" t="str">
        <f t="shared" si="18"/>
        <v>Dewasa</v>
      </c>
      <c r="I216" s="45">
        <v>1</v>
      </c>
      <c r="J216" s="45" t="str">
        <f t="shared" si="19"/>
        <v>YA</v>
      </c>
    </row>
    <row r="217" spans="1:10">
      <c r="A217" s="45">
        <v>151</v>
      </c>
      <c r="B217" s="45" t="str">
        <f t="shared" si="15"/>
        <v>PREDIABETES</v>
      </c>
      <c r="C217" s="45">
        <v>70</v>
      </c>
      <c r="D217" s="45" t="str">
        <f t="shared" si="16"/>
        <v>NORMAL</v>
      </c>
      <c r="E217" s="45">
        <v>41.8</v>
      </c>
      <c r="F217" s="45" t="str">
        <f t="shared" si="17"/>
        <v>OBESITAS</v>
      </c>
      <c r="G217" s="45">
        <v>38</v>
      </c>
      <c r="H217" s="45" t="str">
        <f t="shared" si="18"/>
        <v>Dewasa</v>
      </c>
      <c r="I217" s="45">
        <v>1</v>
      </c>
      <c r="J217" s="45" t="str">
        <f t="shared" si="19"/>
        <v>YA</v>
      </c>
    </row>
    <row r="218" spans="1:10">
      <c r="A218" s="45">
        <v>109</v>
      </c>
      <c r="B218" s="45" t="str">
        <f t="shared" si="15"/>
        <v>NORMAL</v>
      </c>
      <c r="C218" s="45">
        <v>62</v>
      </c>
      <c r="D218" s="45" t="str">
        <f t="shared" si="16"/>
        <v>NORMAL</v>
      </c>
      <c r="E218" s="45">
        <v>35.799999999999997</v>
      </c>
      <c r="F218" s="45" t="str">
        <f t="shared" si="17"/>
        <v>OBESITAS</v>
      </c>
      <c r="G218" s="45">
        <v>25</v>
      </c>
      <c r="H218" s="45" t="str">
        <f t="shared" si="18"/>
        <v>Dewasa</v>
      </c>
      <c r="I218" s="45">
        <v>1</v>
      </c>
      <c r="J218" s="45" t="str">
        <f t="shared" si="19"/>
        <v>YA</v>
      </c>
    </row>
    <row r="219" spans="1:10">
      <c r="A219" s="45">
        <v>125</v>
      </c>
      <c r="B219" s="45" t="str">
        <f t="shared" si="15"/>
        <v>NORMAL</v>
      </c>
      <c r="C219" s="45">
        <v>68</v>
      </c>
      <c r="D219" s="45" t="str">
        <f t="shared" si="16"/>
        <v>NORMAL</v>
      </c>
      <c r="E219" s="45">
        <v>30</v>
      </c>
      <c r="F219" s="45" t="str">
        <f t="shared" si="17"/>
        <v>OBESITAS</v>
      </c>
      <c r="G219" s="45">
        <v>32</v>
      </c>
      <c r="H219" s="45" t="str">
        <f t="shared" si="18"/>
        <v>Dewasa</v>
      </c>
      <c r="I219" s="45">
        <v>0</v>
      </c>
      <c r="J219" s="45" t="str">
        <f t="shared" si="19"/>
        <v>TIDAK</v>
      </c>
    </row>
    <row r="220" spans="1:10">
      <c r="A220" s="45">
        <v>85</v>
      </c>
      <c r="B220" s="45" t="str">
        <f t="shared" si="15"/>
        <v>NORMAL</v>
      </c>
      <c r="C220" s="45">
        <v>74</v>
      </c>
      <c r="D220" s="45" t="str">
        <f t="shared" si="16"/>
        <v>NORMAL</v>
      </c>
      <c r="E220" s="45">
        <v>29</v>
      </c>
      <c r="F220" s="45" t="str">
        <f t="shared" si="17"/>
        <v>NORMAL</v>
      </c>
      <c r="G220" s="45">
        <v>32</v>
      </c>
      <c r="H220" s="45" t="str">
        <f t="shared" si="18"/>
        <v>Dewasa</v>
      </c>
      <c r="I220" s="45">
        <v>1</v>
      </c>
      <c r="J220" s="45" t="str">
        <f t="shared" si="19"/>
        <v>YA</v>
      </c>
    </row>
    <row r="221" spans="1:10">
      <c r="A221" s="45">
        <v>112</v>
      </c>
      <c r="B221" s="45" t="str">
        <f t="shared" si="15"/>
        <v>NORMAL</v>
      </c>
      <c r="C221" s="45">
        <v>66</v>
      </c>
      <c r="D221" s="45" t="str">
        <f t="shared" si="16"/>
        <v>NORMAL</v>
      </c>
      <c r="E221" s="45">
        <v>37.799999999999997</v>
      </c>
      <c r="F221" s="45" t="str">
        <f t="shared" si="17"/>
        <v>OBESITAS</v>
      </c>
      <c r="G221" s="45">
        <v>41</v>
      </c>
      <c r="H221" s="45" t="str">
        <f t="shared" si="18"/>
        <v>Dewasa</v>
      </c>
      <c r="I221" s="45">
        <v>1</v>
      </c>
      <c r="J221" s="45" t="str">
        <f t="shared" si="19"/>
        <v>YA</v>
      </c>
    </row>
    <row r="222" spans="1:10">
      <c r="A222" s="45">
        <v>177</v>
      </c>
      <c r="B222" s="45" t="str">
        <f t="shared" si="15"/>
        <v>PREDIABETES</v>
      </c>
      <c r="C222" s="45">
        <v>60</v>
      </c>
      <c r="D222" s="45" t="str">
        <f t="shared" si="16"/>
        <v>NORMAL</v>
      </c>
      <c r="E222" s="45">
        <v>34.6</v>
      </c>
      <c r="F222" s="45" t="str">
        <f t="shared" si="17"/>
        <v>OBESITAS</v>
      </c>
      <c r="G222" s="45">
        <v>21</v>
      </c>
      <c r="H222" s="45" t="str">
        <f t="shared" si="18"/>
        <v>Dewasa</v>
      </c>
      <c r="I222" s="45">
        <v>1</v>
      </c>
      <c r="J222" s="45" t="str">
        <f t="shared" si="19"/>
        <v>YA</v>
      </c>
    </row>
    <row r="223" spans="1:10">
      <c r="A223" s="45">
        <v>158</v>
      </c>
      <c r="B223" s="45" t="str">
        <f t="shared" si="15"/>
        <v>PREDIABETES</v>
      </c>
      <c r="C223" s="45">
        <v>90</v>
      </c>
      <c r="D223" s="45" t="str">
        <f t="shared" si="16"/>
        <v>HIPERTENSI1</v>
      </c>
      <c r="E223" s="45">
        <v>31.6</v>
      </c>
      <c r="F223" s="45" t="str">
        <f t="shared" si="17"/>
        <v>OBESITAS</v>
      </c>
      <c r="G223" s="45">
        <v>66</v>
      </c>
      <c r="H223" s="45" t="str">
        <f t="shared" si="18"/>
        <v>Lansia</v>
      </c>
      <c r="I223" s="45">
        <v>1</v>
      </c>
      <c r="J223" s="45" t="str">
        <f t="shared" si="19"/>
        <v>YA</v>
      </c>
    </row>
    <row r="224" spans="1:10">
      <c r="A224" s="45">
        <v>119</v>
      </c>
      <c r="B224" s="45" t="str">
        <f t="shared" si="15"/>
        <v>NORMAL</v>
      </c>
      <c r="C224" s="45">
        <v>0</v>
      </c>
      <c r="D224" s="45" t="str">
        <f t="shared" si="16"/>
        <v>NORMAL</v>
      </c>
      <c r="E224" s="45">
        <v>25.2</v>
      </c>
      <c r="F224" s="45" t="str">
        <f t="shared" si="17"/>
        <v>NORMAL</v>
      </c>
      <c r="G224" s="45">
        <v>37</v>
      </c>
      <c r="H224" s="45" t="str">
        <f t="shared" si="18"/>
        <v>Dewasa</v>
      </c>
      <c r="I224" s="45">
        <v>0</v>
      </c>
      <c r="J224" s="45" t="str">
        <f t="shared" si="19"/>
        <v>TIDAK</v>
      </c>
    </row>
    <row r="225" spans="1:10">
      <c r="A225" s="45">
        <v>142</v>
      </c>
      <c r="B225" s="45" t="str">
        <f t="shared" si="15"/>
        <v>PREDIABETES</v>
      </c>
      <c r="C225" s="45">
        <v>60</v>
      </c>
      <c r="D225" s="45" t="str">
        <f t="shared" si="16"/>
        <v>NORMAL</v>
      </c>
      <c r="E225" s="45">
        <v>28.8</v>
      </c>
      <c r="F225" s="45" t="str">
        <f t="shared" si="17"/>
        <v>NORMAL</v>
      </c>
      <c r="G225" s="45">
        <v>61</v>
      </c>
      <c r="H225" s="45" t="str">
        <f t="shared" si="18"/>
        <v>Lansia</v>
      </c>
      <c r="I225" s="45">
        <v>0</v>
      </c>
      <c r="J225" s="45" t="str">
        <f t="shared" si="19"/>
        <v>TIDAK</v>
      </c>
    </row>
    <row r="226" spans="1:10">
      <c r="A226" s="45">
        <v>100</v>
      </c>
      <c r="B226" s="45" t="str">
        <f t="shared" si="15"/>
        <v>NORMAL</v>
      </c>
      <c r="C226" s="45">
        <v>66</v>
      </c>
      <c r="D226" s="45" t="str">
        <f t="shared" si="16"/>
        <v>NORMAL</v>
      </c>
      <c r="E226" s="45">
        <v>23.6</v>
      </c>
      <c r="F226" s="45" t="str">
        <f t="shared" si="17"/>
        <v>NORMAL</v>
      </c>
      <c r="G226" s="45">
        <v>26</v>
      </c>
      <c r="H226" s="45" t="str">
        <f t="shared" si="18"/>
        <v>Dewasa</v>
      </c>
      <c r="I226" s="45">
        <v>0</v>
      </c>
      <c r="J226" s="45" t="str">
        <f t="shared" si="19"/>
        <v>TIDAK</v>
      </c>
    </row>
    <row r="227" spans="1:10">
      <c r="A227" s="45">
        <v>87</v>
      </c>
      <c r="B227" s="45" t="str">
        <f t="shared" si="15"/>
        <v>NORMAL</v>
      </c>
      <c r="C227" s="45">
        <v>78</v>
      </c>
      <c r="D227" s="45" t="str">
        <f t="shared" si="16"/>
        <v>NORMAL</v>
      </c>
      <c r="E227" s="45">
        <v>34.6</v>
      </c>
      <c r="F227" s="45" t="str">
        <f t="shared" si="17"/>
        <v>OBESITAS</v>
      </c>
      <c r="G227" s="45">
        <v>22</v>
      </c>
      <c r="H227" s="45" t="str">
        <f t="shared" si="18"/>
        <v>Dewasa</v>
      </c>
      <c r="I227" s="45">
        <v>0</v>
      </c>
      <c r="J227" s="45" t="str">
        <f t="shared" si="19"/>
        <v>TIDAK</v>
      </c>
    </row>
    <row r="228" spans="1:10">
      <c r="A228" s="45">
        <v>101</v>
      </c>
      <c r="B228" s="45" t="str">
        <f t="shared" si="15"/>
        <v>NORMAL</v>
      </c>
      <c r="C228" s="45">
        <v>76</v>
      </c>
      <c r="D228" s="45" t="str">
        <f t="shared" si="16"/>
        <v>NORMAL</v>
      </c>
      <c r="E228" s="45">
        <v>35.700000000000003</v>
      </c>
      <c r="F228" s="45" t="str">
        <f t="shared" si="17"/>
        <v>OBESITAS</v>
      </c>
      <c r="G228" s="45">
        <v>26</v>
      </c>
      <c r="H228" s="45" t="str">
        <f t="shared" si="18"/>
        <v>Dewasa</v>
      </c>
      <c r="I228" s="45">
        <v>0</v>
      </c>
      <c r="J228" s="45" t="str">
        <f t="shared" si="19"/>
        <v>TIDAK</v>
      </c>
    </row>
    <row r="229" spans="1:10">
      <c r="A229" s="45">
        <v>162</v>
      </c>
      <c r="B229" s="45" t="str">
        <f t="shared" si="15"/>
        <v>PREDIABETES</v>
      </c>
      <c r="C229" s="45">
        <v>52</v>
      </c>
      <c r="D229" s="45" t="str">
        <f t="shared" si="16"/>
        <v>NORMAL</v>
      </c>
      <c r="E229" s="45">
        <v>37.200000000000003</v>
      </c>
      <c r="F229" s="45" t="str">
        <f t="shared" si="17"/>
        <v>OBESITAS</v>
      </c>
      <c r="G229" s="45">
        <v>24</v>
      </c>
      <c r="H229" s="45" t="str">
        <f t="shared" si="18"/>
        <v>Dewasa</v>
      </c>
      <c r="I229" s="45">
        <v>1</v>
      </c>
      <c r="J229" s="45" t="str">
        <f t="shared" si="19"/>
        <v>YA</v>
      </c>
    </row>
    <row r="230" spans="1:10">
      <c r="A230" s="45">
        <v>197</v>
      </c>
      <c r="B230" s="45" t="str">
        <f t="shared" si="15"/>
        <v>PREDIABETES</v>
      </c>
      <c r="C230" s="45">
        <v>70</v>
      </c>
      <c r="D230" s="45" t="str">
        <f t="shared" si="16"/>
        <v>NORMAL</v>
      </c>
      <c r="E230" s="45">
        <v>36.700000000000003</v>
      </c>
      <c r="F230" s="45" t="str">
        <f t="shared" si="17"/>
        <v>OBESITAS</v>
      </c>
      <c r="G230" s="45">
        <v>31</v>
      </c>
      <c r="H230" s="45" t="str">
        <f t="shared" si="18"/>
        <v>Dewasa</v>
      </c>
      <c r="I230" s="45">
        <v>0</v>
      </c>
      <c r="J230" s="45" t="str">
        <f t="shared" si="19"/>
        <v>TIDAK</v>
      </c>
    </row>
    <row r="231" spans="1:10">
      <c r="A231" s="45">
        <v>117</v>
      </c>
      <c r="B231" s="45" t="str">
        <f t="shared" si="15"/>
        <v>NORMAL</v>
      </c>
      <c r="C231" s="45">
        <v>80</v>
      </c>
      <c r="D231" s="45" t="str">
        <f t="shared" si="16"/>
        <v>NORMAL</v>
      </c>
      <c r="E231" s="45">
        <v>45.2</v>
      </c>
      <c r="F231" s="45" t="str">
        <f t="shared" si="17"/>
        <v>OBESITAS</v>
      </c>
      <c r="G231" s="45">
        <v>24</v>
      </c>
      <c r="H231" s="45" t="str">
        <f t="shared" si="18"/>
        <v>Dewasa</v>
      </c>
      <c r="I231" s="45">
        <v>0</v>
      </c>
      <c r="J231" s="45" t="str">
        <f t="shared" si="19"/>
        <v>TIDAK</v>
      </c>
    </row>
    <row r="232" spans="1:10">
      <c r="A232" s="45">
        <v>142</v>
      </c>
      <c r="B232" s="45" t="str">
        <f t="shared" si="15"/>
        <v>PREDIABETES</v>
      </c>
      <c r="C232" s="45">
        <v>86</v>
      </c>
      <c r="D232" s="45" t="str">
        <f t="shared" si="16"/>
        <v>PRAHIPERTENSI</v>
      </c>
      <c r="E232" s="45">
        <v>44</v>
      </c>
      <c r="F232" s="45" t="str">
        <f t="shared" si="17"/>
        <v>OBESITAS</v>
      </c>
      <c r="G232" s="45">
        <v>22</v>
      </c>
      <c r="H232" s="45" t="str">
        <f t="shared" si="18"/>
        <v>Dewasa</v>
      </c>
      <c r="I232" s="45">
        <v>1</v>
      </c>
      <c r="J232" s="45" t="str">
        <f t="shared" si="19"/>
        <v>YA</v>
      </c>
    </row>
    <row r="233" spans="1:10">
      <c r="A233" s="45">
        <v>134</v>
      </c>
      <c r="B233" s="45" t="str">
        <f t="shared" si="15"/>
        <v>NORMAL</v>
      </c>
      <c r="C233" s="45">
        <v>80</v>
      </c>
      <c r="D233" s="45" t="str">
        <f t="shared" si="16"/>
        <v>NORMAL</v>
      </c>
      <c r="E233" s="45">
        <v>46.2</v>
      </c>
      <c r="F233" s="45" t="str">
        <f t="shared" si="17"/>
        <v>OBESITAS</v>
      </c>
      <c r="G233" s="45">
        <v>46</v>
      </c>
      <c r="H233" s="45" t="str">
        <f t="shared" si="18"/>
        <v>Dewasa</v>
      </c>
      <c r="I233" s="45">
        <v>1</v>
      </c>
      <c r="J233" s="45" t="str">
        <f t="shared" si="19"/>
        <v>YA</v>
      </c>
    </row>
    <row r="234" spans="1:10">
      <c r="A234" s="45">
        <v>79</v>
      </c>
      <c r="B234" s="45" t="str">
        <f t="shared" si="15"/>
        <v>NORMAL</v>
      </c>
      <c r="C234" s="45">
        <v>80</v>
      </c>
      <c r="D234" s="45" t="str">
        <f t="shared" si="16"/>
        <v>NORMAL</v>
      </c>
      <c r="E234" s="45">
        <v>25.4</v>
      </c>
      <c r="F234" s="45" t="str">
        <f t="shared" si="17"/>
        <v>NORMAL</v>
      </c>
      <c r="G234" s="45">
        <v>22</v>
      </c>
      <c r="H234" s="45" t="str">
        <f t="shared" si="18"/>
        <v>Dewasa</v>
      </c>
      <c r="I234" s="45">
        <v>0</v>
      </c>
      <c r="J234" s="45" t="str">
        <f t="shared" si="19"/>
        <v>TIDAK</v>
      </c>
    </row>
    <row r="235" spans="1:10">
      <c r="A235" s="45">
        <v>122</v>
      </c>
      <c r="B235" s="45" t="str">
        <f t="shared" si="15"/>
        <v>NORMAL</v>
      </c>
      <c r="C235" s="45">
        <v>68</v>
      </c>
      <c r="D235" s="45" t="str">
        <f t="shared" si="16"/>
        <v>NORMAL</v>
      </c>
      <c r="E235" s="45">
        <v>35</v>
      </c>
      <c r="F235" s="45" t="str">
        <f t="shared" si="17"/>
        <v>OBESITAS</v>
      </c>
      <c r="G235" s="45">
        <v>29</v>
      </c>
      <c r="H235" s="45" t="str">
        <f t="shared" si="18"/>
        <v>Dewasa</v>
      </c>
      <c r="I235" s="45">
        <v>0</v>
      </c>
      <c r="J235" s="45" t="str">
        <f t="shared" si="19"/>
        <v>TIDAK</v>
      </c>
    </row>
    <row r="236" spans="1:10">
      <c r="A236" s="45">
        <v>74</v>
      </c>
      <c r="B236" s="45" t="str">
        <f t="shared" si="15"/>
        <v>NORMAL</v>
      </c>
      <c r="C236" s="45">
        <v>68</v>
      </c>
      <c r="D236" s="45" t="str">
        <f t="shared" si="16"/>
        <v>NORMAL</v>
      </c>
      <c r="E236" s="45">
        <v>29.7</v>
      </c>
      <c r="F236" s="45" t="str">
        <f t="shared" si="17"/>
        <v>NORMAL</v>
      </c>
      <c r="G236" s="45">
        <v>23</v>
      </c>
      <c r="H236" s="45" t="str">
        <f t="shared" si="18"/>
        <v>Dewasa</v>
      </c>
      <c r="I236" s="45">
        <v>0</v>
      </c>
      <c r="J236" s="45" t="str">
        <f t="shared" si="19"/>
        <v>TIDAK</v>
      </c>
    </row>
    <row r="237" spans="1:10">
      <c r="A237" s="45">
        <v>171</v>
      </c>
      <c r="B237" s="45" t="str">
        <f t="shared" si="15"/>
        <v>PREDIABETES</v>
      </c>
      <c r="C237" s="45">
        <v>72</v>
      </c>
      <c r="D237" s="45" t="str">
        <f t="shared" si="16"/>
        <v>NORMAL</v>
      </c>
      <c r="E237" s="45">
        <v>43.6</v>
      </c>
      <c r="F237" s="45" t="str">
        <f t="shared" si="17"/>
        <v>OBESITAS</v>
      </c>
      <c r="G237" s="45">
        <v>26</v>
      </c>
      <c r="H237" s="45" t="str">
        <f t="shared" si="18"/>
        <v>Dewasa</v>
      </c>
      <c r="I237" s="45">
        <v>1</v>
      </c>
      <c r="J237" s="45" t="str">
        <f t="shared" si="19"/>
        <v>YA</v>
      </c>
    </row>
    <row r="238" spans="1:10">
      <c r="A238" s="45">
        <v>181</v>
      </c>
      <c r="B238" s="45" t="str">
        <f t="shared" si="15"/>
        <v>PREDIABETES</v>
      </c>
      <c r="C238" s="45">
        <v>84</v>
      </c>
      <c r="D238" s="45" t="str">
        <f t="shared" si="16"/>
        <v>PRAHIPERTENSI</v>
      </c>
      <c r="E238" s="45">
        <v>35.9</v>
      </c>
      <c r="F238" s="45" t="str">
        <f t="shared" si="17"/>
        <v>OBESITAS</v>
      </c>
      <c r="G238" s="45">
        <v>51</v>
      </c>
      <c r="H238" s="45" t="str">
        <f t="shared" si="18"/>
        <v>Dewasa</v>
      </c>
      <c r="I238" s="45">
        <v>1</v>
      </c>
      <c r="J238" s="45" t="str">
        <f t="shared" si="19"/>
        <v>YA</v>
      </c>
    </row>
    <row r="239" spans="1:10">
      <c r="A239" s="45">
        <v>179</v>
      </c>
      <c r="B239" s="45" t="str">
        <f t="shared" si="15"/>
        <v>PREDIABETES</v>
      </c>
      <c r="C239" s="45">
        <v>90</v>
      </c>
      <c r="D239" s="45" t="str">
        <f t="shared" si="16"/>
        <v>HIPERTENSI1</v>
      </c>
      <c r="E239" s="45">
        <v>44.1</v>
      </c>
      <c r="F239" s="45" t="str">
        <f t="shared" si="17"/>
        <v>OBESITAS</v>
      </c>
      <c r="G239" s="45">
        <v>23</v>
      </c>
      <c r="H239" s="45" t="str">
        <f t="shared" si="18"/>
        <v>Dewasa</v>
      </c>
      <c r="I239" s="45">
        <v>1</v>
      </c>
      <c r="J239" s="45" t="str">
        <f t="shared" si="19"/>
        <v>YA</v>
      </c>
    </row>
    <row r="240" spans="1:10">
      <c r="A240" s="45">
        <v>164</v>
      </c>
      <c r="B240" s="45" t="str">
        <f t="shared" si="15"/>
        <v>PREDIABETES</v>
      </c>
      <c r="C240" s="45">
        <v>84</v>
      </c>
      <c r="D240" s="45" t="str">
        <f t="shared" si="16"/>
        <v>PRAHIPERTENSI</v>
      </c>
      <c r="E240" s="45">
        <v>30.8</v>
      </c>
      <c r="F240" s="45" t="str">
        <f t="shared" si="17"/>
        <v>OBESITAS</v>
      </c>
      <c r="G240" s="45">
        <v>32</v>
      </c>
      <c r="H240" s="45" t="str">
        <f t="shared" si="18"/>
        <v>Dewasa</v>
      </c>
      <c r="I240" s="45">
        <v>1</v>
      </c>
      <c r="J240" s="45" t="str">
        <f t="shared" si="19"/>
        <v>YA</v>
      </c>
    </row>
    <row r="241" spans="1:10">
      <c r="A241" s="45">
        <v>104</v>
      </c>
      <c r="B241" s="45" t="str">
        <f t="shared" si="15"/>
        <v>NORMAL</v>
      </c>
      <c r="C241" s="45">
        <v>76</v>
      </c>
      <c r="D241" s="45" t="str">
        <f t="shared" si="16"/>
        <v>NORMAL</v>
      </c>
      <c r="E241" s="45">
        <v>18.399999999999999</v>
      </c>
      <c r="F241" s="45" t="str">
        <f t="shared" si="17"/>
        <v>KURANG</v>
      </c>
      <c r="G241" s="45">
        <v>27</v>
      </c>
      <c r="H241" s="45" t="str">
        <f t="shared" si="18"/>
        <v>Dewasa</v>
      </c>
      <c r="I241" s="45">
        <v>0</v>
      </c>
      <c r="J241" s="45" t="str">
        <f t="shared" si="19"/>
        <v>TIDAK</v>
      </c>
    </row>
    <row r="242" spans="1:10">
      <c r="A242" s="45">
        <v>91</v>
      </c>
      <c r="B242" s="45" t="str">
        <f t="shared" si="15"/>
        <v>NORMAL</v>
      </c>
      <c r="C242" s="45">
        <v>64</v>
      </c>
      <c r="D242" s="45" t="str">
        <f t="shared" si="16"/>
        <v>NORMAL</v>
      </c>
      <c r="E242" s="45">
        <v>29.2</v>
      </c>
      <c r="F242" s="45" t="str">
        <f t="shared" si="17"/>
        <v>NORMAL</v>
      </c>
      <c r="G242" s="45">
        <v>21</v>
      </c>
      <c r="H242" s="45" t="str">
        <f t="shared" si="18"/>
        <v>Dewasa</v>
      </c>
      <c r="I242" s="45">
        <v>0</v>
      </c>
      <c r="J242" s="45" t="str">
        <f t="shared" si="19"/>
        <v>TIDAK</v>
      </c>
    </row>
    <row r="243" spans="1:10">
      <c r="A243" s="45">
        <v>91</v>
      </c>
      <c r="B243" s="45" t="str">
        <f t="shared" si="15"/>
        <v>NORMAL</v>
      </c>
      <c r="C243" s="45">
        <v>70</v>
      </c>
      <c r="D243" s="45" t="str">
        <f t="shared" si="16"/>
        <v>NORMAL</v>
      </c>
      <c r="E243" s="45">
        <v>33.1</v>
      </c>
      <c r="F243" s="45" t="str">
        <f t="shared" si="17"/>
        <v>OBESITAS</v>
      </c>
      <c r="G243" s="45">
        <v>22</v>
      </c>
      <c r="H243" s="45" t="str">
        <f t="shared" si="18"/>
        <v>Dewasa</v>
      </c>
      <c r="I243" s="45">
        <v>0</v>
      </c>
      <c r="J243" s="45" t="str">
        <f t="shared" si="19"/>
        <v>TIDAK</v>
      </c>
    </row>
    <row r="244" spans="1:10">
      <c r="A244" s="45">
        <v>139</v>
      </c>
      <c r="B244" s="45" t="str">
        <f t="shared" si="15"/>
        <v>NORMAL</v>
      </c>
      <c r="C244" s="45">
        <v>54</v>
      </c>
      <c r="D244" s="45" t="str">
        <f t="shared" si="16"/>
        <v>NORMAL</v>
      </c>
      <c r="E244" s="45">
        <v>25.6</v>
      </c>
      <c r="F244" s="45" t="str">
        <f t="shared" si="17"/>
        <v>NORMAL</v>
      </c>
      <c r="G244" s="45">
        <v>22</v>
      </c>
      <c r="H244" s="45" t="str">
        <f t="shared" si="18"/>
        <v>Dewasa</v>
      </c>
      <c r="I244" s="45">
        <v>1</v>
      </c>
      <c r="J244" s="45" t="str">
        <f t="shared" si="19"/>
        <v>YA</v>
      </c>
    </row>
    <row r="245" spans="1:10">
      <c r="A245" s="45">
        <v>119</v>
      </c>
      <c r="B245" s="45" t="str">
        <f t="shared" si="15"/>
        <v>NORMAL</v>
      </c>
      <c r="C245" s="45">
        <v>50</v>
      </c>
      <c r="D245" s="45" t="str">
        <f t="shared" si="16"/>
        <v>NORMAL</v>
      </c>
      <c r="E245" s="45">
        <v>27.1</v>
      </c>
      <c r="F245" s="45" t="str">
        <f t="shared" si="17"/>
        <v>NORMAL</v>
      </c>
      <c r="G245" s="45">
        <v>33</v>
      </c>
      <c r="H245" s="45" t="str">
        <f t="shared" si="18"/>
        <v>Dewasa</v>
      </c>
      <c r="I245" s="45">
        <v>1</v>
      </c>
      <c r="J245" s="45" t="str">
        <f t="shared" si="19"/>
        <v>YA</v>
      </c>
    </row>
    <row r="246" spans="1:10">
      <c r="A246" s="45">
        <v>146</v>
      </c>
      <c r="B246" s="45" t="str">
        <f t="shared" si="15"/>
        <v>PREDIABETES</v>
      </c>
      <c r="C246" s="45">
        <v>76</v>
      </c>
      <c r="D246" s="45" t="str">
        <f t="shared" si="16"/>
        <v>NORMAL</v>
      </c>
      <c r="E246" s="45">
        <v>38.200000000000003</v>
      </c>
      <c r="F246" s="45" t="str">
        <f t="shared" si="17"/>
        <v>OBESITAS</v>
      </c>
      <c r="G246" s="45">
        <v>29</v>
      </c>
      <c r="H246" s="45" t="str">
        <f t="shared" si="18"/>
        <v>Dewasa</v>
      </c>
      <c r="I246" s="45">
        <v>0</v>
      </c>
      <c r="J246" s="45" t="str">
        <f t="shared" si="19"/>
        <v>TIDAK</v>
      </c>
    </row>
    <row r="247" spans="1:10">
      <c r="A247" s="45">
        <v>184</v>
      </c>
      <c r="B247" s="45" t="str">
        <f t="shared" si="15"/>
        <v>PREDIABETES</v>
      </c>
      <c r="C247" s="45">
        <v>85</v>
      </c>
      <c r="D247" s="45" t="str">
        <f t="shared" si="16"/>
        <v>PRAHIPERTENSI</v>
      </c>
      <c r="E247" s="45">
        <v>30</v>
      </c>
      <c r="F247" s="45" t="str">
        <f t="shared" si="17"/>
        <v>OBESITAS</v>
      </c>
      <c r="G247" s="45">
        <v>49</v>
      </c>
      <c r="H247" s="45" t="str">
        <f t="shared" si="18"/>
        <v>Dewasa</v>
      </c>
      <c r="I247" s="45">
        <v>1</v>
      </c>
      <c r="J247" s="45" t="str">
        <f t="shared" si="19"/>
        <v>YA</v>
      </c>
    </row>
    <row r="248" spans="1:10">
      <c r="A248" s="45">
        <v>122</v>
      </c>
      <c r="B248" s="45" t="str">
        <f t="shared" si="15"/>
        <v>NORMAL</v>
      </c>
      <c r="C248" s="45">
        <v>68</v>
      </c>
      <c r="D248" s="45" t="str">
        <f t="shared" si="16"/>
        <v>NORMAL</v>
      </c>
      <c r="E248" s="45">
        <v>31.2</v>
      </c>
      <c r="F248" s="45" t="str">
        <f t="shared" si="17"/>
        <v>OBESITAS</v>
      </c>
      <c r="G248" s="45">
        <v>41</v>
      </c>
      <c r="H248" s="45" t="str">
        <f t="shared" si="18"/>
        <v>Dewasa</v>
      </c>
      <c r="I248" s="45">
        <v>0</v>
      </c>
      <c r="J248" s="45" t="str">
        <f t="shared" si="19"/>
        <v>TIDAK</v>
      </c>
    </row>
    <row r="249" spans="1:10">
      <c r="A249" s="45">
        <v>165</v>
      </c>
      <c r="B249" s="45" t="str">
        <f t="shared" si="15"/>
        <v>PREDIABETES</v>
      </c>
      <c r="C249" s="45">
        <v>90</v>
      </c>
      <c r="D249" s="45" t="str">
        <f t="shared" si="16"/>
        <v>HIPERTENSI1</v>
      </c>
      <c r="E249" s="45">
        <v>52.3</v>
      </c>
      <c r="F249" s="45" t="str">
        <f t="shared" si="17"/>
        <v>OBESITAS</v>
      </c>
      <c r="G249" s="45">
        <v>23</v>
      </c>
      <c r="H249" s="45" t="str">
        <f t="shared" si="18"/>
        <v>Dewasa</v>
      </c>
      <c r="I249" s="45">
        <v>0</v>
      </c>
      <c r="J249" s="45" t="str">
        <f t="shared" si="19"/>
        <v>TIDAK</v>
      </c>
    </row>
    <row r="250" spans="1:10">
      <c r="A250" s="45">
        <v>124</v>
      </c>
      <c r="B250" s="45" t="str">
        <f t="shared" si="15"/>
        <v>NORMAL</v>
      </c>
      <c r="C250" s="45">
        <v>70</v>
      </c>
      <c r="D250" s="45" t="str">
        <f t="shared" si="16"/>
        <v>NORMAL</v>
      </c>
      <c r="E250" s="45">
        <v>35.4</v>
      </c>
      <c r="F250" s="45" t="str">
        <f t="shared" si="17"/>
        <v>OBESITAS</v>
      </c>
      <c r="G250" s="45">
        <v>34</v>
      </c>
      <c r="H250" s="45" t="str">
        <f t="shared" si="18"/>
        <v>Dewasa</v>
      </c>
      <c r="I250" s="45">
        <v>0</v>
      </c>
      <c r="J250" s="45" t="str">
        <f t="shared" si="19"/>
        <v>TIDAK</v>
      </c>
    </row>
    <row r="251" spans="1:10">
      <c r="A251" s="45">
        <v>111</v>
      </c>
      <c r="B251" s="45" t="str">
        <f t="shared" si="15"/>
        <v>NORMAL</v>
      </c>
      <c r="C251" s="45">
        <v>86</v>
      </c>
      <c r="D251" s="45" t="str">
        <f t="shared" si="16"/>
        <v>PRAHIPERTENSI</v>
      </c>
      <c r="E251" s="45">
        <v>30.1</v>
      </c>
      <c r="F251" s="45" t="str">
        <f t="shared" si="17"/>
        <v>OBESITAS</v>
      </c>
      <c r="G251" s="45">
        <v>23</v>
      </c>
      <c r="H251" s="45" t="str">
        <f t="shared" si="18"/>
        <v>Dewasa</v>
      </c>
      <c r="I251" s="45">
        <v>0</v>
      </c>
      <c r="J251" s="45" t="str">
        <f t="shared" si="19"/>
        <v>TIDAK</v>
      </c>
    </row>
    <row r="252" spans="1:10">
      <c r="A252" s="45">
        <v>106</v>
      </c>
      <c r="B252" s="45" t="str">
        <f t="shared" si="15"/>
        <v>NORMAL</v>
      </c>
      <c r="C252" s="45">
        <v>52</v>
      </c>
      <c r="D252" s="45" t="str">
        <f t="shared" si="16"/>
        <v>NORMAL</v>
      </c>
      <c r="E252" s="45">
        <v>31.2</v>
      </c>
      <c r="F252" s="45" t="str">
        <f t="shared" si="17"/>
        <v>OBESITAS</v>
      </c>
      <c r="G252" s="45">
        <v>42</v>
      </c>
      <c r="H252" s="45" t="str">
        <f t="shared" si="18"/>
        <v>Dewasa</v>
      </c>
      <c r="I252" s="45">
        <v>0</v>
      </c>
      <c r="J252" s="45" t="str">
        <f t="shared" si="19"/>
        <v>TIDAK</v>
      </c>
    </row>
    <row r="253" spans="1:10">
      <c r="A253" s="45">
        <v>129</v>
      </c>
      <c r="B253" s="45" t="str">
        <f t="shared" si="15"/>
        <v>NORMAL</v>
      </c>
      <c r="C253" s="45">
        <v>84</v>
      </c>
      <c r="D253" s="45" t="str">
        <f t="shared" si="16"/>
        <v>PRAHIPERTENSI</v>
      </c>
      <c r="E253" s="45">
        <v>28</v>
      </c>
      <c r="F253" s="45" t="str">
        <f t="shared" si="17"/>
        <v>NORMAL</v>
      </c>
      <c r="G253" s="45">
        <v>27</v>
      </c>
      <c r="H253" s="45" t="str">
        <f t="shared" si="18"/>
        <v>Dewasa</v>
      </c>
      <c r="I253" s="45">
        <v>0</v>
      </c>
      <c r="J253" s="45" t="str">
        <f t="shared" si="19"/>
        <v>TIDAK</v>
      </c>
    </row>
    <row r="254" spans="1:10">
      <c r="A254" s="45">
        <v>90</v>
      </c>
      <c r="B254" s="45" t="str">
        <f t="shared" si="15"/>
        <v>NORMAL</v>
      </c>
      <c r="C254" s="45">
        <v>80</v>
      </c>
      <c r="D254" s="45" t="str">
        <f t="shared" si="16"/>
        <v>NORMAL</v>
      </c>
      <c r="E254" s="45">
        <v>24.4</v>
      </c>
      <c r="F254" s="45" t="str">
        <f t="shared" si="17"/>
        <v>NORMAL</v>
      </c>
      <c r="G254" s="45">
        <v>24</v>
      </c>
      <c r="H254" s="45" t="str">
        <f t="shared" si="18"/>
        <v>Dewasa</v>
      </c>
      <c r="I254" s="45">
        <v>0</v>
      </c>
      <c r="J254" s="45" t="str">
        <f t="shared" si="19"/>
        <v>TIDAK</v>
      </c>
    </row>
    <row r="255" spans="1:10">
      <c r="A255" s="45">
        <v>86</v>
      </c>
      <c r="B255" s="45" t="str">
        <f t="shared" si="15"/>
        <v>NORMAL</v>
      </c>
      <c r="C255" s="45">
        <v>68</v>
      </c>
      <c r="D255" s="45" t="str">
        <f t="shared" si="16"/>
        <v>NORMAL</v>
      </c>
      <c r="E255" s="45">
        <v>35.799999999999997</v>
      </c>
      <c r="F255" s="45" t="str">
        <f t="shared" si="17"/>
        <v>OBESITAS</v>
      </c>
      <c r="G255" s="45">
        <v>25</v>
      </c>
      <c r="H255" s="45" t="str">
        <f t="shared" si="18"/>
        <v>Dewasa</v>
      </c>
      <c r="I255" s="45">
        <v>0</v>
      </c>
      <c r="J255" s="45" t="str">
        <f t="shared" si="19"/>
        <v>TIDAK</v>
      </c>
    </row>
    <row r="256" spans="1:10">
      <c r="A256" s="45">
        <v>92</v>
      </c>
      <c r="B256" s="45" t="str">
        <f t="shared" si="15"/>
        <v>NORMAL</v>
      </c>
      <c r="C256" s="45">
        <v>62</v>
      </c>
      <c r="D256" s="45" t="str">
        <f t="shared" si="16"/>
        <v>NORMAL</v>
      </c>
      <c r="E256" s="45">
        <v>27.6</v>
      </c>
      <c r="F256" s="45" t="str">
        <f t="shared" si="17"/>
        <v>NORMAL</v>
      </c>
      <c r="G256" s="45">
        <v>44</v>
      </c>
      <c r="H256" s="45" t="str">
        <f t="shared" si="18"/>
        <v>Dewasa</v>
      </c>
      <c r="I256" s="45">
        <v>1</v>
      </c>
      <c r="J256" s="45" t="str">
        <f t="shared" si="19"/>
        <v>YA</v>
      </c>
    </row>
    <row r="257" spans="1:10">
      <c r="A257" s="45">
        <v>113</v>
      </c>
      <c r="B257" s="45" t="str">
        <f t="shared" si="15"/>
        <v>NORMAL</v>
      </c>
      <c r="C257" s="45">
        <v>64</v>
      </c>
      <c r="D257" s="45" t="str">
        <f t="shared" si="16"/>
        <v>NORMAL</v>
      </c>
      <c r="E257" s="45">
        <v>33.6</v>
      </c>
      <c r="F257" s="45" t="str">
        <f t="shared" si="17"/>
        <v>OBESITAS</v>
      </c>
      <c r="G257" s="45">
        <v>21</v>
      </c>
      <c r="H257" s="45" t="str">
        <f t="shared" si="18"/>
        <v>Dewasa</v>
      </c>
      <c r="I257" s="45">
        <v>1</v>
      </c>
      <c r="J257" s="45" t="str">
        <f t="shared" si="19"/>
        <v>YA</v>
      </c>
    </row>
    <row r="258" spans="1:10">
      <c r="A258" s="45">
        <v>111</v>
      </c>
      <c r="B258" s="45" t="str">
        <f t="shared" ref="B258:B321" si="20">IF(A258&lt;140,"NORMAL",IF(A258&lt;=199,"PREDIABETES",IF(A258&gt;=200,"DIABETES")))</f>
        <v>NORMAL</v>
      </c>
      <c r="C258" s="45">
        <v>56</v>
      </c>
      <c r="D258" s="45" t="str">
        <f t="shared" ref="D258:D321" si="21">IF(C258&lt;=80,"NORMAL",IF(C258&lt;=89,"PRAHIPERTENSI",IF(C258&lt;=99,"HIPERTENSI1",IF(C258&lt;=119,"HIPERTENSI2",IF(C258&gt;=120,"KRISIS")))))</f>
        <v>NORMAL</v>
      </c>
      <c r="E258" s="45">
        <v>30.1</v>
      </c>
      <c r="F258" s="45" t="str">
        <f t="shared" ref="F258:F321" si="22">IF(E258&lt;=18.5,"KURANG",IF(E258&lt;=29.9,"NORMAL",IF(E258&gt;=30,"OBESITAS")))</f>
        <v>OBESITAS</v>
      </c>
      <c r="G258" s="45">
        <v>30</v>
      </c>
      <c r="H258" s="45" t="str">
        <f t="shared" ref="H258:H321" si="23">IF(G258&lt;=1,"Bayi",IF(G258&lt;=10,"Anak-anak",IF(G258&lt;=19,"Remaja",IF(G258&lt;=60,"Dewasa",IF(G258&gt;60,"Lansia")))))</f>
        <v>Dewasa</v>
      </c>
      <c r="I258" s="45">
        <v>0</v>
      </c>
      <c r="J258" s="45" t="str">
        <f t="shared" ref="J258:J321" si="24">IF(I258=1,"YA",IF(I258=0,"TIDAK"))</f>
        <v>TIDAK</v>
      </c>
    </row>
    <row r="259" spans="1:10">
      <c r="A259" s="45">
        <v>114</v>
      </c>
      <c r="B259" s="45" t="str">
        <f t="shared" si="20"/>
        <v>NORMAL</v>
      </c>
      <c r="C259" s="45">
        <v>68</v>
      </c>
      <c r="D259" s="45" t="str">
        <f t="shared" si="21"/>
        <v>NORMAL</v>
      </c>
      <c r="E259" s="45">
        <v>28.7</v>
      </c>
      <c r="F259" s="45" t="str">
        <f t="shared" si="22"/>
        <v>NORMAL</v>
      </c>
      <c r="G259" s="45">
        <v>25</v>
      </c>
      <c r="H259" s="45" t="str">
        <f t="shared" si="23"/>
        <v>Dewasa</v>
      </c>
      <c r="I259" s="45">
        <v>0</v>
      </c>
      <c r="J259" s="45" t="str">
        <f t="shared" si="24"/>
        <v>TIDAK</v>
      </c>
    </row>
    <row r="260" spans="1:10">
      <c r="A260" s="45">
        <v>193</v>
      </c>
      <c r="B260" s="45" t="str">
        <f t="shared" si="20"/>
        <v>PREDIABETES</v>
      </c>
      <c r="C260" s="45">
        <v>50</v>
      </c>
      <c r="D260" s="45" t="str">
        <f t="shared" si="21"/>
        <v>NORMAL</v>
      </c>
      <c r="E260" s="45">
        <v>25.9</v>
      </c>
      <c r="F260" s="45" t="str">
        <f t="shared" si="22"/>
        <v>NORMAL</v>
      </c>
      <c r="G260" s="45">
        <v>24</v>
      </c>
      <c r="H260" s="45" t="str">
        <f t="shared" si="23"/>
        <v>Dewasa</v>
      </c>
      <c r="I260" s="45">
        <v>0</v>
      </c>
      <c r="J260" s="45" t="str">
        <f t="shared" si="24"/>
        <v>TIDAK</v>
      </c>
    </row>
    <row r="261" spans="1:10">
      <c r="A261" s="45">
        <v>155</v>
      </c>
      <c r="B261" s="45" t="str">
        <f t="shared" si="20"/>
        <v>PREDIABETES</v>
      </c>
      <c r="C261" s="45">
        <v>76</v>
      </c>
      <c r="D261" s="45" t="str">
        <f t="shared" si="21"/>
        <v>NORMAL</v>
      </c>
      <c r="E261" s="45">
        <v>33.299999999999997</v>
      </c>
      <c r="F261" s="45" t="str">
        <f t="shared" si="22"/>
        <v>OBESITAS</v>
      </c>
      <c r="G261" s="45">
        <v>51</v>
      </c>
      <c r="H261" s="45" t="str">
        <f t="shared" si="23"/>
        <v>Dewasa</v>
      </c>
      <c r="I261" s="45">
        <v>1</v>
      </c>
      <c r="J261" s="45" t="str">
        <f t="shared" si="24"/>
        <v>YA</v>
      </c>
    </row>
    <row r="262" spans="1:10">
      <c r="A262" s="45">
        <v>191</v>
      </c>
      <c r="B262" s="45" t="str">
        <f t="shared" si="20"/>
        <v>PREDIABETES</v>
      </c>
      <c r="C262" s="45">
        <v>68</v>
      </c>
      <c r="D262" s="45" t="str">
        <f t="shared" si="21"/>
        <v>NORMAL</v>
      </c>
      <c r="E262" s="45">
        <v>30.9</v>
      </c>
      <c r="F262" s="45" t="str">
        <f t="shared" si="22"/>
        <v>OBESITAS</v>
      </c>
      <c r="G262" s="45">
        <v>34</v>
      </c>
      <c r="H262" s="45" t="str">
        <f t="shared" si="23"/>
        <v>Dewasa</v>
      </c>
      <c r="I262" s="45">
        <v>0</v>
      </c>
      <c r="J262" s="45" t="str">
        <f t="shared" si="24"/>
        <v>TIDAK</v>
      </c>
    </row>
    <row r="263" spans="1:10">
      <c r="A263" s="45">
        <v>141</v>
      </c>
      <c r="B263" s="45" t="str">
        <f t="shared" si="20"/>
        <v>PREDIABETES</v>
      </c>
      <c r="C263" s="45">
        <v>0</v>
      </c>
      <c r="D263" s="45" t="str">
        <f t="shared" si="21"/>
        <v>NORMAL</v>
      </c>
      <c r="E263" s="45">
        <v>30</v>
      </c>
      <c r="F263" s="45" t="str">
        <f t="shared" si="22"/>
        <v>OBESITAS</v>
      </c>
      <c r="G263" s="45">
        <v>27</v>
      </c>
      <c r="H263" s="45" t="str">
        <f t="shared" si="23"/>
        <v>Dewasa</v>
      </c>
      <c r="I263" s="45">
        <v>1</v>
      </c>
      <c r="J263" s="45" t="str">
        <f t="shared" si="24"/>
        <v>YA</v>
      </c>
    </row>
    <row r="264" spans="1:10">
      <c r="A264" s="45">
        <v>95</v>
      </c>
      <c r="B264" s="45" t="str">
        <f t="shared" si="20"/>
        <v>NORMAL</v>
      </c>
      <c r="C264" s="45">
        <v>70</v>
      </c>
      <c r="D264" s="45" t="str">
        <f t="shared" si="21"/>
        <v>NORMAL</v>
      </c>
      <c r="E264" s="45">
        <v>32.1</v>
      </c>
      <c r="F264" s="45" t="str">
        <f t="shared" si="22"/>
        <v>OBESITAS</v>
      </c>
      <c r="G264" s="45">
        <v>24</v>
      </c>
      <c r="H264" s="45" t="str">
        <f t="shared" si="23"/>
        <v>Dewasa</v>
      </c>
      <c r="I264" s="45">
        <v>0</v>
      </c>
      <c r="J264" s="45" t="str">
        <f t="shared" si="24"/>
        <v>TIDAK</v>
      </c>
    </row>
    <row r="265" spans="1:10">
      <c r="A265" s="45">
        <v>142</v>
      </c>
      <c r="B265" s="45" t="str">
        <f t="shared" si="20"/>
        <v>PREDIABETES</v>
      </c>
      <c r="C265" s="45">
        <v>80</v>
      </c>
      <c r="D265" s="45" t="str">
        <f t="shared" si="21"/>
        <v>NORMAL</v>
      </c>
      <c r="E265" s="45">
        <v>32.4</v>
      </c>
      <c r="F265" s="45" t="str">
        <f t="shared" si="22"/>
        <v>OBESITAS</v>
      </c>
      <c r="G265" s="45">
        <v>63</v>
      </c>
      <c r="H265" s="45" t="str">
        <f t="shared" si="23"/>
        <v>Lansia</v>
      </c>
      <c r="I265" s="45">
        <v>0</v>
      </c>
      <c r="J265" s="45" t="str">
        <f t="shared" si="24"/>
        <v>TIDAK</v>
      </c>
    </row>
    <row r="266" spans="1:10">
      <c r="A266" s="45">
        <v>123</v>
      </c>
      <c r="B266" s="45" t="str">
        <f t="shared" si="20"/>
        <v>NORMAL</v>
      </c>
      <c r="C266" s="45">
        <v>62</v>
      </c>
      <c r="D266" s="45" t="str">
        <f t="shared" si="21"/>
        <v>NORMAL</v>
      </c>
      <c r="E266" s="45">
        <v>32</v>
      </c>
      <c r="F266" s="45" t="str">
        <f t="shared" si="22"/>
        <v>OBESITAS</v>
      </c>
      <c r="G266" s="45">
        <v>35</v>
      </c>
      <c r="H266" s="45" t="str">
        <f t="shared" si="23"/>
        <v>Dewasa</v>
      </c>
      <c r="I266" s="45">
        <v>1</v>
      </c>
      <c r="J266" s="45" t="str">
        <f t="shared" si="24"/>
        <v>YA</v>
      </c>
    </row>
    <row r="267" spans="1:10">
      <c r="A267" s="45">
        <v>96</v>
      </c>
      <c r="B267" s="45" t="str">
        <f t="shared" si="20"/>
        <v>NORMAL</v>
      </c>
      <c r="C267" s="45">
        <v>74</v>
      </c>
      <c r="D267" s="45" t="str">
        <f t="shared" si="21"/>
        <v>NORMAL</v>
      </c>
      <c r="E267" s="45">
        <v>33.6</v>
      </c>
      <c r="F267" s="45" t="str">
        <f t="shared" si="22"/>
        <v>OBESITAS</v>
      </c>
      <c r="G267" s="45">
        <v>43</v>
      </c>
      <c r="H267" s="45" t="str">
        <f t="shared" si="23"/>
        <v>Dewasa</v>
      </c>
      <c r="I267" s="45">
        <v>0</v>
      </c>
      <c r="J267" s="45" t="str">
        <f t="shared" si="24"/>
        <v>TIDAK</v>
      </c>
    </row>
    <row r="268" spans="1:10">
      <c r="A268" s="45">
        <v>138</v>
      </c>
      <c r="B268" s="45" t="str">
        <f t="shared" si="20"/>
        <v>NORMAL</v>
      </c>
      <c r="C268" s="45">
        <v>0</v>
      </c>
      <c r="D268" s="45" t="str">
        <f t="shared" si="21"/>
        <v>NORMAL</v>
      </c>
      <c r="E268" s="45">
        <v>36.299999999999997</v>
      </c>
      <c r="F268" s="45" t="str">
        <f t="shared" si="22"/>
        <v>OBESITAS</v>
      </c>
      <c r="G268" s="45">
        <v>25</v>
      </c>
      <c r="H268" s="45" t="str">
        <f t="shared" si="23"/>
        <v>Dewasa</v>
      </c>
      <c r="I268" s="45">
        <v>1</v>
      </c>
      <c r="J268" s="45" t="str">
        <f t="shared" si="24"/>
        <v>YA</v>
      </c>
    </row>
    <row r="269" spans="1:10">
      <c r="A269" s="45">
        <v>128</v>
      </c>
      <c r="B269" s="45" t="str">
        <f t="shared" si="20"/>
        <v>NORMAL</v>
      </c>
      <c r="C269" s="45">
        <v>64</v>
      </c>
      <c r="D269" s="45" t="str">
        <f t="shared" si="21"/>
        <v>NORMAL</v>
      </c>
      <c r="E269" s="45">
        <v>40</v>
      </c>
      <c r="F269" s="45" t="str">
        <f t="shared" si="22"/>
        <v>OBESITAS</v>
      </c>
      <c r="G269" s="45">
        <v>24</v>
      </c>
      <c r="H269" s="45" t="str">
        <f t="shared" si="23"/>
        <v>Dewasa</v>
      </c>
      <c r="I269" s="45">
        <v>0</v>
      </c>
      <c r="J269" s="45" t="str">
        <f t="shared" si="24"/>
        <v>TIDAK</v>
      </c>
    </row>
    <row r="270" spans="1:10">
      <c r="A270" s="45">
        <v>102</v>
      </c>
      <c r="B270" s="45" t="str">
        <f t="shared" si="20"/>
        <v>NORMAL</v>
      </c>
      <c r="C270" s="45">
        <v>52</v>
      </c>
      <c r="D270" s="45" t="str">
        <f t="shared" si="21"/>
        <v>NORMAL</v>
      </c>
      <c r="E270" s="45">
        <v>25.1</v>
      </c>
      <c r="F270" s="45" t="str">
        <f t="shared" si="22"/>
        <v>NORMAL</v>
      </c>
      <c r="G270" s="45">
        <v>21</v>
      </c>
      <c r="H270" s="45" t="str">
        <f t="shared" si="23"/>
        <v>Dewasa</v>
      </c>
      <c r="I270" s="45">
        <v>0</v>
      </c>
      <c r="J270" s="45" t="str">
        <f t="shared" si="24"/>
        <v>TIDAK</v>
      </c>
    </row>
    <row r="271" spans="1:10">
      <c r="A271" s="45">
        <v>146</v>
      </c>
      <c r="B271" s="45" t="str">
        <f t="shared" si="20"/>
        <v>PREDIABETES</v>
      </c>
      <c r="C271" s="45">
        <v>0</v>
      </c>
      <c r="D271" s="45" t="str">
        <f t="shared" si="21"/>
        <v>NORMAL</v>
      </c>
      <c r="E271" s="45">
        <v>27.5</v>
      </c>
      <c r="F271" s="45" t="str">
        <f t="shared" si="22"/>
        <v>NORMAL</v>
      </c>
      <c r="G271" s="45">
        <v>28</v>
      </c>
      <c r="H271" s="45" t="str">
        <f t="shared" si="23"/>
        <v>Dewasa</v>
      </c>
      <c r="I271" s="45">
        <v>1</v>
      </c>
      <c r="J271" s="45" t="str">
        <f t="shared" si="24"/>
        <v>YA</v>
      </c>
    </row>
    <row r="272" spans="1:10">
      <c r="A272" s="45">
        <v>101</v>
      </c>
      <c r="B272" s="45" t="str">
        <f t="shared" si="20"/>
        <v>NORMAL</v>
      </c>
      <c r="C272" s="45">
        <v>86</v>
      </c>
      <c r="D272" s="45" t="str">
        <f t="shared" si="21"/>
        <v>PRAHIPERTENSI</v>
      </c>
      <c r="E272" s="45">
        <v>45.6</v>
      </c>
      <c r="F272" s="45" t="str">
        <f t="shared" si="22"/>
        <v>OBESITAS</v>
      </c>
      <c r="G272" s="45">
        <v>38</v>
      </c>
      <c r="H272" s="45" t="str">
        <f t="shared" si="23"/>
        <v>Dewasa</v>
      </c>
      <c r="I272" s="45">
        <v>1</v>
      </c>
      <c r="J272" s="45" t="str">
        <f t="shared" si="24"/>
        <v>YA</v>
      </c>
    </row>
    <row r="273" spans="1:10">
      <c r="A273" s="45">
        <v>108</v>
      </c>
      <c r="B273" s="45" t="str">
        <f t="shared" si="20"/>
        <v>NORMAL</v>
      </c>
      <c r="C273" s="45">
        <v>62</v>
      </c>
      <c r="D273" s="45" t="str">
        <f t="shared" si="21"/>
        <v>NORMAL</v>
      </c>
      <c r="E273" s="45">
        <v>25.2</v>
      </c>
      <c r="F273" s="45" t="str">
        <f t="shared" si="22"/>
        <v>NORMAL</v>
      </c>
      <c r="G273" s="45">
        <v>21</v>
      </c>
      <c r="H273" s="45" t="str">
        <f t="shared" si="23"/>
        <v>Dewasa</v>
      </c>
      <c r="I273" s="45">
        <v>0</v>
      </c>
      <c r="J273" s="45" t="str">
        <f t="shared" si="24"/>
        <v>TIDAK</v>
      </c>
    </row>
    <row r="274" spans="1:10">
      <c r="A274" s="45">
        <v>122</v>
      </c>
      <c r="B274" s="45" t="str">
        <f t="shared" si="20"/>
        <v>NORMAL</v>
      </c>
      <c r="C274" s="45">
        <v>78</v>
      </c>
      <c r="D274" s="45" t="str">
        <f t="shared" si="21"/>
        <v>NORMAL</v>
      </c>
      <c r="E274" s="45">
        <v>23</v>
      </c>
      <c r="F274" s="45" t="str">
        <f t="shared" si="22"/>
        <v>NORMAL</v>
      </c>
      <c r="G274" s="45">
        <v>40</v>
      </c>
      <c r="H274" s="45" t="str">
        <f t="shared" si="23"/>
        <v>Dewasa</v>
      </c>
      <c r="I274" s="45">
        <v>0</v>
      </c>
      <c r="J274" s="45" t="str">
        <f t="shared" si="24"/>
        <v>TIDAK</v>
      </c>
    </row>
    <row r="275" spans="1:10">
      <c r="A275" s="45">
        <v>71</v>
      </c>
      <c r="B275" s="45" t="str">
        <f t="shared" si="20"/>
        <v>NORMAL</v>
      </c>
      <c r="C275" s="45">
        <v>78</v>
      </c>
      <c r="D275" s="45" t="str">
        <f t="shared" si="21"/>
        <v>NORMAL</v>
      </c>
      <c r="E275" s="45">
        <v>33.200000000000003</v>
      </c>
      <c r="F275" s="45" t="str">
        <f t="shared" si="22"/>
        <v>OBESITAS</v>
      </c>
      <c r="G275" s="45">
        <v>21</v>
      </c>
      <c r="H275" s="45" t="str">
        <f t="shared" si="23"/>
        <v>Dewasa</v>
      </c>
      <c r="I275" s="45">
        <v>0</v>
      </c>
      <c r="J275" s="45" t="str">
        <f t="shared" si="24"/>
        <v>TIDAK</v>
      </c>
    </row>
    <row r="276" spans="1:10">
      <c r="A276" s="45">
        <v>106</v>
      </c>
      <c r="B276" s="45" t="str">
        <f t="shared" si="20"/>
        <v>NORMAL</v>
      </c>
      <c r="C276" s="45">
        <v>70</v>
      </c>
      <c r="D276" s="45" t="str">
        <f t="shared" si="21"/>
        <v>NORMAL</v>
      </c>
      <c r="E276" s="45">
        <v>34.200000000000003</v>
      </c>
      <c r="F276" s="45" t="str">
        <f t="shared" si="22"/>
        <v>OBESITAS</v>
      </c>
      <c r="G276" s="45">
        <v>52</v>
      </c>
      <c r="H276" s="45" t="str">
        <f t="shared" si="23"/>
        <v>Dewasa</v>
      </c>
      <c r="I276" s="45">
        <v>0</v>
      </c>
      <c r="J276" s="45" t="str">
        <f t="shared" si="24"/>
        <v>TIDAK</v>
      </c>
    </row>
    <row r="277" spans="1:10">
      <c r="A277" s="45">
        <v>100</v>
      </c>
      <c r="B277" s="45" t="str">
        <f t="shared" si="20"/>
        <v>NORMAL</v>
      </c>
      <c r="C277" s="45">
        <v>70</v>
      </c>
      <c r="D277" s="45" t="str">
        <f t="shared" si="21"/>
        <v>NORMAL</v>
      </c>
      <c r="E277" s="45">
        <v>40.5</v>
      </c>
      <c r="F277" s="45" t="str">
        <f t="shared" si="22"/>
        <v>OBESITAS</v>
      </c>
      <c r="G277" s="45">
        <v>25</v>
      </c>
      <c r="H277" s="45" t="str">
        <f t="shared" si="23"/>
        <v>Dewasa</v>
      </c>
      <c r="I277" s="45">
        <v>0</v>
      </c>
      <c r="J277" s="45" t="str">
        <f t="shared" si="24"/>
        <v>TIDAK</v>
      </c>
    </row>
    <row r="278" spans="1:10">
      <c r="A278" s="45">
        <v>106</v>
      </c>
      <c r="B278" s="45" t="str">
        <f t="shared" si="20"/>
        <v>NORMAL</v>
      </c>
      <c r="C278" s="45">
        <v>60</v>
      </c>
      <c r="D278" s="45" t="str">
        <f t="shared" si="21"/>
        <v>NORMAL</v>
      </c>
      <c r="E278" s="45">
        <v>26.5</v>
      </c>
      <c r="F278" s="45" t="str">
        <f t="shared" si="22"/>
        <v>NORMAL</v>
      </c>
      <c r="G278" s="45">
        <v>29</v>
      </c>
      <c r="H278" s="45" t="str">
        <f t="shared" si="23"/>
        <v>Dewasa</v>
      </c>
      <c r="I278" s="45">
        <v>1</v>
      </c>
      <c r="J278" s="45" t="str">
        <f t="shared" si="24"/>
        <v>YA</v>
      </c>
    </row>
    <row r="279" spans="1:10">
      <c r="A279" s="45">
        <v>104</v>
      </c>
      <c r="B279" s="45" t="str">
        <f t="shared" si="20"/>
        <v>NORMAL</v>
      </c>
      <c r="C279" s="45">
        <v>64</v>
      </c>
      <c r="D279" s="45" t="str">
        <f t="shared" si="21"/>
        <v>NORMAL</v>
      </c>
      <c r="E279" s="45">
        <v>27.8</v>
      </c>
      <c r="F279" s="45" t="str">
        <f t="shared" si="22"/>
        <v>NORMAL</v>
      </c>
      <c r="G279" s="45">
        <v>23</v>
      </c>
      <c r="H279" s="45" t="str">
        <f t="shared" si="23"/>
        <v>Dewasa</v>
      </c>
      <c r="I279" s="45">
        <v>0</v>
      </c>
      <c r="J279" s="45" t="str">
        <f t="shared" si="24"/>
        <v>TIDAK</v>
      </c>
    </row>
    <row r="280" spans="1:10">
      <c r="A280" s="45">
        <v>114</v>
      </c>
      <c r="B280" s="45" t="str">
        <f t="shared" si="20"/>
        <v>NORMAL</v>
      </c>
      <c r="C280" s="45">
        <v>74</v>
      </c>
      <c r="D280" s="45" t="str">
        <f t="shared" si="21"/>
        <v>NORMAL</v>
      </c>
      <c r="E280" s="45">
        <v>24.9</v>
      </c>
      <c r="F280" s="45" t="str">
        <f t="shared" si="22"/>
        <v>NORMAL</v>
      </c>
      <c r="G280" s="45">
        <v>57</v>
      </c>
      <c r="H280" s="45" t="str">
        <f t="shared" si="23"/>
        <v>Dewasa</v>
      </c>
      <c r="I280" s="45">
        <v>0</v>
      </c>
      <c r="J280" s="45" t="str">
        <f t="shared" si="24"/>
        <v>TIDAK</v>
      </c>
    </row>
    <row r="281" spans="1:10">
      <c r="A281" s="45">
        <v>108</v>
      </c>
      <c r="B281" s="45" t="str">
        <f t="shared" si="20"/>
        <v>NORMAL</v>
      </c>
      <c r="C281" s="45">
        <v>62</v>
      </c>
      <c r="D281" s="45" t="str">
        <f t="shared" si="21"/>
        <v>NORMAL</v>
      </c>
      <c r="E281" s="45">
        <v>25.3</v>
      </c>
      <c r="F281" s="45" t="str">
        <f t="shared" si="22"/>
        <v>NORMAL</v>
      </c>
      <c r="G281" s="45">
        <v>22</v>
      </c>
      <c r="H281" s="45" t="str">
        <f t="shared" si="23"/>
        <v>Dewasa</v>
      </c>
      <c r="I281" s="45">
        <v>0</v>
      </c>
      <c r="J281" s="45" t="str">
        <f t="shared" si="24"/>
        <v>TIDAK</v>
      </c>
    </row>
    <row r="282" spans="1:10">
      <c r="A282" s="45">
        <v>146</v>
      </c>
      <c r="B282" s="45" t="str">
        <f t="shared" si="20"/>
        <v>PREDIABETES</v>
      </c>
      <c r="C282" s="45">
        <v>70</v>
      </c>
      <c r="D282" s="45" t="str">
        <f t="shared" si="21"/>
        <v>NORMAL</v>
      </c>
      <c r="E282" s="45">
        <v>37.9</v>
      </c>
      <c r="F282" s="45" t="str">
        <f t="shared" si="22"/>
        <v>OBESITAS</v>
      </c>
      <c r="G282" s="45">
        <v>28</v>
      </c>
      <c r="H282" s="45" t="str">
        <f t="shared" si="23"/>
        <v>Dewasa</v>
      </c>
      <c r="I282" s="45">
        <v>1</v>
      </c>
      <c r="J282" s="45" t="str">
        <f t="shared" si="24"/>
        <v>YA</v>
      </c>
    </row>
    <row r="283" spans="1:10">
      <c r="A283" s="45">
        <v>129</v>
      </c>
      <c r="B283" s="45" t="str">
        <f t="shared" si="20"/>
        <v>NORMAL</v>
      </c>
      <c r="C283" s="45">
        <v>76</v>
      </c>
      <c r="D283" s="45" t="str">
        <f t="shared" si="21"/>
        <v>NORMAL</v>
      </c>
      <c r="E283" s="45">
        <v>35.9</v>
      </c>
      <c r="F283" s="45" t="str">
        <f t="shared" si="22"/>
        <v>OBESITAS</v>
      </c>
      <c r="G283" s="45">
        <v>39</v>
      </c>
      <c r="H283" s="45" t="str">
        <f t="shared" si="23"/>
        <v>Dewasa</v>
      </c>
      <c r="I283" s="45">
        <v>0</v>
      </c>
      <c r="J283" s="45" t="str">
        <f t="shared" si="24"/>
        <v>TIDAK</v>
      </c>
    </row>
    <row r="284" spans="1:10">
      <c r="A284" s="45">
        <v>133</v>
      </c>
      <c r="B284" s="45" t="str">
        <f t="shared" si="20"/>
        <v>NORMAL</v>
      </c>
      <c r="C284" s="45">
        <v>88</v>
      </c>
      <c r="D284" s="45" t="str">
        <f t="shared" si="21"/>
        <v>PRAHIPERTENSI</v>
      </c>
      <c r="E284" s="45">
        <v>32.4</v>
      </c>
      <c r="F284" s="45" t="str">
        <f t="shared" si="22"/>
        <v>OBESITAS</v>
      </c>
      <c r="G284" s="45">
        <v>37</v>
      </c>
      <c r="H284" s="45" t="str">
        <f t="shared" si="23"/>
        <v>Dewasa</v>
      </c>
      <c r="I284" s="45">
        <v>0</v>
      </c>
      <c r="J284" s="45" t="str">
        <f t="shared" si="24"/>
        <v>TIDAK</v>
      </c>
    </row>
    <row r="285" spans="1:10">
      <c r="A285" s="45">
        <v>161</v>
      </c>
      <c r="B285" s="45" t="str">
        <f t="shared" si="20"/>
        <v>PREDIABETES</v>
      </c>
      <c r="C285" s="45">
        <v>86</v>
      </c>
      <c r="D285" s="45" t="str">
        <f t="shared" si="21"/>
        <v>PRAHIPERTENSI</v>
      </c>
      <c r="E285" s="45">
        <v>30.4</v>
      </c>
      <c r="F285" s="45" t="str">
        <f t="shared" si="22"/>
        <v>OBESITAS</v>
      </c>
      <c r="G285" s="45">
        <v>47</v>
      </c>
      <c r="H285" s="45" t="str">
        <f t="shared" si="23"/>
        <v>Dewasa</v>
      </c>
      <c r="I285" s="45">
        <v>1</v>
      </c>
      <c r="J285" s="45" t="str">
        <f t="shared" si="24"/>
        <v>YA</v>
      </c>
    </row>
    <row r="286" spans="1:10">
      <c r="A286" s="45">
        <v>108</v>
      </c>
      <c r="B286" s="45" t="str">
        <f t="shared" si="20"/>
        <v>NORMAL</v>
      </c>
      <c r="C286" s="45">
        <v>80</v>
      </c>
      <c r="D286" s="45" t="str">
        <f t="shared" si="21"/>
        <v>NORMAL</v>
      </c>
      <c r="E286" s="45">
        <v>27</v>
      </c>
      <c r="F286" s="45" t="str">
        <f t="shared" si="22"/>
        <v>NORMAL</v>
      </c>
      <c r="G286" s="45">
        <v>52</v>
      </c>
      <c r="H286" s="45" t="str">
        <f t="shared" si="23"/>
        <v>Dewasa</v>
      </c>
      <c r="I286" s="45">
        <v>1</v>
      </c>
      <c r="J286" s="45" t="str">
        <f t="shared" si="24"/>
        <v>YA</v>
      </c>
    </row>
    <row r="287" spans="1:10">
      <c r="A287" s="45">
        <v>136</v>
      </c>
      <c r="B287" s="45" t="str">
        <f t="shared" si="20"/>
        <v>NORMAL</v>
      </c>
      <c r="C287" s="45">
        <v>74</v>
      </c>
      <c r="D287" s="45" t="str">
        <f t="shared" si="21"/>
        <v>NORMAL</v>
      </c>
      <c r="E287" s="45">
        <v>26</v>
      </c>
      <c r="F287" s="45" t="str">
        <f t="shared" si="22"/>
        <v>NORMAL</v>
      </c>
      <c r="G287" s="45">
        <v>51</v>
      </c>
      <c r="H287" s="45" t="str">
        <f t="shared" si="23"/>
        <v>Dewasa</v>
      </c>
      <c r="I287" s="45">
        <v>0</v>
      </c>
      <c r="J287" s="45" t="str">
        <f t="shared" si="24"/>
        <v>TIDAK</v>
      </c>
    </row>
    <row r="288" spans="1:10">
      <c r="A288" s="45">
        <v>155</v>
      </c>
      <c r="B288" s="45" t="str">
        <f t="shared" si="20"/>
        <v>PREDIABETES</v>
      </c>
      <c r="C288" s="45">
        <v>84</v>
      </c>
      <c r="D288" s="45" t="str">
        <f t="shared" si="21"/>
        <v>PRAHIPERTENSI</v>
      </c>
      <c r="E288" s="45">
        <v>38.700000000000003</v>
      </c>
      <c r="F288" s="45" t="str">
        <f t="shared" si="22"/>
        <v>OBESITAS</v>
      </c>
      <c r="G288" s="45">
        <v>34</v>
      </c>
      <c r="H288" s="45" t="str">
        <f t="shared" si="23"/>
        <v>Dewasa</v>
      </c>
      <c r="I288" s="45">
        <v>0</v>
      </c>
      <c r="J288" s="45" t="str">
        <f t="shared" si="24"/>
        <v>TIDAK</v>
      </c>
    </row>
    <row r="289" spans="1:10">
      <c r="A289" s="45">
        <v>119</v>
      </c>
      <c r="B289" s="45" t="str">
        <f t="shared" si="20"/>
        <v>NORMAL</v>
      </c>
      <c r="C289" s="45">
        <v>86</v>
      </c>
      <c r="D289" s="45" t="str">
        <f t="shared" si="21"/>
        <v>PRAHIPERTENSI</v>
      </c>
      <c r="E289" s="45">
        <v>45.6</v>
      </c>
      <c r="F289" s="45" t="str">
        <f t="shared" si="22"/>
        <v>OBESITAS</v>
      </c>
      <c r="G289" s="45">
        <v>29</v>
      </c>
      <c r="H289" s="45" t="str">
        <f t="shared" si="23"/>
        <v>Dewasa</v>
      </c>
      <c r="I289" s="45">
        <v>1</v>
      </c>
      <c r="J289" s="45" t="str">
        <f t="shared" si="24"/>
        <v>YA</v>
      </c>
    </row>
    <row r="290" spans="1:10">
      <c r="A290" s="45">
        <v>96</v>
      </c>
      <c r="B290" s="45" t="str">
        <f t="shared" si="20"/>
        <v>NORMAL</v>
      </c>
      <c r="C290" s="45">
        <v>56</v>
      </c>
      <c r="D290" s="45" t="str">
        <f t="shared" si="21"/>
        <v>NORMAL</v>
      </c>
      <c r="E290" s="45">
        <v>20.8</v>
      </c>
      <c r="F290" s="45" t="str">
        <f t="shared" si="22"/>
        <v>NORMAL</v>
      </c>
      <c r="G290" s="45">
        <v>26</v>
      </c>
      <c r="H290" s="45" t="str">
        <f t="shared" si="23"/>
        <v>Dewasa</v>
      </c>
      <c r="I290" s="45">
        <v>0</v>
      </c>
      <c r="J290" s="45" t="str">
        <f t="shared" si="24"/>
        <v>TIDAK</v>
      </c>
    </row>
    <row r="291" spans="1:10">
      <c r="A291" s="45">
        <v>108</v>
      </c>
      <c r="B291" s="45" t="str">
        <f t="shared" si="20"/>
        <v>NORMAL</v>
      </c>
      <c r="C291" s="45">
        <v>72</v>
      </c>
      <c r="D291" s="45" t="str">
        <f t="shared" si="21"/>
        <v>NORMAL</v>
      </c>
      <c r="E291" s="45">
        <v>36.1</v>
      </c>
      <c r="F291" s="45" t="str">
        <f t="shared" si="22"/>
        <v>OBESITAS</v>
      </c>
      <c r="G291" s="45">
        <v>33</v>
      </c>
      <c r="H291" s="45" t="str">
        <f t="shared" si="23"/>
        <v>Dewasa</v>
      </c>
      <c r="I291" s="45">
        <v>0</v>
      </c>
      <c r="J291" s="45" t="str">
        <f t="shared" si="24"/>
        <v>TIDAK</v>
      </c>
    </row>
    <row r="292" spans="1:10">
      <c r="A292" s="45">
        <v>78</v>
      </c>
      <c r="B292" s="45" t="str">
        <f t="shared" si="20"/>
        <v>NORMAL</v>
      </c>
      <c r="C292" s="45">
        <v>88</v>
      </c>
      <c r="D292" s="45" t="str">
        <f t="shared" si="21"/>
        <v>PRAHIPERTENSI</v>
      </c>
      <c r="E292" s="45">
        <v>36.9</v>
      </c>
      <c r="F292" s="45" t="str">
        <f t="shared" si="22"/>
        <v>OBESITAS</v>
      </c>
      <c r="G292" s="45">
        <v>21</v>
      </c>
      <c r="H292" s="45" t="str">
        <f t="shared" si="23"/>
        <v>Dewasa</v>
      </c>
      <c r="I292" s="45">
        <v>0</v>
      </c>
      <c r="J292" s="45" t="str">
        <f t="shared" si="24"/>
        <v>TIDAK</v>
      </c>
    </row>
    <row r="293" spans="1:10">
      <c r="A293" s="45">
        <v>107</v>
      </c>
      <c r="B293" s="45" t="str">
        <f t="shared" si="20"/>
        <v>NORMAL</v>
      </c>
      <c r="C293" s="45">
        <v>62</v>
      </c>
      <c r="D293" s="45" t="str">
        <f t="shared" si="21"/>
        <v>NORMAL</v>
      </c>
      <c r="E293" s="45">
        <v>36.6</v>
      </c>
      <c r="F293" s="45" t="str">
        <f t="shared" si="22"/>
        <v>OBESITAS</v>
      </c>
      <c r="G293" s="45">
        <v>25</v>
      </c>
      <c r="H293" s="45" t="str">
        <f t="shared" si="23"/>
        <v>Dewasa</v>
      </c>
      <c r="I293" s="45">
        <v>1</v>
      </c>
      <c r="J293" s="45" t="str">
        <f t="shared" si="24"/>
        <v>YA</v>
      </c>
    </row>
    <row r="294" spans="1:10">
      <c r="A294" s="45">
        <v>128</v>
      </c>
      <c r="B294" s="45" t="str">
        <f t="shared" si="20"/>
        <v>NORMAL</v>
      </c>
      <c r="C294" s="45">
        <v>78</v>
      </c>
      <c r="D294" s="45" t="str">
        <f t="shared" si="21"/>
        <v>NORMAL</v>
      </c>
      <c r="E294" s="45">
        <v>43.3</v>
      </c>
      <c r="F294" s="45" t="str">
        <f t="shared" si="22"/>
        <v>OBESITAS</v>
      </c>
      <c r="G294" s="45">
        <v>31</v>
      </c>
      <c r="H294" s="45" t="str">
        <f t="shared" si="23"/>
        <v>Dewasa</v>
      </c>
      <c r="I294" s="45">
        <v>1</v>
      </c>
      <c r="J294" s="45" t="str">
        <f t="shared" si="24"/>
        <v>YA</v>
      </c>
    </row>
    <row r="295" spans="1:10">
      <c r="A295" s="45">
        <v>128</v>
      </c>
      <c r="B295" s="45" t="str">
        <f t="shared" si="20"/>
        <v>NORMAL</v>
      </c>
      <c r="C295" s="45">
        <v>48</v>
      </c>
      <c r="D295" s="45" t="str">
        <f t="shared" si="21"/>
        <v>NORMAL</v>
      </c>
      <c r="E295" s="45">
        <v>40.5</v>
      </c>
      <c r="F295" s="45" t="str">
        <f t="shared" si="22"/>
        <v>OBESITAS</v>
      </c>
      <c r="G295" s="45">
        <v>24</v>
      </c>
      <c r="H295" s="45" t="str">
        <f t="shared" si="23"/>
        <v>Dewasa</v>
      </c>
      <c r="I295" s="45">
        <v>1</v>
      </c>
      <c r="J295" s="45" t="str">
        <f t="shared" si="24"/>
        <v>YA</v>
      </c>
    </row>
    <row r="296" spans="1:10">
      <c r="A296" s="45">
        <v>161</v>
      </c>
      <c r="B296" s="45" t="str">
        <f t="shared" si="20"/>
        <v>PREDIABETES</v>
      </c>
      <c r="C296" s="45">
        <v>50</v>
      </c>
      <c r="D296" s="45" t="str">
        <f t="shared" si="21"/>
        <v>NORMAL</v>
      </c>
      <c r="E296" s="45">
        <v>21.9</v>
      </c>
      <c r="F296" s="45" t="str">
        <f t="shared" si="22"/>
        <v>NORMAL</v>
      </c>
      <c r="G296" s="45">
        <v>65</v>
      </c>
      <c r="H296" s="45" t="str">
        <f t="shared" si="23"/>
        <v>Lansia</v>
      </c>
      <c r="I296" s="45">
        <v>0</v>
      </c>
      <c r="J296" s="45" t="str">
        <f t="shared" si="24"/>
        <v>TIDAK</v>
      </c>
    </row>
    <row r="297" spans="1:10">
      <c r="A297" s="45">
        <v>151</v>
      </c>
      <c r="B297" s="45" t="str">
        <f t="shared" si="20"/>
        <v>PREDIABETES</v>
      </c>
      <c r="C297" s="45">
        <v>62</v>
      </c>
      <c r="D297" s="45" t="str">
        <f t="shared" si="21"/>
        <v>NORMAL</v>
      </c>
      <c r="E297" s="45">
        <v>35.5</v>
      </c>
      <c r="F297" s="45" t="str">
        <f t="shared" si="22"/>
        <v>OBESITAS</v>
      </c>
      <c r="G297" s="45">
        <v>28</v>
      </c>
      <c r="H297" s="45" t="str">
        <f t="shared" si="23"/>
        <v>Dewasa</v>
      </c>
      <c r="I297" s="45">
        <v>0</v>
      </c>
      <c r="J297" s="45" t="str">
        <f t="shared" si="24"/>
        <v>TIDAK</v>
      </c>
    </row>
    <row r="298" spans="1:10">
      <c r="A298" s="45">
        <v>146</v>
      </c>
      <c r="B298" s="45" t="str">
        <f t="shared" si="20"/>
        <v>PREDIABETES</v>
      </c>
      <c r="C298" s="45">
        <v>70</v>
      </c>
      <c r="D298" s="45" t="str">
        <f t="shared" si="21"/>
        <v>NORMAL</v>
      </c>
      <c r="E298" s="45">
        <v>28</v>
      </c>
      <c r="F298" s="45" t="str">
        <f t="shared" si="22"/>
        <v>NORMAL</v>
      </c>
      <c r="G298" s="45">
        <v>29</v>
      </c>
      <c r="H298" s="45" t="str">
        <f t="shared" si="23"/>
        <v>Dewasa</v>
      </c>
      <c r="I298" s="45">
        <v>1</v>
      </c>
      <c r="J298" s="45" t="str">
        <f t="shared" si="24"/>
        <v>YA</v>
      </c>
    </row>
    <row r="299" spans="1:10">
      <c r="A299" s="45">
        <v>126</v>
      </c>
      <c r="B299" s="45" t="str">
        <f t="shared" si="20"/>
        <v>NORMAL</v>
      </c>
      <c r="C299" s="45">
        <v>84</v>
      </c>
      <c r="D299" s="45" t="str">
        <f t="shared" si="21"/>
        <v>PRAHIPERTENSI</v>
      </c>
      <c r="E299" s="45">
        <v>30.7</v>
      </c>
      <c r="F299" s="45" t="str">
        <f t="shared" si="22"/>
        <v>OBESITAS</v>
      </c>
      <c r="G299" s="45">
        <v>24</v>
      </c>
      <c r="H299" s="45" t="str">
        <f t="shared" si="23"/>
        <v>Dewasa</v>
      </c>
      <c r="I299" s="45">
        <v>0</v>
      </c>
      <c r="J299" s="45" t="str">
        <f t="shared" si="24"/>
        <v>TIDAK</v>
      </c>
    </row>
    <row r="300" spans="1:10">
      <c r="A300" s="45">
        <v>100</v>
      </c>
      <c r="B300" s="45" t="str">
        <f t="shared" si="20"/>
        <v>NORMAL</v>
      </c>
      <c r="C300" s="45">
        <v>78</v>
      </c>
      <c r="D300" s="45" t="str">
        <f t="shared" si="21"/>
        <v>NORMAL</v>
      </c>
      <c r="E300" s="45">
        <v>36.6</v>
      </c>
      <c r="F300" s="45" t="str">
        <f t="shared" si="22"/>
        <v>OBESITAS</v>
      </c>
      <c r="G300" s="45">
        <v>46</v>
      </c>
      <c r="H300" s="45" t="str">
        <f t="shared" si="23"/>
        <v>Dewasa</v>
      </c>
      <c r="I300" s="45">
        <v>1</v>
      </c>
      <c r="J300" s="45" t="str">
        <f t="shared" si="24"/>
        <v>YA</v>
      </c>
    </row>
    <row r="301" spans="1:10">
      <c r="A301" s="45">
        <v>112</v>
      </c>
      <c r="B301" s="45" t="str">
        <f t="shared" si="20"/>
        <v>NORMAL</v>
      </c>
      <c r="C301" s="45">
        <v>72</v>
      </c>
      <c r="D301" s="45" t="str">
        <f t="shared" si="21"/>
        <v>NORMAL</v>
      </c>
      <c r="E301" s="45">
        <v>23.6</v>
      </c>
      <c r="F301" s="45" t="str">
        <f t="shared" si="22"/>
        <v>NORMAL</v>
      </c>
      <c r="G301" s="45">
        <v>58</v>
      </c>
      <c r="H301" s="45" t="str">
        <f t="shared" si="23"/>
        <v>Dewasa</v>
      </c>
      <c r="I301" s="45">
        <v>0</v>
      </c>
      <c r="J301" s="45" t="str">
        <f t="shared" si="24"/>
        <v>TIDAK</v>
      </c>
    </row>
    <row r="302" spans="1:10">
      <c r="A302" s="45">
        <v>167</v>
      </c>
      <c r="B302" s="45" t="str">
        <f t="shared" si="20"/>
        <v>PREDIABETES</v>
      </c>
      <c r="C302" s="45">
        <v>0</v>
      </c>
      <c r="D302" s="45" t="str">
        <f t="shared" si="21"/>
        <v>NORMAL</v>
      </c>
      <c r="E302" s="45">
        <v>32.299999999999997</v>
      </c>
      <c r="F302" s="45" t="str">
        <f t="shared" si="22"/>
        <v>OBESITAS</v>
      </c>
      <c r="G302" s="45">
        <v>30</v>
      </c>
      <c r="H302" s="45" t="str">
        <f t="shared" si="23"/>
        <v>Dewasa</v>
      </c>
      <c r="I302" s="45">
        <v>1</v>
      </c>
      <c r="J302" s="45" t="str">
        <f t="shared" si="24"/>
        <v>YA</v>
      </c>
    </row>
    <row r="303" spans="1:10">
      <c r="A303" s="45">
        <v>144</v>
      </c>
      <c r="B303" s="45" t="str">
        <f t="shared" si="20"/>
        <v>PREDIABETES</v>
      </c>
      <c r="C303" s="45">
        <v>58</v>
      </c>
      <c r="D303" s="45" t="str">
        <f t="shared" si="21"/>
        <v>NORMAL</v>
      </c>
      <c r="E303" s="45">
        <v>31.6</v>
      </c>
      <c r="F303" s="45" t="str">
        <f t="shared" si="22"/>
        <v>OBESITAS</v>
      </c>
      <c r="G303" s="45">
        <v>25</v>
      </c>
      <c r="H303" s="45" t="str">
        <f t="shared" si="23"/>
        <v>Dewasa</v>
      </c>
      <c r="I303" s="45">
        <v>1</v>
      </c>
      <c r="J303" s="45" t="str">
        <f t="shared" si="24"/>
        <v>YA</v>
      </c>
    </row>
    <row r="304" spans="1:10">
      <c r="A304" s="45">
        <v>77</v>
      </c>
      <c r="B304" s="45" t="str">
        <f t="shared" si="20"/>
        <v>NORMAL</v>
      </c>
      <c r="C304" s="45">
        <v>82</v>
      </c>
      <c r="D304" s="45" t="str">
        <f t="shared" si="21"/>
        <v>PRAHIPERTENSI</v>
      </c>
      <c r="E304" s="45">
        <v>35.799999999999997</v>
      </c>
      <c r="F304" s="45" t="str">
        <f t="shared" si="22"/>
        <v>OBESITAS</v>
      </c>
      <c r="G304" s="45">
        <v>35</v>
      </c>
      <c r="H304" s="45" t="str">
        <f t="shared" si="23"/>
        <v>Dewasa</v>
      </c>
      <c r="I304" s="45">
        <v>0</v>
      </c>
      <c r="J304" s="45" t="str">
        <f t="shared" si="24"/>
        <v>TIDAK</v>
      </c>
    </row>
    <row r="305" spans="1:10">
      <c r="A305" s="45">
        <v>115</v>
      </c>
      <c r="B305" s="45" t="str">
        <f t="shared" si="20"/>
        <v>NORMAL</v>
      </c>
      <c r="C305" s="45">
        <v>98</v>
      </c>
      <c r="D305" s="45" t="str">
        <f t="shared" si="21"/>
        <v>HIPERTENSI1</v>
      </c>
      <c r="E305" s="45">
        <v>52.9</v>
      </c>
      <c r="F305" s="45" t="str">
        <f t="shared" si="22"/>
        <v>OBESITAS</v>
      </c>
      <c r="G305" s="45">
        <v>28</v>
      </c>
      <c r="H305" s="45" t="str">
        <f t="shared" si="23"/>
        <v>Dewasa</v>
      </c>
      <c r="I305" s="45">
        <v>1</v>
      </c>
      <c r="J305" s="45" t="str">
        <f t="shared" si="24"/>
        <v>YA</v>
      </c>
    </row>
    <row r="306" spans="1:10">
      <c r="A306" s="45">
        <v>150</v>
      </c>
      <c r="B306" s="45" t="str">
        <f t="shared" si="20"/>
        <v>PREDIABETES</v>
      </c>
      <c r="C306" s="45">
        <v>76</v>
      </c>
      <c r="D306" s="45" t="str">
        <f t="shared" si="21"/>
        <v>NORMAL</v>
      </c>
      <c r="E306" s="45">
        <v>21</v>
      </c>
      <c r="F306" s="45" t="str">
        <f t="shared" si="22"/>
        <v>NORMAL</v>
      </c>
      <c r="G306" s="45">
        <v>37</v>
      </c>
      <c r="H306" s="45" t="str">
        <f t="shared" si="23"/>
        <v>Dewasa</v>
      </c>
      <c r="I306" s="45">
        <v>0</v>
      </c>
      <c r="J306" s="45" t="str">
        <f t="shared" si="24"/>
        <v>TIDAK</v>
      </c>
    </row>
    <row r="307" spans="1:10">
      <c r="A307" s="45">
        <v>120</v>
      </c>
      <c r="B307" s="45" t="str">
        <f t="shared" si="20"/>
        <v>NORMAL</v>
      </c>
      <c r="C307" s="45">
        <v>76</v>
      </c>
      <c r="D307" s="45" t="str">
        <f t="shared" si="21"/>
        <v>NORMAL</v>
      </c>
      <c r="E307" s="45">
        <v>39.700000000000003</v>
      </c>
      <c r="F307" s="45" t="str">
        <f t="shared" si="22"/>
        <v>OBESITAS</v>
      </c>
      <c r="G307" s="45">
        <v>29</v>
      </c>
      <c r="H307" s="45" t="str">
        <f t="shared" si="23"/>
        <v>Dewasa</v>
      </c>
      <c r="I307" s="45">
        <v>0</v>
      </c>
      <c r="J307" s="45" t="str">
        <f t="shared" si="24"/>
        <v>TIDAK</v>
      </c>
    </row>
    <row r="308" spans="1:10">
      <c r="A308" s="45">
        <v>161</v>
      </c>
      <c r="B308" s="45" t="str">
        <f t="shared" si="20"/>
        <v>PREDIABETES</v>
      </c>
      <c r="C308" s="45">
        <v>68</v>
      </c>
      <c r="D308" s="45" t="str">
        <f t="shared" si="21"/>
        <v>NORMAL</v>
      </c>
      <c r="E308" s="45">
        <v>25.5</v>
      </c>
      <c r="F308" s="45" t="str">
        <f t="shared" si="22"/>
        <v>NORMAL</v>
      </c>
      <c r="G308" s="45">
        <v>47</v>
      </c>
      <c r="H308" s="45" t="str">
        <f t="shared" si="23"/>
        <v>Dewasa</v>
      </c>
      <c r="I308" s="45">
        <v>1</v>
      </c>
      <c r="J308" s="45" t="str">
        <f t="shared" si="24"/>
        <v>YA</v>
      </c>
    </row>
    <row r="309" spans="1:10">
      <c r="A309" s="45">
        <v>137</v>
      </c>
      <c r="B309" s="45" t="str">
        <f t="shared" si="20"/>
        <v>NORMAL</v>
      </c>
      <c r="C309" s="45">
        <v>68</v>
      </c>
      <c r="D309" s="45" t="str">
        <f t="shared" si="21"/>
        <v>NORMAL</v>
      </c>
      <c r="E309" s="45">
        <v>24.8</v>
      </c>
      <c r="F309" s="45" t="str">
        <f t="shared" si="22"/>
        <v>NORMAL</v>
      </c>
      <c r="G309" s="45">
        <v>21</v>
      </c>
      <c r="H309" s="45" t="str">
        <f t="shared" si="23"/>
        <v>Dewasa</v>
      </c>
      <c r="I309" s="45">
        <v>0</v>
      </c>
      <c r="J309" s="45" t="str">
        <f t="shared" si="24"/>
        <v>TIDAK</v>
      </c>
    </row>
    <row r="310" spans="1:10">
      <c r="A310" s="45">
        <v>128</v>
      </c>
      <c r="B310" s="45" t="str">
        <f t="shared" si="20"/>
        <v>NORMAL</v>
      </c>
      <c r="C310" s="45">
        <v>68</v>
      </c>
      <c r="D310" s="45" t="str">
        <f t="shared" si="21"/>
        <v>NORMAL</v>
      </c>
      <c r="E310" s="45">
        <v>30.5</v>
      </c>
      <c r="F310" s="45" t="str">
        <f t="shared" si="22"/>
        <v>OBESITAS</v>
      </c>
      <c r="G310" s="45">
        <v>25</v>
      </c>
      <c r="H310" s="45" t="str">
        <f t="shared" si="23"/>
        <v>Dewasa</v>
      </c>
      <c r="I310" s="45">
        <v>1</v>
      </c>
      <c r="J310" s="45" t="str">
        <f t="shared" si="24"/>
        <v>YA</v>
      </c>
    </row>
    <row r="311" spans="1:10">
      <c r="A311" s="45">
        <v>124</v>
      </c>
      <c r="B311" s="45" t="str">
        <f t="shared" si="20"/>
        <v>NORMAL</v>
      </c>
      <c r="C311" s="45">
        <v>68</v>
      </c>
      <c r="D311" s="45" t="str">
        <f t="shared" si="21"/>
        <v>NORMAL</v>
      </c>
      <c r="E311" s="45">
        <v>32.9</v>
      </c>
      <c r="F311" s="45" t="str">
        <f t="shared" si="22"/>
        <v>OBESITAS</v>
      </c>
      <c r="G311" s="45">
        <v>30</v>
      </c>
      <c r="H311" s="45" t="str">
        <f t="shared" si="23"/>
        <v>Dewasa</v>
      </c>
      <c r="I311" s="45">
        <v>1</v>
      </c>
      <c r="J311" s="45" t="str">
        <f t="shared" si="24"/>
        <v>YA</v>
      </c>
    </row>
    <row r="312" spans="1:10">
      <c r="A312" s="45">
        <v>80</v>
      </c>
      <c r="B312" s="45" t="str">
        <f t="shared" si="20"/>
        <v>NORMAL</v>
      </c>
      <c r="C312" s="45">
        <v>66</v>
      </c>
      <c r="D312" s="45" t="str">
        <f t="shared" si="21"/>
        <v>NORMAL</v>
      </c>
      <c r="E312" s="45">
        <v>26.2</v>
      </c>
      <c r="F312" s="45" t="str">
        <f t="shared" si="22"/>
        <v>NORMAL</v>
      </c>
      <c r="G312" s="45">
        <v>41</v>
      </c>
      <c r="H312" s="45" t="str">
        <f t="shared" si="23"/>
        <v>Dewasa</v>
      </c>
      <c r="I312" s="45">
        <v>0</v>
      </c>
      <c r="J312" s="45" t="str">
        <f t="shared" si="24"/>
        <v>TIDAK</v>
      </c>
    </row>
    <row r="313" spans="1:10">
      <c r="A313" s="45">
        <v>106</v>
      </c>
      <c r="B313" s="45" t="str">
        <f t="shared" si="20"/>
        <v>NORMAL</v>
      </c>
      <c r="C313" s="45">
        <v>70</v>
      </c>
      <c r="D313" s="45" t="str">
        <f t="shared" si="21"/>
        <v>NORMAL</v>
      </c>
      <c r="E313" s="45">
        <v>39.4</v>
      </c>
      <c r="F313" s="45" t="str">
        <f t="shared" si="22"/>
        <v>OBESITAS</v>
      </c>
      <c r="G313" s="45">
        <v>22</v>
      </c>
      <c r="H313" s="45" t="str">
        <f t="shared" si="23"/>
        <v>Dewasa</v>
      </c>
      <c r="I313" s="45">
        <v>0</v>
      </c>
      <c r="J313" s="45" t="str">
        <f t="shared" si="24"/>
        <v>TIDAK</v>
      </c>
    </row>
    <row r="314" spans="1:10">
      <c r="A314" s="45">
        <v>155</v>
      </c>
      <c r="B314" s="45" t="str">
        <f t="shared" si="20"/>
        <v>PREDIABETES</v>
      </c>
      <c r="C314" s="45">
        <v>74</v>
      </c>
      <c r="D314" s="45" t="str">
        <f t="shared" si="21"/>
        <v>NORMAL</v>
      </c>
      <c r="E314" s="45">
        <v>26.6</v>
      </c>
      <c r="F314" s="45" t="str">
        <f t="shared" si="22"/>
        <v>NORMAL</v>
      </c>
      <c r="G314" s="45">
        <v>27</v>
      </c>
      <c r="H314" s="45" t="str">
        <f t="shared" si="23"/>
        <v>Dewasa</v>
      </c>
      <c r="I314" s="45">
        <v>1</v>
      </c>
      <c r="J314" s="45" t="str">
        <f t="shared" si="24"/>
        <v>YA</v>
      </c>
    </row>
    <row r="315" spans="1:10">
      <c r="A315" s="45">
        <v>113</v>
      </c>
      <c r="B315" s="45" t="str">
        <f t="shared" si="20"/>
        <v>NORMAL</v>
      </c>
      <c r="C315" s="45">
        <v>50</v>
      </c>
      <c r="D315" s="45" t="str">
        <f t="shared" si="21"/>
        <v>NORMAL</v>
      </c>
      <c r="E315" s="45">
        <v>29.5</v>
      </c>
      <c r="F315" s="45" t="str">
        <f t="shared" si="22"/>
        <v>NORMAL</v>
      </c>
      <c r="G315" s="45">
        <v>25</v>
      </c>
      <c r="H315" s="45" t="str">
        <f t="shared" si="23"/>
        <v>Dewasa</v>
      </c>
      <c r="I315" s="45">
        <v>0</v>
      </c>
      <c r="J315" s="45" t="str">
        <f t="shared" si="24"/>
        <v>TIDAK</v>
      </c>
    </row>
    <row r="316" spans="1:10">
      <c r="A316" s="45">
        <v>109</v>
      </c>
      <c r="B316" s="45" t="str">
        <f t="shared" si="20"/>
        <v>NORMAL</v>
      </c>
      <c r="C316" s="45">
        <v>80</v>
      </c>
      <c r="D316" s="45" t="str">
        <f t="shared" si="21"/>
        <v>NORMAL</v>
      </c>
      <c r="E316" s="45">
        <v>35.9</v>
      </c>
      <c r="F316" s="45" t="str">
        <f t="shared" si="22"/>
        <v>OBESITAS</v>
      </c>
      <c r="G316" s="45">
        <v>43</v>
      </c>
      <c r="H316" s="45" t="str">
        <f t="shared" si="23"/>
        <v>Dewasa</v>
      </c>
      <c r="I316" s="45">
        <v>1</v>
      </c>
      <c r="J316" s="45" t="str">
        <f t="shared" si="24"/>
        <v>YA</v>
      </c>
    </row>
    <row r="317" spans="1:10">
      <c r="A317" s="45">
        <v>112</v>
      </c>
      <c r="B317" s="45" t="str">
        <f t="shared" si="20"/>
        <v>NORMAL</v>
      </c>
      <c r="C317" s="45">
        <v>68</v>
      </c>
      <c r="D317" s="45" t="str">
        <f t="shared" si="21"/>
        <v>NORMAL</v>
      </c>
      <c r="E317" s="45">
        <v>34.1</v>
      </c>
      <c r="F317" s="45" t="str">
        <f t="shared" si="22"/>
        <v>OBESITAS</v>
      </c>
      <c r="G317" s="45">
        <v>26</v>
      </c>
      <c r="H317" s="45" t="str">
        <f t="shared" si="23"/>
        <v>Dewasa</v>
      </c>
      <c r="I317" s="45">
        <v>0</v>
      </c>
      <c r="J317" s="45" t="str">
        <f t="shared" si="24"/>
        <v>TIDAK</v>
      </c>
    </row>
    <row r="318" spans="1:10">
      <c r="A318" s="45">
        <v>99</v>
      </c>
      <c r="B318" s="45" t="str">
        <f t="shared" si="20"/>
        <v>NORMAL</v>
      </c>
      <c r="C318" s="45">
        <v>80</v>
      </c>
      <c r="D318" s="45" t="str">
        <f t="shared" si="21"/>
        <v>NORMAL</v>
      </c>
      <c r="E318" s="45">
        <v>19.3</v>
      </c>
      <c r="F318" s="45" t="str">
        <f t="shared" si="22"/>
        <v>NORMAL</v>
      </c>
      <c r="G318" s="45">
        <v>30</v>
      </c>
      <c r="H318" s="45" t="str">
        <f t="shared" si="23"/>
        <v>Dewasa</v>
      </c>
      <c r="I318" s="45">
        <v>0</v>
      </c>
      <c r="J318" s="45" t="str">
        <f t="shared" si="24"/>
        <v>TIDAK</v>
      </c>
    </row>
    <row r="319" spans="1:10">
      <c r="A319" s="45">
        <v>182</v>
      </c>
      <c r="B319" s="45" t="str">
        <f t="shared" si="20"/>
        <v>PREDIABETES</v>
      </c>
      <c r="C319" s="45">
        <v>74</v>
      </c>
      <c r="D319" s="45" t="str">
        <f t="shared" si="21"/>
        <v>NORMAL</v>
      </c>
      <c r="E319" s="45">
        <v>30.5</v>
      </c>
      <c r="F319" s="45" t="str">
        <f t="shared" si="22"/>
        <v>OBESITAS</v>
      </c>
      <c r="G319" s="45">
        <v>29</v>
      </c>
      <c r="H319" s="45" t="str">
        <f t="shared" si="23"/>
        <v>Dewasa</v>
      </c>
      <c r="I319" s="45">
        <v>1</v>
      </c>
      <c r="J319" s="45" t="str">
        <f t="shared" si="24"/>
        <v>YA</v>
      </c>
    </row>
    <row r="320" spans="1:10">
      <c r="A320" s="45">
        <v>115</v>
      </c>
      <c r="B320" s="45" t="str">
        <f t="shared" si="20"/>
        <v>NORMAL</v>
      </c>
      <c r="C320" s="45">
        <v>66</v>
      </c>
      <c r="D320" s="45" t="str">
        <f t="shared" si="21"/>
        <v>NORMAL</v>
      </c>
      <c r="E320" s="45">
        <v>38.1</v>
      </c>
      <c r="F320" s="45" t="str">
        <f t="shared" si="22"/>
        <v>OBESITAS</v>
      </c>
      <c r="G320" s="45">
        <v>28</v>
      </c>
      <c r="H320" s="45" t="str">
        <f t="shared" si="23"/>
        <v>Dewasa</v>
      </c>
      <c r="I320" s="45">
        <v>0</v>
      </c>
      <c r="J320" s="45" t="str">
        <f t="shared" si="24"/>
        <v>TIDAK</v>
      </c>
    </row>
    <row r="321" spans="1:10">
      <c r="A321" s="45">
        <v>194</v>
      </c>
      <c r="B321" s="45" t="str">
        <f t="shared" si="20"/>
        <v>PREDIABETES</v>
      </c>
      <c r="C321" s="45">
        <v>78</v>
      </c>
      <c r="D321" s="45" t="str">
        <f t="shared" si="21"/>
        <v>NORMAL</v>
      </c>
      <c r="E321" s="45">
        <v>23.5</v>
      </c>
      <c r="F321" s="45" t="str">
        <f t="shared" si="22"/>
        <v>NORMAL</v>
      </c>
      <c r="G321" s="45">
        <v>59</v>
      </c>
      <c r="H321" s="45" t="str">
        <f t="shared" si="23"/>
        <v>Dewasa</v>
      </c>
      <c r="I321" s="45">
        <v>1</v>
      </c>
      <c r="J321" s="45" t="str">
        <f t="shared" si="24"/>
        <v>YA</v>
      </c>
    </row>
    <row r="322" spans="1:10">
      <c r="A322" s="45">
        <v>129</v>
      </c>
      <c r="B322" s="45" t="str">
        <f t="shared" ref="B322:B385" si="25">IF(A322&lt;140,"NORMAL",IF(A322&lt;=199,"PREDIABETES",IF(A322&gt;=200,"DIABETES")))</f>
        <v>NORMAL</v>
      </c>
      <c r="C322" s="45">
        <v>60</v>
      </c>
      <c r="D322" s="45" t="str">
        <f t="shared" ref="D322:D385" si="26">IF(C322&lt;=80,"NORMAL",IF(C322&lt;=89,"PRAHIPERTENSI",IF(C322&lt;=99,"HIPERTENSI1",IF(C322&lt;=119,"HIPERTENSI2",IF(C322&gt;=120,"KRISIS")))))</f>
        <v>NORMAL</v>
      </c>
      <c r="E322" s="45">
        <v>27.5</v>
      </c>
      <c r="F322" s="45" t="str">
        <f t="shared" ref="F322:F385" si="27">IF(E322&lt;=18.5,"KURANG",IF(E322&lt;=29.9,"NORMAL",IF(E322&gt;=30,"OBESITAS")))</f>
        <v>NORMAL</v>
      </c>
      <c r="G322" s="45">
        <v>31</v>
      </c>
      <c r="H322" s="45" t="str">
        <f t="shared" ref="H322:H385" si="28">IF(G322&lt;=1,"Bayi",IF(G322&lt;=10,"Anak-anak",IF(G322&lt;=19,"Remaja",IF(G322&lt;=60,"Dewasa",IF(G322&gt;60,"Lansia")))))</f>
        <v>Dewasa</v>
      </c>
      <c r="I322" s="45">
        <v>0</v>
      </c>
      <c r="J322" s="45" t="str">
        <f t="shared" ref="J322:J385" si="29">IF(I322=1,"YA",IF(I322=0,"TIDAK"))</f>
        <v>TIDAK</v>
      </c>
    </row>
    <row r="323" spans="1:10">
      <c r="A323" s="45">
        <v>112</v>
      </c>
      <c r="B323" s="45" t="str">
        <f t="shared" si="25"/>
        <v>NORMAL</v>
      </c>
      <c r="C323" s="45">
        <v>74</v>
      </c>
      <c r="D323" s="45" t="str">
        <f t="shared" si="26"/>
        <v>NORMAL</v>
      </c>
      <c r="E323" s="45">
        <v>31.6</v>
      </c>
      <c r="F323" s="45" t="str">
        <f t="shared" si="27"/>
        <v>OBESITAS</v>
      </c>
      <c r="G323" s="45">
        <v>25</v>
      </c>
      <c r="H323" s="45" t="str">
        <f t="shared" si="28"/>
        <v>Dewasa</v>
      </c>
      <c r="I323" s="45">
        <v>1</v>
      </c>
      <c r="J323" s="45" t="str">
        <f t="shared" si="29"/>
        <v>YA</v>
      </c>
    </row>
    <row r="324" spans="1:10">
      <c r="A324" s="45">
        <v>124</v>
      </c>
      <c r="B324" s="45" t="str">
        <f t="shared" si="25"/>
        <v>NORMAL</v>
      </c>
      <c r="C324" s="45">
        <v>70</v>
      </c>
      <c r="D324" s="45" t="str">
        <f t="shared" si="26"/>
        <v>NORMAL</v>
      </c>
      <c r="E324" s="45">
        <v>27.4</v>
      </c>
      <c r="F324" s="45" t="str">
        <f t="shared" si="27"/>
        <v>NORMAL</v>
      </c>
      <c r="G324" s="45">
        <v>36</v>
      </c>
      <c r="H324" s="45" t="str">
        <f t="shared" si="28"/>
        <v>Dewasa</v>
      </c>
      <c r="I324" s="45">
        <v>1</v>
      </c>
      <c r="J324" s="45" t="str">
        <f t="shared" si="29"/>
        <v>YA</v>
      </c>
    </row>
    <row r="325" spans="1:10">
      <c r="A325" s="45">
        <v>152</v>
      </c>
      <c r="B325" s="45" t="str">
        <f t="shared" si="25"/>
        <v>PREDIABETES</v>
      </c>
      <c r="C325" s="45">
        <v>90</v>
      </c>
      <c r="D325" s="45" t="str">
        <f t="shared" si="26"/>
        <v>HIPERTENSI1</v>
      </c>
      <c r="E325" s="45">
        <v>26.8</v>
      </c>
      <c r="F325" s="45" t="str">
        <f t="shared" si="27"/>
        <v>NORMAL</v>
      </c>
      <c r="G325" s="45">
        <v>43</v>
      </c>
      <c r="H325" s="45" t="str">
        <f t="shared" si="28"/>
        <v>Dewasa</v>
      </c>
      <c r="I325" s="45">
        <v>1</v>
      </c>
      <c r="J325" s="45" t="str">
        <f t="shared" si="29"/>
        <v>YA</v>
      </c>
    </row>
    <row r="326" spans="1:10">
      <c r="A326" s="45">
        <v>112</v>
      </c>
      <c r="B326" s="45" t="str">
        <f t="shared" si="25"/>
        <v>NORMAL</v>
      </c>
      <c r="C326" s="45">
        <v>75</v>
      </c>
      <c r="D326" s="45" t="str">
        <f t="shared" si="26"/>
        <v>NORMAL</v>
      </c>
      <c r="E326" s="45">
        <v>35.700000000000003</v>
      </c>
      <c r="F326" s="45" t="str">
        <f t="shared" si="27"/>
        <v>OBESITAS</v>
      </c>
      <c r="G326" s="45">
        <v>21</v>
      </c>
      <c r="H326" s="45" t="str">
        <f t="shared" si="28"/>
        <v>Dewasa</v>
      </c>
      <c r="I326" s="45">
        <v>0</v>
      </c>
      <c r="J326" s="45" t="str">
        <f t="shared" si="29"/>
        <v>TIDAK</v>
      </c>
    </row>
    <row r="327" spans="1:10">
      <c r="A327" s="45">
        <v>157</v>
      </c>
      <c r="B327" s="45" t="str">
        <f t="shared" si="25"/>
        <v>PREDIABETES</v>
      </c>
      <c r="C327" s="45">
        <v>72</v>
      </c>
      <c r="D327" s="45" t="str">
        <f t="shared" si="26"/>
        <v>NORMAL</v>
      </c>
      <c r="E327" s="45">
        <v>25.6</v>
      </c>
      <c r="F327" s="45" t="str">
        <f t="shared" si="27"/>
        <v>NORMAL</v>
      </c>
      <c r="G327" s="45">
        <v>24</v>
      </c>
      <c r="H327" s="45" t="str">
        <f t="shared" si="28"/>
        <v>Dewasa</v>
      </c>
      <c r="I327" s="45">
        <v>0</v>
      </c>
      <c r="J327" s="45" t="str">
        <f t="shared" si="29"/>
        <v>TIDAK</v>
      </c>
    </row>
    <row r="328" spans="1:10">
      <c r="A328" s="45">
        <v>122</v>
      </c>
      <c r="B328" s="45" t="str">
        <f t="shared" si="25"/>
        <v>NORMAL</v>
      </c>
      <c r="C328" s="45">
        <v>64</v>
      </c>
      <c r="D328" s="45" t="str">
        <f t="shared" si="26"/>
        <v>NORMAL</v>
      </c>
      <c r="E328" s="45">
        <v>35.1</v>
      </c>
      <c r="F328" s="45" t="str">
        <f t="shared" si="27"/>
        <v>OBESITAS</v>
      </c>
      <c r="G328" s="45">
        <v>30</v>
      </c>
      <c r="H328" s="45" t="str">
        <f t="shared" si="28"/>
        <v>Dewasa</v>
      </c>
      <c r="I328" s="45">
        <v>1</v>
      </c>
      <c r="J328" s="45" t="str">
        <f t="shared" si="29"/>
        <v>YA</v>
      </c>
    </row>
    <row r="329" spans="1:10">
      <c r="A329" s="45">
        <v>179</v>
      </c>
      <c r="B329" s="45" t="str">
        <f t="shared" si="25"/>
        <v>PREDIABETES</v>
      </c>
      <c r="C329" s="45">
        <v>70</v>
      </c>
      <c r="D329" s="45" t="str">
        <f t="shared" si="26"/>
        <v>NORMAL</v>
      </c>
      <c r="E329" s="45">
        <v>35.1</v>
      </c>
      <c r="F329" s="45" t="str">
        <f t="shared" si="27"/>
        <v>OBESITAS</v>
      </c>
      <c r="G329" s="45">
        <v>37</v>
      </c>
      <c r="H329" s="45" t="str">
        <f t="shared" si="28"/>
        <v>Dewasa</v>
      </c>
      <c r="I329" s="45">
        <v>0</v>
      </c>
      <c r="J329" s="45" t="str">
        <f t="shared" si="29"/>
        <v>TIDAK</v>
      </c>
    </row>
    <row r="330" spans="1:10">
      <c r="A330" s="45">
        <v>102</v>
      </c>
      <c r="B330" s="45" t="str">
        <f t="shared" si="25"/>
        <v>NORMAL</v>
      </c>
      <c r="C330" s="45">
        <v>86</v>
      </c>
      <c r="D330" s="45" t="str">
        <f t="shared" si="26"/>
        <v>PRAHIPERTENSI</v>
      </c>
      <c r="E330" s="45">
        <v>45.5</v>
      </c>
      <c r="F330" s="45" t="str">
        <f t="shared" si="27"/>
        <v>OBESITAS</v>
      </c>
      <c r="G330" s="45">
        <v>23</v>
      </c>
      <c r="H330" s="45" t="str">
        <f t="shared" si="28"/>
        <v>Dewasa</v>
      </c>
      <c r="I330" s="45">
        <v>1</v>
      </c>
      <c r="J330" s="45" t="str">
        <f t="shared" si="29"/>
        <v>YA</v>
      </c>
    </row>
    <row r="331" spans="1:10">
      <c r="A331" s="45">
        <v>105</v>
      </c>
      <c r="B331" s="45" t="str">
        <f t="shared" si="25"/>
        <v>NORMAL</v>
      </c>
      <c r="C331" s="45">
        <v>70</v>
      </c>
      <c r="D331" s="45" t="str">
        <f t="shared" si="26"/>
        <v>NORMAL</v>
      </c>
      <c r="E331" s="45">
        <v>30.8</v>
      </c>
      <c r="F331" s="45" t="str">
        <f t="shared" si="27"/>
        <v>OBESITAS</v>
      </c>
      <c r="G331" s="45">
        <v>37</v>
      </c>
      <c r="H331" s="45" t="str">
        <f t="shared" si="28"/>
        <v>Dewasa</v>
      </c>
      <c r="I331" s="45">
        <v>0</v>
      </c>
      <c r="J331" s="45" t="str">
        <f t="shared" si="29"/>
        <v>TIDAK</v>
      </c>
    </row>
    <row r="332" spans="1:10">
      <c r="A332" s="45">
        <v>118</v>
      </c>
      <c r="B332" s="45" t="str">
        <f t="shared" si="25"/>
        <v>NORMAL</v>
      </c>
      <c r="C332" s="45">
        <v>72</v>
      </c>
      <c r="D332" s="45" t="str">
        <f t="shared" si="26"/>
        <v>NORMAL</v>
      </c>
      <c r="E332" s="45">
        <v>23.1</v>
      </c>
      <c r="F332" s="45" t="str">
        <f t="shared" si="27"/>
        <v>NORMAL</v>
      </c>
      <c r="G332" s="45">
        <v>46</v>
      </c>
      <c r="H332" s="45" t="str">
        <f t="shared" si="28"/>
        <v>Dewasa</v>
      </c>
      <c r="I332" s="45">
        <v>0</v>
      </c>
      <c r="J332" s="45" t="str">
        <f t="shared" si="29"/>
        <v>TIDAK</v>
      </c>
    </row>
    <row r="333" spans="1:10">
      <c r="A333" s="45">
        <v>87</v>
      </c>
      <c r="B333" s="45" t="str">
        <f t="shared" si="25"/>
        <v>NORMAL</v>
      </c>
      <c r="C333" s="45">
        <v>58</v>
      </c>
      <c r="D333" s="45" t="str">
        <f t="shared" si="26"/>
        <v>NORMAL</v>
      </c>
      <c r="E333" s="45">
        <v>32.700000000000003</v>
      </c>
      <c r="F333" s="45" t="str">
        <f t="shared" si="27"/>
        <v>OBESITAS</v>
      </c>
      <c r="G333" s="45">
        <v>25</v>
      </c>
      <c r="H333" s="45" t="str">
        <f t="shared" si="28"/>
        <v>Dewasa</v>
      </c>
      <c r="I333" s="45">
        <v>0</v>
      </c>
      <c r="J333" s="45" t="str">
        <f t="shared" si="29"/>
        <v>TIDAK</v>
      </c>
    </row>
    <row r="334" spans="1:10">
      <c r="A334" s="45">
        <v>180</v>
      </c>
      <c r="B334" s="45" t="str">
        <f t="shared" si="25"/>
        <v>PREDIABETES</v>
      </c>
      <c r="C334" s="45">
        <v>0</v>
      </c>
      <c r="D334" s="45" t="str">
        <f t="shared" si="26"/>
        <v>NORMAL</v>
      </c>
      <c r="E334" s="45">
        <v>43.3</v>
      </c>
      <c r="F334" s="45" t="str">
        <f t="shared" si="27"/>
        <v>OBESITAS</v>
      </c>
      <c r="G334" s="45">
        <v>41</v>
      </c>
      <c r="H334" s="45" t="str">
        <f t="shared" si="28"/>
        <v>Dewasa</v>
      </c>
      <c r="I334" s="45">
        <v>1</v>
      </c>
      <c r="J334" s="45" t="str">
        <f t="shared" si="29"/>
        <v>YA</v>
      </c>
    </row>
    <row r="335" spans="1:10">
      <c r="A335" s="45">
        <v>106</v>
      </c>
      <c r="B335" s="45" t="str">
        <f t="shared" si="25"/>
        <v>NORMAL</v>
      </c>
      <c r="C335" s="45">
        <v>80</v>
      </c>
      <c r="D335" s="45" t="str">
        <f t="shared" si="26"/>
        <v>NORMAL</v>
      </c>
      <c r="E335" s="45">
        <v>23.6</v>
      </c>
      <c r="F335" s="45" t="str">
        <f t="shared" si="27"/>
        <v>NORMAL</v>
      </c>
      <c r="G335" s="45">
        <v>44</v>
      </c>
      <c r="H335" s="45" t="str">
        <f t="shared" si="28"/>
        <v>Dewasa</v>
      </c>
      <c r="I335" s="45">
        <v>0</v>
      </c>
      <c r="J335" s="45" t="str">
        <f t="shared" si="29"/>
        <v>TIDAK</v>
      </c>
    </row>
    <row r="336" spans="1:10">
      <c r="A336" s="45">
        <v>95</v>
      </c>
      <c r="B336" s="45" t="str">
        <f t="shared" si="25"/>
        <v>NORMAL</v>
      </c>
      <c r="C336" s="45">
        <v>60</v>
      </c>
      <c r="D336" s="45" t="str">
        <f t="shared" si="26"/>
        <v>NORMAL</v>
      </c>
      <c r="E336" s="45">
        <v>23.9</v>
      </c>
      <c r="F336" s="45" t="str">
        <f t="shared" si="27"/>
        <v>NORMAL</v>
      </c>
      <c r="G336" s="45">
        <v>22</v>
      </c>
      <c r="H336" s="45" t="str">
        <f t="shared" si="28"/>
        <v>Dewasa</v>
      </c>
      <c r="I336" s="45">
        <v>0</v>
      </c>
      <c r="J336" s="45" t="str">
        <f t="shared" si="29"/>
        <v>TIDAK</v>
      </c>
    </row>
    <row r="337" spans="1:10">
      <c r="A337" s="45">
        <v>165</v>
      </c>
      <c r="B337" s="45" t="str">
        <f t="shared" si="25"/>
        <v>PREDIABETES</v>
      </c>
      <c r="C337" s="45">
        <v>76</v>
      </c>
      <c r="D337" s="45" t="str">
        <f t="shared" si="26"/>
        <v>NORMAL</v>
      </c>
      <c r="E337" s="45">
        <v>47.9</v>
      </c>
      <c r="F337" s="45" t="str">
        <f t="shared" si="27"/>
        <v>OBESITAS</v>
      </c>
      <c r="G337" s="45">
        <v>26</v>
      </c>
      <c r="H337" s="45" t="str">
        <f t="shared" si="28"/>
        <v>Dewasa</v>
      </c>
      <c r="I337" s="45">
        <v>0</v>
      </c>
      <c r="J337" s="45" t="str">
        <f t="shared" si="29"/>
        <v>TIDAK</v>
      </c>
    </row>
    <row r="338" spans="1:10">
      <c r="A338" s="45">
        <v>117</v>
      </c>
      <c r="B338" s="45" t="str">
        <f t="shared" si="25"/>
        <v>NORMAL</v>
      </c>
      <c r="C338" s="45">
        <v>0</v>
      </c>
      <c r="D338" s="45" t="str">
        <f t="shared" si="26"/>
        <v>NORMAL</v>
      </c>
      <c r="E338" s="45">
        <v>33.799999999999997</v>
      </c>
      <c r="F338" s="45" t="str">
        <f t="shared" si="27"/>
        <v>OBESITAS</v>
      </c>
      <c r="G338" s="45">
        <v>44</v>
      </c>
      <c r="H338" s="45" t="str">
        <f t="shared" si="28"/>
        <v>Dewasa</v>
      </c>
      <c r="I338" s="45">
        <v>0</v>
      </c>
      <c r="J338" s="45" t="str">
        <f t="shared" si="29"/>
        <v>TIDAK</v>
      </c>
    </row>
    <row r="339" spans="1:10">
      <c r="A339" s="45">
        <v>115</v>
      </c>
      <c r="B339" s="45" t="str">
        <f t="shared" si="25"/>
        <v>NORMAL</v>
      </c>
      <c r="C339" s="45">
        <v>76</v>
      </c>
      <c r="D339" s="45" t="str">
        <f t="shared" si="26"/>
        <v>NORMAL</v>
      </c>
      <c r="E339" s="45">
        <v>31.2</v>
      </c>
      <c r="F339" s="45" t="str">
        <f t="shared" si="27"/>
        <v>OBESITAS</v>
      </c>
      <c r="G339" s="45">
        <v>44</v>
      </c>
      <c r="H339" s="45" t="str">
        <f t="shared" si="28"/>
        <v>Dewasa</v>
      </c>
      <c r="I339" s="45">
        <v>1</v>
      </c>
      <c r="J339" s="45" t="str">
        <f t="shared" si="29"/>
        <v>YA</v>
      </c>
    </row>
    <row r="340" spans="1:10">
      <c r="A340" s="45">
        <v>152</v>
      </c>
      <c r="B340" s="45" t="str">
        <f t="shared" si="25"/>
        <v>PREDIABETES</v>
      </c>
      <c r="C340" s="45">
        <v>78</v>
      </c>
      <c r="D340" s="45" t="str">
        <f t="shared" si="26"/>
        <v>NORMAL</v>
      </c>
      <c r="E340" s="45">
        <v>34.200000000000003</v>
      </c>
      <c r="F340" s="45" t="str">
        <f t="shared" si="27"/>
        <v>OBESITAS</v>
      </c>
      <c r="G340" s="45">
        <v>33</v>
      </c>
      <c r="H340" s="45" t="str">
        <f t="shared" si="28"/>
        <v>Dewasa</v>
      </c>
      <c r="I340" s="45">
        <v>1</v>
      </c>
      <c r="J340" s="45" t="str">
        <f t="shared" si="29"/>
        <v>YA</v>
      </c>
    </row>
    <row r="341" spans="1:10">
      <c r="A341" s="45">
        <v>178</v>
      </c>
      <c r="B341" s="45" t="str">
        <f t="shared" si="25"/>
        <v>PREDIABETES</v>
      </c>
      <c r="C341" s="45">
        <v>84</v>
      </c>
      <c r="D341" s="45" t="str">
        <f t="shared" si="26"/>
        <v>PRAHIPERTENSI</v>
      </c>
      <c r="E341" s="45">
        <v>39.9</v>
      </c>
      <c r="F341" s="45" t="str">
        <f t="shared" si="27"/>
        <v>OBESITAS</v>
      </c>
      <c r="G341" s="45">
        <v>41</v>
      </c>
      <c r="H341" s="45" t="str">
        <f t="shared" si="28"/>
        <v>Dewasa</v>
      </c>
      <c r="I341" s="45">
        <v>1</v>
      </c>
      <c r="J341" s="45" t="str">
        <f t="shared" si="29"/>
        <v>YA</v>
      </c>
    </row>
    <row r="342" spans="1:10">
      <c r="A342" s="45">
        <v>130</v>
      </c>
      <c r="B342" s="45" t="str">
        <f t="shared" si="25"/>
        <v>NORMAL</v>
      </c>
      <c r="C342" s="45">
        <v>70</v>
      </c>
      <c r="D342" s="45" t="str">
        <f t="shared" si="26"/>
        <v>NORMAL</v>
      </c>
      <c r="E342" s="45">
        <v>25.9</v>
      </c>
      <c r="F342" s="45" t="str">
        <f t="shared" si="27"/>
        <v>NORMAL</v>
      </c>
      <c r="G342" s="45">
        <v>22</v>
      </c>
      <c r="H342" s="45" t="str">
        <f t="shared" si="28"/>
        <v>Dewasa</v>
      </c>
      <c r="I342" s="45">
        <v>0</v>
      </c>
      <c r="J342" s="45" t="str">
        <f t="shared" si="29"/>
        <v>TIDAK</v>
      </c>
    </row>
    <row r="343" spans="1:10">
      <c r="A343" s="45">
        <v>95</v>
      </c>
      <c r="B343" s="45" t="str">
        <f t="shared" si="25"/>
        <v>NORMAL</v>
      </c>
      <c r="C343" s="45">
        <v>74</v>
      </c>
      <c r="D343" s="45" t="str">
        <f t="shared" si="26"/>
        <v>NORMAL</v>
      </c>
      <c r="E343" s="45">
        <v>25.9</v>
      </c>
      <c r="F343" s="45" t="str">
        <f t="shared" si="27"/>
        <v>NORMAL</v>
      </c>
      <c r="G343" s="45">
        <v>36</v>
      </c>
      <c r="H343" s="45" t="str">
        <f t="shared" si="28"/>
        <v>Dewasa</v>
      </c>
      <c r="I343" s="45">
        <v>0</v>
      </c>
      <c r="J343" s="45" t="str">
        <f t="shared" si="29"/>
        <v>TIDAK</v>
      </c>
    </row>
    <row r="344" spans="1:10">
      <c r="A344" s="45">
        <v>0</v>
      </c>
      <c r="B344" s="45" t="str">
        <f t="shared" si="25"/>
        <v>NORMAL</v>
      </c>
      <c r="C344" s="45">
        <v>68</v>
      </c>
      <c r="D344" s="45" t="str">
        <f t="shared" si="26"/>
        <v>NORMAL</v>
      </c>
      <c r="E344" s="45">
        <v>32</v>
      </c>
      <c r="F344" s="45" t="str">
        <f t="shared" si="27"/>
        <v>OBESITAS</v>
      </c>
      <c r="G344" s="45">
        <v>22</v>
      </c>
      <c r="H344" s="45" t="str">
        <f t="shared" si="28"/>
        <v>Dewasa</v>
      </c>
      <c r="I344" s="45">
        <v>0</v>
      </c>
      <c r="J344" s="45" t="str">
        <f t="shared" si="29"/>
        <v>TIDAK</v>
      </c>
    </row>
    <row r="345" spans="1:10">
      <c r="A345" s="45">
        <v>122</v>
      </c>
      <c r="B345" s="45" t="str">
        <f t="shared" si="25"/>
        <v>NORMAL</v>
      </c>
      <c r="C345" s="45">
        <v>86</v>
      </c>
      <c r="D345" s="45" t="str">
        <f t="shared" si="26"/>
        <v>PRAHIPERTENSI</v>
      </c>
      <c r="E345" s="45">
        <v>34.700000000000003</v>
      </c>
      <c r="F345" s="45" t="str">
        <f t="shared" si="27"/>
        <v>OBESITAS</v>
      </c>
      <c r="G345" s="45">
        <v>33</v>
      </c>
      <c r="H345" s="45" t="str">
        <f t="shared" si="28"/>
        <v>Dewasa</v>
      </c>
      <c r="I345" s="45">
        <v>0</v>
      </c>
      <c r="J345" s="45" t="str">
        <f t="shared" si="29"/>
        <v>TIDAK</v>
      </c>
    </row>
    <row r="346" spans="1:10">
      <c r="A346" s="45">
        <v>95</v>
      </c>
      <c r="B346" s="45" t="str">
        <f t="shared" si="25"/>
        <v>NORMAL</v>
      </c>
      <c r="C346" s="45">
        <v>72</v>
      </c>
      <c r="D346" s="45" t="str">
        <f t="shared" si="26"/>
        <v>NORMAL</v>
      </c>
      <c r="E346" s="45">
        <v>36.799999999999997</v>
      </c>
      <c r="F346" s="45" t="str">
        <f t="shared" si="27"/>
        <v>OBESITAS</v>
      </c>
      <c r="G346" s="45">
        <v>57</v>
      </c>
      <c r="H346" s="45" t="str">
        <f t="shared" si="28"/>
        <v>Dewasa</v>
      </c>
      <c r="I346" s="45">
        <v>0</v>
      </c>
      <c r="J346" s="45" t="str">
        <f t="shared" si="29"/>
        <v>TIDAK</v>
      </c>
    </row>
    <row r="347" spans="1:10">
      <c r="A347" s="45">
        <v>126</v>
      </c>
      <c r="B347" s="45" t="str">
        <f t="shared" si="25"/>
        <v>NORMAL</v>
      </c>
      <c r="C347" s="45">
        <v>88</v>
      </c>
      <c r="D347" s="45" t="str">
        <f t="shared" si="26"/>
        <v>PRAHIPERTENSI</v>
      </c>
      <c r="E347" s="45">
        <v>38.5</v>
      </c>
      <c r="F347" s="45" t="str">
        <f t="shared" si="27"/>
        <v>OBESITAS</v>
      </c>
      <c r="G347" s="45">
        <v>49</v>
      </c>
      <c r="H347" s="45" t="str">
        <f t="shared" si="28"/>
        <v>Dewasa</v>
      </c>
      <c r="I347" s="45">
        <v>0</v>
      </c>
      <c r="J347" s="45" t="str">
        <f t="shared" si="29"/>
        <v>TIDAK</v>
      </c>
    </row>
    <row r="348" spans="1:10">
      <c r="A348" s="45">
        <v>139</v>
      </c>
      <c r="B348" s="45" t="str">
        <f t="shared" si="25"/>
        <v>NORMAL</v>
      </c>
      <c r="C348" s="45">
        <v>46</v>
      </c>
      <c r="D348" s="45" t="str">
        <f t="shared" si="26"/>
        <v>NORMAL</v>
      </c>
      <c r="E348" s="45">
        <v>28.7</v>
      </c>
      <c r="F348" s="45" t="str">
        <f t="shared" si="27"/>
        <v>NORMAL</v>
      </c>
      <c r="G348" s="45">
        <v>22</v>
      </c>
      <c r="H348" s="45" t="str">
        <f t="shared" si="28"/>
        <v>Dewasa</v>
      </c>
      <c r="I348" s="45">
        <v>0</v>
      </c>
      <c r="J348" s="45" t="str">
        <f t="shared" si="29"/>
        <v>TIDAK</v>
      </c>
    </row>
    <row r="349" spans="1:10">
      <c r="A349" s="45">
        <v>116</v>
      </c>
      <c r="B349" s="45" t="str">
        <f t="shared" si="25"/>
        <v>NORMAL</v>
      </c>
      <c r="C349" s="45">
        <v>0</v>
      </c>
      <c r="D349" s="45" t="str">
        <f t="shared" si="26"/>
        <v>NORMAL</v>
      </c>
      <c r="E349" s="45">
        <v>23.5</v>
      </c>
      <c r="F349" s="45" t="str">
        <f t="shared" si="27"/>
        <v>NORMAL</v>
      </c>
      <c r="G349" s="45">
        <v>23</v>
      </c>
      <c r="H349" s="45" t="str">
        <f t="shared" si="28"/>
        <v>Dewasa</v>
      </c>
      <c r="I349" s="45">
        <v>0</v>
      </c>
      <c r="J349" s="45" t="str">
        <f t="shared" si="29"/>
        <v>TIDAK</v>
      </c>
    </row>
    <row r="350" spans="1:10">
      <c r="A350" s="45">
        <v>99</v>
      </c>
      <c r="B350" s="45" t="str">
        <f t="shared" si="25"/>
        <v>NORMAL</v>
      </c>
      <c r="C350" s="45">
        <v>62</v>
      </c>
      <c r="D350" s="45" t="str">
        <f t="shared" si="26"/>
        <v>NORMAL</v>
      </c>
      <c r="E350" s="45">
        <v>21.8</v>
      </c>
      <c r="F350" s="45" t="str">
        <f t="shared" si="27"/>
        <v>NORMAL</v>
      </c>
      <c r="G350" s="45">
        <v>26</v>
      </c>
      <c r="H350" s="45" t="str">
        <f t="shared" si="28"/>
        <v>Dewasa</v>
      </c>
      <c r="I350" s="45">
        <v>0</v>
      </c>
      <c r="J350" s="45" t="str">
        <f t="shared" si="29"/>
        <v>TIDAK</v>
      </c>
    </row>
    <row r="351" spans="1:10">
      <c r="A351" s="45">
        <v>0</v>
      </c>
      <c r="B351" s="45" t="str">
        <f t="shared" si="25"/>
        <v>NORMAL</v>
      </c>
      <c r="C351" s="45">
        <v>80</v>
      </c>
      <c r="D351" s="45" t="str">
        <f t="shared" si="26"/>
        <v>NORMAL</v>
      </c>
      <c r="E351" s="45">
        <v>41</v>
      </c>
      <c r="F351" s="45" t="str">
        <f t="shared" si="27"/>
        <v>OBESITAS</v>
      </c>
      <c r="G351" s="45">
        <v>37</v>
      </c>
      <c r="H351" s="45" t="str">
        <f t="shared" si="28"/>
        <v>Dewasa</v>
      </c>
      <c r="I351" s="45">
        <v>1</v>
      </c>
      <c r="J351" s="45" t="str">
        <f t="shared" si="29"/>
        <v>YA</v>
      </c>
    </row>
    <row r="352" spans="1:10">
      <c r="A352" s="45">
        <v>92</v>
      </c>
      <c r="B352" s="45" t="str">
        <f t="shared" si="25"/>
        <v>NORMAL</v>
      </c>
      <c r="C352" s="45">
        <v>80</v>
      </c>
      <c r="D352" s="45" t="str">
        <f t="shared" si="26"/>
        <v>NORMAL</v>
      </c>
      <c r="E352" s="45">
        <v>42.2</v>
      </c>
      <c r="F352" s="45" t="str">
        <f t="shared" si="27"/>
        <v>OBESITAS</v>
      </c>
      <c r="G352" s="45">
        <v>29</v>
      </c>
      <c r="H352" s="45" t="str">
        <f t="shared" si="28"/>
        <v>Dewasa</v>
      </c>
      <c r="I352" s="45">
        <v>0</v>
      </c>
      <c r="J352" s="45" t="str">
        <f t="shared" si="29"/>
        <v>TIDAK</v>
      </c>
    </row>
    <row r="353" spans="1:10">
      <c r="A353" s="45">
        <v>137</v>
      </c>
      <c r="B353" s="45" t="str">
        <f t="shared" si="25"/>
        <v>NORMAL</v>
      </c>
      <c r="C353" s="45">
        <v>84</v>
      </c>
      <c r="D353" s="45" t="str">
        <f t="shared" si="26"/>
        <v>PRAHIPERTENSI</v>
      </c>
      <c r="E353" s="45">
        <v>31.2</v>
      </c>
      <c r="F353" s="45" t="str">
        <f t="shared" si="27"/>
        <v>OBESITAS</v>
      </c>
      <c r="G353" s="45">
        <v>30</v>
      </c>
      <c r="H353" s="45" t="str">
        <f t="shared" si="28"/>
        <v>Dewasa</v>
      </c>
      <c r="I353" s="45">
        <v>0</v>
      </c>
      <c r="J353" s="45" t="str">
        <f t="shared" si="29"/>
        <v>TIDAK</v>
      </c>
    </row>
    <row r="354" spans="1:10">
      <c r="A354" s="45">
        <v>61</v>
      </c>
      <c r="B354" s="45" t="str">
        <f t="shared" si="25"/>
        <v>NORMAL</v>
      </c>
      <c r="C354" s="45">
        <v>82</v>
      </c>
      <c r="D354" s="45" t="str">
        <f t="shared" si="26"/>
        <v>PRAHIPERTENSI</v>
      </c>
      <c r="E354" s="45">
        <v>34.4</v>
      </c>
      <c r="F354" s="45" t="str">
        <f t="shared" si="27"/>
        <v>OBESITAS</v>
      </c>
      <c r="G354" s="45">
        <v>46</v>
      </c>
      <c r="H354" s="45" t="str">
        <f t="shared" si="28"/>
        <v>Dewasa</v>
      </c>
      <c r="I354" s="45">
        <v>0</v>
      </c>
      <c r="J354" s="45" t="str">
        <f t="shared" si="29"/>
        <v>TIDAK</v>
      </c>
    </row>
    <row r="355" spans="1:10">
      <c r="A355" s="45">
        <v>90</v>
      </c>
      <c r="B355" s="45" t="str">
        <f t="shared" si="25"/>
        <v>NORMAL</v>
      </c>
      <c r="C355" s="45">
        <v>62</v>
      </c>
      <c r="D355" s="45" t="str">
        <f t="shared" si="26"/>
        <v>NORMAL</v>
      </c>
      <c r="E355" s="45">
        <v>27.2</v>
      </c>
      <c r="F355" s="45" t="str">
        <f t="shared" si="27"/>
        <v>NORMAL</v>
      </c>
      <c r="G355" s="45">
        <v>24</v>
      </c>
      <c r="H355" s="45" t="str">
        <f t="shared" si="28"/>
        <v>Dewasa</v>
      </c>
      <c r="I355" s="45">
        <v>0</v>
      </c>
      <c r="J355" s="45" t="str">
        <f t="shared" si="29"/>
        <v>TIDAK</v>
      </c>
    </row>
    <row r="356" spans="1:10">
      <c r="A356" s="45">
        <v>90</v>
      </c>
      <c r="B356" s="45" t="str">
        <f t="shared" si="25"/>
        <v>NORMAL</v>
      </c>
      <c r="C356" s="45">
        <v>78</v>
      </c>
      <c r="D356" s="45" t="str">
        <f t="shared" si="26"/>
        <v>NORMAL</v>
      </c>
      <c r="E356" s="45">
        <v>42.7</v>
      </c>
      <c r="F356" s="45" t="str">
        <f t="shared" si="27"/>
        <v>OBESITAS</v>
      </c>
      <c r="G356" s="45">
        <v>21</v>
      </c>
      <c r="H356" s="45" t="str">
        <f t="shared" si="28"/>
        <v>Dewasa</v>
      </c>
      <c r="I356" s="45">
        <v>0</v>
      </c>
      <c r="J356" s="45" t="str">
        <f t="shared" si="29"/>
        <v>TIDAK</v>
      </c>
    </row>
    <row r="357" spans="1:10">
      <c r="A357" s="45">
        <v>165</v>
      </c>
      <c r="B357" s="45" t="str">
        <f t="shared" si="25"/>
        <v>PREDIABETES</v>
      </c>
      <c r="C357" s="45">
        <v>88</v>
      </c>
      <c r="D357" s="45" t="str">
        <f t="shared" si="26"/>
        <v>PRAHIPERTENSI</v>
      </c>
      <c r="E357" s="45">
        <v>30.4</v>
      </c>
      <c r="F357" s="45" t="str">
        <f t="shared" si="27"/>
        <v>OBESITAS</v>
      </c>
      <c r="G357" s="45">
        <v>49</v>
      </c>
      <c r="H357" s="45" t="str">
        <f t="shared" si="28"/>
        <v>Dewasa</v>
      </c>
      <c r="I357" s="45">
        <v>1</v>
      </c>
      <c r="J357" s="45" t="str">
        <f t="shared" si="29"/>
        <v>YA</v>
      </c>
    </row>
    <row r="358" spans="1:10">
      <c r="A358" s="45">
        <v>125</v>
      </c>
      <c r="B358" s="45" t="str">
        <f t="shared" si="25"/>
        <v>NORMAL</v>
      </c>
      <c r="C358" s="45">
        <v>50</v>
      </c>
      <c r="D358" s="45" t="str">
        <f t="shared" si="26"/>
        <v>NORMAL</v>
      </c>
      <c r="E358" s="45">
        <v>33.299999999999997</v>
      </c>
      <c r="F358" s="45" t="str">
        <f t="shared" si="27"/>
        <v>OBESITAS</v>
      </c>
      <c r="G358" s="45">
        <v>28</v>
      </c>
      <c r="H358" s="45" t="str">
        <f t="shared" si="28"/>
        <v>Dewasa</v>
      </c>
      <c r="I358" s="45">
        <v>1</v>
      </c>
      <c r="J358" s="45" t="str">
        <f t="shared" si="29"/>
        <v>YA</v>
      </c>
    </row>
    <row r="359" spans="1:10">
      <c r="A359" s="45">
        <v>129</v>
      </c>
      <c r="B359" s="45" t="str">
        <f t="shared" si="25"/>
        <v>NORMAL</v>
      </c>
      <c r="C359" s="45">
        <v>0</v>
      </c>
      <c r="D359" s="45" t="str">
        <f t="shared" si="26"/>
        <v>NORMAL</v>
      </c>
      <c r="E359" s="45">
        <v>39.9</v>
      </c>
      <c r="F359" s="45" t="str">
        <f t="shared" si="27"/>
        <v>OBESITAS</v>
      </c>
      <c r="G359" s="45">
        <v>44</v>
      </c>
      <c r="H359" s="45" t="str">
        <f t="shared" si="28"/>
        <v>Dewasa</v>
      </c>
      <c r="I359" s="45">
        <v>1</v>
      </c>
      <c r="J359" s="45" t="str">
        <f t="shared" si="29"/>
        <v>YA</v>
      </c>
    </row>
    <row r="360" spans="1:10">
      <c r="A360" s="45">
        <v>88</v>
      </c>
      <c r="B360" s="45" t="str">
        <f t="shared" si="25"/>
        <v>NORMAL</v>
      </c>
      <c r="C360" s="45">
        <v>74</v>
      </c>
      <c r="D360" s="45" t="str">
        <f t="shared" si="26"/>
        <v>NORMAL</v>
      </c>
      <c r="E360" s="45">
        <v>35.299999999999997</v>
      </c>
      <c r="F360" s="45" t="str">
        <f t="shared" si="27"/>
        <v>OBESITAS</v>
      </c>
      <c r="G360" s="45">
        <v>48</v>
      </c>
      <c r="H360" s="45" t="str">
        <f t="shared" si="28"/>
        <v>Dewasa</v>
      </c>
      <c r="I360" s="45">
        <v>0</v>
      </c>
      <c r="J360" s="45" t="str">
        <f t="shared" si="29"/>
        <v>TIDAK</v>
      </c>
    </row>
    <row r="361" spans="1:10">
      <c r="A361" s="45">
        <v>196</v>
      </c>
      <c r="B361" s="45" t="str">
        <f t="shared" si="25"/>
        <v>PREDIABETES</v>
      </c>
      <c r="C361" s="45">
        <v>76</v>
      </c>
      <c r="D361" s="45" t="str">
        <f t="shared" si="26"/>
        <v>NORMAL</v>
      </c>
      <c r="E361" s="45">
        <v>36.5</v>
      </c>
      <c r="F361" s="45" t="str">
        <f t="shared" si="27"/>
        <v>OBESITAS</v>
      </c>
      <c r="G361" s="45">
        <v>29</v>
      </c>
      <c r="H361" s="45" t="str">
        <f t="shared" si="28"/>
        <v>Dewasa</v>
      </c>
      <c r="I361" s="45">
        <v>1</v>
      </c>
      <c r="J361" s="45" t="str">
        <f t="shared" si="29"/>
        <v>YA</v>
      </c>
    </row>
    <row r="362" spans="1:10">
      <c r="A362" s="45">
        <v>189</v>
      </c>
      <c r="B362" s="45" t="str">
        <f t="shared" si="25"/>
        <v>PREDIABETES</v>
      </c>
      <c r="C362" s="45">
        <v>64</v>
      </c>
      <c r="D362" s="45" t="str">
        <f t="shared" si="26"/>
        <v>NORMAL</v>
      </c>
      <c r="E362" s="45">
        <v>31.2</v>
      </c>
      <c r="F362" s="45" t="str">
        <f t="shared" si="27"/>
        <v>OBESITAS</v>
      </c>
      <c r="G362" s="45">
        <v>29</v>
      </c>
      <c r="H362" s="45" t="str">
        <f t="shared" si="28"/>
        <v>Dewasa</v>
      </c>
      <c r="I362" s="45">
        <v>1</v>
      </c>
      <c r="J362" s="45" t="str">
        <f t="shared" si="29"/>
        <v>YA</v>
      </c>
    </row>
    <row r="363" spans="1:10">
      <c r="A363" s="45">
        <v>158</v>
      </c>
      <c r="B363" s="45" t="str">
        <f t="shared" si="25"/>
        <v>PREDIABETES</v>
      </c>
      <c r="C363" s="45">
        <v>70</v>
      </c>
      <c r="D363" s="45" t="str">
        <f t="shared" si="26"/>
        <v>NORMAL</v>
      </c>
      <c r="E363" s="45">
        <v>29.8</v>
      </c>
      <c r="F363" s="45" t="str">
        <f t="shared" si="27"/>
        <v>NORMAL</v>
      </c>
      <c r="G363" s="45">
        <v>63</v>
      </c>
      <c r="H363" s="45" t="str">
        <f t="shared" si="28"/>
        <v>Lansia</v>
      </c>
      <c r="I363" s="45">
        <v>0</v>
      </c>
      <c r="J363" s="45" t="str">
        <f t="shared" si="29"/>
        <v>TIDAK</v>
      </c>
    </row>
    <row r="364" spans="1:10">
      <c r="A364" s="45">
        <v>103</v>
      </c>
      <c r="B364" s="45" t="str">
        <f t="shared" si="25"/>
        <v>NORMAL</v>
      </c>
      <c r="C364" s="45">
        <v>108</v>
      </c>
      <c r="D364" s="45" t="str">
        <f t="shared" si="26"/>
        <v>HIPERTENSI2</v>
      </c>
      <c r="E364" s="45">
        <v>39.200000000000003</v>
      </c>
      <c r="F364" s="45" t="str">
        <f t="shared" si="27"/>
        <v>OBESITAS</v>
      </c>
      <c r="G364" s="45">
        <v>65</v>
      </c>
      <c r="H364" s="45" t="str">
        <f t="shared" si="28"/>
        <v>Lansia</v>
      </c>
      <c r="I364" s="45">
        <v>0</v>
      </c>
      <c r="J364" s="45" t="str">
        <f t="shared" si="29"/>
        <v>TIDAK</v>
      </c>
    </row>
    <row r="365" spans="1:10">
      <c r="A365" s="45">
        <v>146</v>
      </c>
      <c r="B365" s="45" t="str">
        <f t="shared" si="25"/>
        <v>PREDIABETES</v>
      </c>
      <c r="C365" s="45">
        <v>78</v>
      </c>
      <c r="D365" s="45" t="str">
        <f t="shared" si="26"/>
        <v>NORMAL</v>
      </c>
      <c r="E365" s="45">
        <v>38.5</v>
      </c>
      <c r="F365" s="45" t="str">
        <f t="shared" si="27"/>
        <v>OBESITAS</v>
      </c>
      <c r="G365" s="45">
        <v>67</v>
      </c>
      <c r="H365" s="45" t="str">
        <f t="shared" si="28"/>
        <v>Lansia</v>
      </c>
      <c r="I365" s="45">
        <v>1</v>
      </c>
      <c r="J365" s="45" t="str">
        <f t="shared" si="29"/>
        <v>YA</v>
      </c>
    </row>
    <row r="366" spans="1:10">
      <c r="A366" s="45">
        <v>147</v>
      </c>
      <c r="B366" s="45" t="str">
        <f t="shared" si="25"/>
        <v>PREDIABETES</v>
      </c>
      <c r="C366" s="45">
        <v>74</v>
      </c>
      <c r="D366" s="45" t="str">
        <f t="shared" si="26"/>
        <v>NORMAL</v>
      </c>
      <c r="E366" s="45">
        <v>34.9</v>
      </c>
      <c r="F366" s="45" t="str">
        <f t="shared" si="27"/>
        <v>OBESITAS</v>
      </c>
      <c r="G366" s="45">
        <v>30</v>
      </c>
      <c r="H366" s="45" t="str">
        <f t="shared" si="28"/>
        <v>Dewasa</v>
      </c>
      <c r="I366" s="45">
        <v>0</v>
      </c>
      <c r="J366" s="45" t="str">
        <f t="shared" si="29"/>
        <v>TIDAK</v>
      </c>
    </row>
    <row r="367" spans="1:10">
      <c r="A367" s="45">
        <v>99</v>
      </c>
      <c r="B367" s="45" t="str">
        <f t="shared" si="25"/>
        <v>NORMAL</v>
      </c>
      <c r="C367" s="45">
        <v>54</v>
      </c>
      <c r="D367" s="45" t="str">
        <f t="shared" si="26"/>
        <v>NORMAL</v>
      </c>
      <c r="E367" s="45">
        <v>34</v>
      </c>
      <c r="F367" s="45" t="str">
        <f t="shared" si="27"/>
        <v>OBESITAS</v>
      </c>
      <c r="G367" s="45">
        <v>30</v>
      </c>
      <c r="H367" s="45" t="str">
        <f t="shared" si="28"/>
        <v>Dewasa</v>
      </c>
      <c r="I367" s="45">
        <v>0</v>
      </c>
      <c r="J367" s="45" t="str">
        <f t="shared" si="29"/>
        <v>TIDAK</v>
      </c>
    </row>
    <row r="368" spans="1:10">
      <c r="A368" s="45">
        <v>124</v>
      </c>
      <c r="B368" s="45" t="str">
        <f t="shared" si="25"/>
        <v>NORMAL</v>
      </c>
      <c r="C368" s="45">
        <v>72</v>
      </c>
      <c r="D368" s="45" t="str">
        <f t="shared" si="26"/>
        <v>NORMAL</v>
      </c>
      <c r="E368" s="45">
        <v>27.6</v>
      </c>
      <c r="F368" s="45" t="str">
        <f t="shared" si="27"/>
        <v>NORMAL</v>
      </c>
      <c r="G368" s="45">
        <v>29</v>
      </c>
      <c r="H368" s="45" t="str">
        <f t="shared" si="28"/>
        <v>Dewasa</v>
      </c>
      <c r="I368" s="45">
        <v>1</v>
      </c>
      <c r="J368" s="45" t="str">
        <f t="shared" si="29"/>
        <v>YA</v>
      </c>
    </row>
    <row r="369" spans="1:10">
      <c r="A369" s="45">
        <v>101</v>
      </c>
      <c r="B369" s="45" t="str">
        <f t="shared" si="25"/>
        <v>NORMAL</v>
      </c>
      <c r="C369" s="45">
        <v>64</v>
      </c>
      <c r="D369" s="45" t="str">
        <f t="shared" si="26"/>
        <v>NORMAL</v>
      </c>
      <c r="E369" s="45">
        <v>21</v>
      </c>
      <c r="F369" s="45" t="str">
        <f t="shared" si="27"/>
        <v>NORMAL</v>
      </c>
      <c r="G369" s="45">
        <v>21</v>
      </c>
      <c r="H369" s="45" t="str">
        <f t="shared" si="28"/>
        <v>Dewasa</v>
      </c>
      <c r="I369" s="45">
        <v>0</v>
      </c>
      <c r="J369" s="45" t="str">
        <f t="shared" si="29"/>
        <v>TIDAK</v>
      </c>
    </row>
    <row r="370" spans="1:10">
      <c r="A370" s="45">
        <v>81</v>
      </c>
      <c r="B370" s="45" t="str">
        <f t="shared" si="25"/>
        <v>NORMAL</v>
      </c>
      <c r="C370" s="45">
        <v>86</v>
      </c>
      <c r="D370" s="45" t="str">
        <f t="shared" si="26"/>
        <v>PRAHIPERTENSI</v>
      </c>
      <c r="E370" s="45">
        <v>27.5</v>
      </c>
      <c r="F370" s="45" t="str">
        <f t="shared" si="27"/>
        <v>NORMAL</v>
      </c>
      <c r="G370" s="45">
        <v>22</v>
      </c>
      <c r="H370" s="45" t="str">
        <f t="shared" si="28"/>
        <v>Dewasa</v>
      </c>
      <c r="I370" s="45">
        <v>0</v>
      </c>
      <c r="J370" s="45" t="str">
        <f t="shared" si="29"/>
        <v>TIDAK</v>
      </c>
    </row>
    <row r="371" spans="1:10">
      <c r="A371" s="45">
        <v>133</v>
      </c>
      <c r="B371" s="45" t="str">
        <f t="shared" si="25"/>
        <v>NORMAL</v>
      </c>
      <c r="C371" s="45">
        <v>102</v>
      </c>
      <c r="D371" s="45" t="str">
        <f t="shared" si="26"/>
        <v>HIPERTENSI2</v>
      </c>
      <c r="E371" s="45">
        <v>32.799999999999997</v>
      </c>
      <c r="F371" s="45" t="str">
        <f t="shared" si="27"/>
        <v>OBESITAS</v>
      </c>
      <c r="G371" s="45">
        <v>45</v>
      </c>
      <c r="H371" s="45" t="str">
        <f t="shared" si="28"/>
        <v>Dewasa</v>
      </c>
      <c r="I371" s="45">
        <v>1</v>
      </c>
      <c r="J371" s="45" t="str">
        <f t="shared" si="29"/>
        <v>YA</v>
      </c>
    </row>
    <row r="372" spans="1:10">
      <c r="A372" s="45">
        <v>173</v>
      </c>
      <c r="B372" s="45" t="str">
        <f t="shared" si="25"/>
        <v>PREDIABETES</v>
      </c>
      <c r="C372" s="45">
        <v>82</v>
      </c>
      <c r="D372" s="45" t="str">
        <f t="shared" si="26"/>
        <v>PRAHIPERTENSI</v>
      </c>
      <c r="E372" s="45">
        <v>38.4</v>
      </c>
      <c r="F372" s="45" t="str">
        <f t="shared" si="27"/>
        <v>OBESITAS</v>
      </c>
      <c r="G372" s="45">
        <v>25</v>
      </c>
      <c r="H372" s="45" t="str">
        <f t="shared" si="28"/>
        <v>Dewasa</v>
      </c>
      <c r="I372" s="45">
        <v>1</v>
      </c>
      <c r="J372" s="45" t="str">
        <f t="shared" si="29"/>
        <v>YA</v>
      </c>
    </row>
    <row r="373" spans="1:10">
      <c r="A373" s="45">
        <v>118</v>
      </c>
      <c r="B373" s="45" t="str">
        <f t="shared" si="25"/>
        <v>NORMAL</v>
      </c>
      <c r="C373" s="45">
        <v>64</v>
      </c>
      <c r="D373" s="45" t="str">
        <f t="shared" si="26"/>
        <v>NORMAL</v>
      </c>
      <c r="E373" s="45">
        <v>0</v>
      </c>
      <c r="F373" s="45" t="str">
        <f t="shared" si="27"/>
        <v>KURANG</v>
      </c>
      <c r="G373" s="45">
        <v>21</v>
      </c>
      <c r="H373" s="45" t="str">
        <f t="shared" si="28"/>
        <v>Dewasa</v>
      </c>
      <c r="I373" s="45">
        <v>0</v>
      </c>
      <c r="J373" s="45" t="str">
        <f t="shared" si="29"/>
        <v>TIDAK</v>
      </c>
    </row>
    <row r="374" spans="1:10">
      <c r="A374" s="45">
        <v>84</v>
      </c>
      <c r="B374" s="45" t="str">
        <f t="shared" si="25"/>
        <v>NORMAL</v>
      </c>
      <c r="C374" s="45">
        <v>64</v>
      </c>
      <c r="D374" s="45" t="str">
        <f t="shared" si="26"/>
        <v>NORMAL</v>
      </c>
      <c r="E374" s="45">
        <v>35.799999999999997</v>
      </c>
      <c r="F374" s="45" t="str">
        <f t="shared" si="27"/>
        <v>OBESITAS</v>
      </c>
      <c r="G374" s="45">
        <v>21</v>
      </c>
      <c r="H374" s="45" t="str">
        <f t="shared" si="28"/>
        <v>Dewasa</v>
      </c>
      <c r="I374" s="45">
        <v>0</v>
      </c>
      <c r="J374" s="45" t="str">
        <f t="shared" si="29"/>
        <v>TIDAK</v>
      </c>
    </row>
    <row r="375" spans="1:10">
      <c r="A375" s="45">
        <v>105</v>
      </c>
      <c r="B375" s="45" t="str">
        <f t="shared" si="25"/>
        <v>NORMAL</v>
      </c>
      <c r="C375" s="45">
        <v>58</v>
      </c>
      <c r="D375" s="45" t="str">
        <f t="shared" si="26"/>
        <v>NORMAL</v>
      </c>
      <c r="E375" s="45">
        <v>34.9</v>
      </c>
      <c r="F375" s="45" t="str">
        <f t="shared" si="27"/>
        <v>OBESITAS</v>
      </c>
      <c r="G375" s="45">
        <v>25</v>
      </c>
      <c r="H375" s="45" t="str">
        <f t="shared" si="28"/>
        <v>Dewasa</v>
      </c>
      <c r="I375" s="45">
        <v>0</v>
      </c>
      <c r="J375" s="45" t="str">
        <f t="shared" si="29"/>
        <v>TIDAK</v>
      </c>
    </row>
    <row r="376" spans="1:10">
      <c r="A376" s="45">
        <v>122</v>
      </c>
      <c r="B376" s="45" t="str">
        <f t="shared" si="25"/>
        <v>NORMAL</v>
      </c>
      <c r="C376" s="45">
        <v>52</v>
      </c>
      <c r="D376" s="45" t="str">
        <f t="shared" si="26"/>
        <v>NORMAL</v>
      </c>
      <c r="E376" s="45">
        <v>36.200000000000003</v>
      </c>
      <c r="F376" s="45" t="str">
        <f t="shared" si="27"/>
        <v>OBESITAS</v>
      </c>
      <c r="G376" s="45">
        <v>28</v>
      </c>
      <c r="H376" s="45" t="str">
        <f t="shared" si="28"/>
        <v>Dewasa</v>
      </c>
      <c r="I376" s="45">
        <v>0</v>
      </c>
      <c r="J376" s="45" t="str">
        <f t="shared" si="29"/>
        <v>TIDAK</v>
      </c>
    </row>
    <row r="377" spans="1:10">
      <c r="A377" s="45">
        <v>140</v>
      </c>
      <c r="B377" s="45" t="str">
        <f t="shared" si="25"/>
        <v>PREDIABETES</v>
      </c>
      <c r="C377" s="45">
        <v>82</v>
      </c>
      <c r="D377" s="45" t="str">
        <f t="shared" si="26"/>
        <v>PRAHIPERTENSI</v>
      </c>
      <c r="E377" s="45">
        <v>39.200000000000003</v>
      </c>
      <c r="F377" s="45" t="str">
        <f t="shared" si="27"/>
        <v>OBESITAS</v>
      </c>
      <c r="G377" s="45">
        <v>58</v>
      </c>
      <c r="H377" s="45" t="str">
        <f t="shared" si="28"/>
        <v>Dewasa</v>
      </c>
      <c r="I377" s="45">
        <v>1</v>
      </c>
      <c r="J377" s="45" t="str">
        <f t="shared" si="29"/>
        <v>YA</v>
      </c>
    </row>
    <row r="378" spans="1:10">
      <c r="A378" s="45">
        <v>98</v>
      </c>
      <c r="B378" s="45" t="str">
        <f t="shared" si="25"/>
        <v>NORMAL</v>
      </c>
      <c r="C378" s="45">
        <v>82</v>
      </c>
      <c r="D378" s="45" t="str">
        <f t="shared" si="26"/>
        <v>PRAHIPERTENSI</v>
      </c>
      <c r="E378" s="45">
        <v>25.2</v>
      </c>
      <c r="F378" s="45" t="str">
        <f t="shared" si="27"/>
        <v>NORMAL</v>
      </c>
      <c r="G378" s="45">
        <v>22</v>
      </c>
      <c r="H378" s="45" t="str">
        <f t="shared" si="28"/>
        <v>Dewasa</v>
      </c>
      <c r="I378" s="45">
        <v>0</v>
      </c>
      <c r="J378" s="45" t="str">
        <f t="shared" si="29"/>
        <v>TIDAK</v>
      </c>
    </row>
    <row r="379" spans="1:10">
      <c r="A379" s="45">
        <v>87</v>
      </c>
      <c r="B379" s="45" t="str">
        <f t="shared" si="25"/>
        <v>NORMAL</v>
      </c>
      <c r="C379" s="45">
        <v>60</v>
      </c>
      <c r="D379" s="45" t="str">
        <f t="shared" si="26"/>
        <v>NORMAL</v>
      </c>
      <c r="E379" s="45">
        <v>37.200000000000003</v>
      </c>
      <c r="F379" s="45" t="str">
        <f t="shared" si="27"/>
        <v>OBESITAS</v>
      </c>
      <c r="G379" s="45">
        <v>22</v>
      </c>
      <c r="H379" s="45" t="str">
        <f t="shared" si="28"/>
        <v>Dewasa</v>
      </c>
      <c r="I379" s="45">
        <v>0</v>
      </c>
      <c r="J379" s="45" t="str">
        <f t="shared" si="29"/>
        <v>TIDAK</v>
      </c>
    </row>
    <row r="380" spans="1:10">
      <c r="A380" s="45">
        <v>156</v>
      </c>
      <c r="B380" s="45" t="str">
        <f t="shared" si="25"/>
        <v>PREDIABETES</v>
      </c>
      <c r="C380" s="45">
        <v>75</v>
      </c>
      <c r="D380" s="45" t="str">
        <f t="shared" si="26"/>
        <v>NORMAL</v>
      </c>
      <c r="E380" s="45">
        <v>48.3</v>
      </c>
      <c r="F380" s="45" t="str">
        <f t="shared" si="27"/>
        <v>OBESITAS</v>
      </c>
      <c r="G380" s="45">
        <v>32</v>
      </c>
      <c r="H380" s="45" t="str">
        <f t="shared" si="28"/>
        <v>Dewasa</v>
      </c>
      <c r="I380" s="45">
        <v>1</v>
      </c>
      <c r="J380" s="45" t="str">
        <f t="shared" si="29"/>
        <v>YA</v>
      </c>
    </row>
    <row r="381" spans="1:10">
      <c r="A381" s="45">
        <v>93</v>
      </c>
      <c r="B381" s="45" t="str">
        <f t="shared" si="25"/>
        <v>NORMAL</v>
      </c>
      <c r="C381" s="45">
        <v>100</v>
      </c>
      <c r="D381" s="45" t="str">
        <f t="shared" si="26"/>
        <v>HIPERTENSI2</v>
      </c>
      <c r="E381" s="45">
        <v>43.4</v>
      </c>
      <c r="F381" s="45" t="str">
        <f t="shared" si="27"/>
        <v>OBESITAS</v>
      </c>
      <c r="G381" s="45">
        <v>35</v>
      </c>
      <c r="H381" s="45" t="str">
        <f t="shared" si="28"/>
        <v>Dewasa</v>
      </c>
      <c r="I381" s="45">
        <v>0</v>
      </c>
      <c r="J381" s="45" t="str">
        <f t="shared" si="29"/>
        <v>TIDAK</v>
      </c>
    </row>
    <row r="382" spans="1:10">
      <c r="A382" s="45">
        <v>107</v>
      </c>
      <c r="B382" s="45" t="str">
        <f t="shared" si="25"/>
        <v>NORMAL</v>
      </c>
      <c r="C382" s="45">
        <v>72</v>
      </c>
      <c r="D382" s="45" t="str">
        <f t="shared" si="26"/>
        <v>NORMAL</v>
      </c>
      <c r="E382" s="45">
        <v>30.8</v>
      </c>
      <c r="F382" s="45" t="str">
        <f t="shared" si="27"/>
        <v>OBESITAS</v>
      </c>
      <c r="G382" s="45">
        <v>24</v>
      </c>
      <c r="H382" s="45" t="str">
        <f t="shared" si="28"/>
        <v>Dewasa</v>
      </c>
      <c r="I382" s="45">
        <v>0</v>
      </c>
      <c r="J382" s="45" t="str">
        <f t="shared" si="29"/>
        <v>TIDAK</v>
      </c>
    </row>
    <row r="383" spans="1:10">
      <c r="A383" s="45">
        <v>105</v>
      </c>
      <c r="B383" s="45" t="str">
        <f t="shared" si="25"/>
        <v>NORMAL</v>
      </c>
      <c r="C383" s="45">
        <v>68</v>
      </c>
      <c r="D383" s="45" t="str">
        <f t="shared" si="26"/>
        <v>NORMAL</v>
      </c>
      <c r="E383" s="45">
        <v>20</v>
      </c>
      <c r="F383" s="45" t="str">
        <f t="shared" si="27"/>
        <v>NORMAL</v>
      </c>
      <c r="G383" s="45">
        <v>22</v>
      </c>
      <c r="H383" s="45" t="str">
        <f t="shared" si="28"/>
        <v>Dewasa</v>
      </c>
      <c r="I383" s="45">
        <v>0</v>
      </c>
      <c r="J383" s="45" t="str">
        <f t="shared" si="29"/>
        <v>TIDAK</v>
      </c>
    </row>
    <row r="384" spans="1:10">
      <c r="A384" s="45">
        <v>109</v>
      </c>
      <c r="B384" s="45" t="str">
        <f t="shared" si="25"/>
        <v>NORMAL</v>
      </c>
      <c r="C384" s="45">
        <v>60</v>
      </c>
      <c r="D384" s="45" t="str">
        <f t="shared" si="26"/>
        <v>NORMAL</v>
      </c>
      <c r="E384" s="45">
        <v>25.4</v>
      </c>
      <c r="F384" s="45" t="str">
        <f t="shared" si="27"/>
        <v>NORMAL</v>
      </c>
      <c r="G384" s="45">
        <v>21</v>
      </c>
      <c r="H384" s="45" t="str">
        <f t="shared" si="28"/>
        <v>Dewasa</v>
      </c>
      <c r="I384" s="45">
        <v>0</v>
      </c>
      <c r="J384" s="45" t="str">
        <f t="shared" si="29"/>
        <v>TIDAK</v>
      </c>
    </row>
    <row r="385" spans="1:10">
      <c r="A385" s="45">
        <v>90</v>
      </c>
      <c r="B385" s="45" t="str">
        <f t="shared" si="25"/>
        <v>NORMAL</v>
      </c>
      <c r="C385" s="45">
        <v>62</v>
      </c>
      <c r="D385" s="45" t="str">
        <f t="shared" si="26"/>
        <v>NORMAL</v>
      </c>
      <c r="E385" s="45">
        <v>25.1</v>
      </c>
      <c r="F385" s="45" t="str">
        <f t="shared" si="27"/>
        <v>NORMAL</v>
      </c>
      <c r="G385" s="45">
        <v>25</v>
      </c>
      <c r="H385" s="45" t="str">
        <f t="shared" si="28"/>
        <v>Dewasa</v>
      </c>
      <c r="I385" s="45">
        <v>0</v>
      </c>
      <c r="J385" s="45" t="str">
        <f t="shared" si="29"/>
        <v>TIDAK</v>
      </c>
    </row>
    <row r="386" spans="1:10">
      <c r="A386" s="45">
        <v>125</v>
      </c>
      <c r="B386" s="45" t="str">
        <f t="shared" ref="B386:B449" si="30">IF(A386&lt;140,"NORMAL",IF(A386&lt;=199,"PREDIABETES",IF(A386&gt;=200,"DIABETES")))</f>
        <v>NORMAL</v>
      </c>
      <c r="C386" s="45">
        <v>70</v>
      </c>
      <c r="D386" s="45" t="str">
        <f t="shared" ref="D386:D449" si="31">IF(C386&lt;=80,"NORMAL",IF(C386&lt;=89,"PRAHIPERTENSI",IF(C386&lt;=99,"HIPERTENSI1",IF(C386&lt;=119,"HIPERTENSI2",IF(C386&gt;=120,"KRISIS")))))</f>
        <v>NORMAL</v>
      </c>
      <c r="E386" s="45">
        <v>24.3</v>
      </c>
      <c r="F386" s="45" t="str">
        <f t="shared" ref="F386:F449" si="32">IF(E386&lt;=18.5,"KURANG",IF(E386&lt;=29.9,"NORMAL",IF(E386&gt;=30,"OBESITAS")))</f>
        <v>NORMAL</v>
      </c>
      <c r="G386" s="45">
        <v>25</v>
      </c>
      <c r="H386" s="45" t="str">
        <f t="shared" ref="H386:H449" si="33">IF(G386&lt;=1,"Bayi",IF(G386&lt;=10,"Anak-anak",IF(G386&lt;=19,"Remaja",IF(G386&lt;=60,"Dewasa",IF(G386&gt;60,"Lansia")))))</f>
        <v>Dewasa</v>
      </c>
      <c r="I386" s="45">
        <v>0</v>
      </c>
      <c r="J386" s="45" t="str">
        <f t="shared" ref="J386:J449" si="34">IF(I386=1,"YA",IF(I386=0,"TIDAK"))</f>
        <v>TIDAK</v>
      </c>
    </row>
    <row r="387" spans="1:10">
      <c r="A387" s="45">
        <v>119</v>
      </c>
      <c r="B387" s="45" t="str">
        <f t="shared" si="30"/>
        <v>NORMAL</v>
      </c>
      <c r="C387" s="45">
        <v>54</v>
      </c>
      <c r="D387" s="45" t="str">
        <f t="shared" si="31"/>
        <v>NORMAL</v>
      </c>
      <c r="E387" s="45">
        <v>22.3</v>
      </c>
      <c r="F387" s="45" t="str">
        <f t="shared" si="32"/>
        <v>NORMAL</v>
      </c>
      <c r="G387" s="45">
        <v>24</v>
      </c>
      <c r="H387" s="45" t="str">
        <f t="shared" si="33"/>
        <v>Dewasa</v>
      </c>
      <c r="I387" s="45">
        <v>0</v>
      </c>
      <c r="J387" s="45" t="str">
        <f t="shared" si="34"/>
        <v>TIDAK</v>
      </c>
    </row>
    <row r="388" spans="1:10">
      <c r="A388" s="45">
        <v>116</v>
      </c>
      <c r="B388" s="45" t="str">
        <f t="shared" si="30"/>
        <v>NORMAL</v>
      </c>
      <c r="C388" s="45">
        <v>74</v>
      </c>
      <c r="D388" s="45" t="str">
        <f t="shared" si="31"/>
        <v>NORMAL</v>
      </c>
      <c r="E388" s="45">
        <v>32.299999999999997</v>
      </c>
      <c r="F388" s="45" t="str">
        <f t="shared" si="32"/>
        <v>OBESITAS</v>
      </c>
      <c r="G388" s="45">
        <v>35</v>
      </c>
      <c r="H388" s="45" t="str">
        <f t="shared" si="33"/>
        <v>Dewasa</v>
      </c>
      <c r="I388" s="45">
        <v>1</v>
      </c>
      <c r="J388" s="45" t="str">
        <f t="shared" si="34"/>
        <v>YA</v>
      </c>
    </row>
    <row r="389" spans="1:10">
      <c r="A389" s="45">
        <v>105</v>
      </c>
      <c r="B389" s="45" t="str">
        <f t="shared" si="30"/>
        <v>NORMAL</v>
      </c>
      <c r="C389" s="45">
        <v>100</v>
      </c>
      <c r="D389" s="45" t="str">
        <f t="shared" si="31"/>
        <v>HIPERTENSI2</v>
      </c>
      <c r="E389" s="45">
        <v>43.3</v>
      </c>
      <c r="F389" s="45" t="str">
        <f t="shared" si="32"/>
        <v>OBESITAS</v>
      </c>
      <c r="G389" s="45">
        <v>45</v>
      </c>
      <c r="H389" s="45" t="str">
        <f t="shared" si="33"/>
        <v>Dewasa</v>
      </c>
      <c r="I389" s="45">
        <v>1</v>
      </c>
      <c r="J389" s="45" t="str">
        <f t="shared" si="34"/>
        <v>YA</v>
      </c>
    </row>
    <row r="390" spans="1:10">
      <c r="A390" s="45">
        <v>144</v>
      </c>
      <c r="B390" s="45" t="str">
        <f t="shared" si="30"/>
        <v>PREDIABETES</v>
      </c>
      <c r="C390" s="45">
        <v>82</v>
      </c>
      <c r="D390" s="45" t="str">
        <f t="shared" si="31"/>
        <v>PRAHIPERTENSI</v>
      </c>
      <c r="E390" s="45">
        <v>32</v>
      </c>
      <c r="F390" s="45" t="str">
        <f t="shared" si="32"/>
        <v>OBESITAS</v>
      </c>
      <c r="G390" s="45">
        <v>58</v>
      </c>
      <c r="H390" s="45" t="str">
        <f t="shared" si="33"/>
        <v>Dewasa</v>
      </c>
      <c r="I390" s="45">
        <v>1</v>
      </c>
      <c r="J390" s="45" t="str">
        <f t="shared" si="34"/>
        <v>YA</v>
      </c>
    </row>
    <row r="391" spans="1:10">
      <c r="A391" s="45">
        <v>100</v>
      </c>
      <c r="B391" s="45" t="str">
        <f t="shared" si="30"/>
        <v>NORMAL</v>
      </c>
      <c r="C391" s="45">
        <v>68</v>
      </c>
      <c r="D391" s="45" t="str">
        <f t="shared" si="31"/>
        <v>NORMAL</v>
      </c>
      <c r="E391" s="45">
        <v>31.6</v>
      </c>
      <c r="F391" s="45" t="str">
        <f t="shared" si="32"/>
        <v>OBESITAS</v>
      </c>
      <c r="G391" s="45">
        <v>28</v>
      </c>
      <c r="H391" s="45" t="str">
        <f t="shared" si="33"/>
        <v>Dewasa</v>
      </c>
      <c r="I391" s="45">
        <v>0</v>
      </c>
      <c r="J391" s="45" t="str">
        <f t="shared" si="34"/>
        <v>TIDAK</v>
      </c>
    </row>
    <row r="392" spans="1:10">
      <c r="A392" s="45">
        <v>100</v>
      </c>
      <c r="B392" s="45" t="str">
        <f t="shared" si="30"/>
        <v>NORMAL</v>
      </c>
      <c r="C392" s="45">
        <v>66</v>
      </c>
      <c r="D392" s="45" t="str">
        <f t="shared" si="31"/>
        <v>NORMAL</v>
      </c>
      <c r="E392" s="45">
        <v>32</v>
      </c>
      <c r="F392" s="45" t="str">
        <f t="shared" si="32"/>
        <v>OBESITAS</v>
      </c>
      <c r="G392" s="45">
        <v>42</v>
      </c>
      <c r="H392" s="45" t="str">
        <f t="shared" si="33"/>
        <v>Dewasa</v>
      </c>
      <c r="I392" s="45">
        <v>0</v>
      </c>
      <c r="J392" s="45" t="str">
        <f t="shared" si="34"/>
        <v>TIDAK</v>
      </c>
    </row>
    <row r="393" spans="1:10">
      <c r="A393" s="45">
        <v>166</v>
      </c>
      <c r="B393" s="45" t="str">
        <f t="shared" si="30"/>
        <v>PREDIABETES</v>
      </c>
      <c r="C393" s="45">
        <v>76</v>
      </c>
      <c r="D393" s="45" t="str">
        <f t="shared" si="31"/>
        <v>NORMAL</v>
      </c>
      <c r="E393" s="45">
        <v>45.7</v>
      </c>
      <c r="F393" s="45" t="str">
        <f t="shared" si="32"/>
        <v>OBESITAS</v>
      </c>
      <c r="G393" s="45">
        <v>27</v>
      </c>
      <c r="H393" s="45" t="str">
        <f t="shared" si="33"/>
        <v>Dewasa</v>
      </c>
      <c r="I393" s="45">
        <v>1</v>
      </c>
      <c r="J393" s="45" t="str">
        <f t="shared" si="34"/>
        <v>YA</v>
      </c>
    </row>
    <row r="394" spans="1:10">
      <c r="A394" s="45">
        <v>131</v>
      </c>
      <c r="B394" s="45" t="str">
        <f t="shared" si="30"/>
        <v>NORMAL</v>
      </c>
      <c r="C394" s="45">
        <v>64</v>
      </c>
      <c r="D394" s="45" t="str">
        <f t="shared" si="31"/>
        <v>NORMAL</v>
      </c>
      <c r="E394" s="45">
        <v>23.7</v>
      </c>
      <c r="F394" s="45" t="str">
        <f t="shared" si="32"/>
        <v>NORMAL</v>
      </c>
      <c r="G394" s="45">
        <v>21</v>
      </c>
      <c r="H394" s="45" t="str">
        <f t="shared" si="33"/>
        <v>Dewasa</v>
      </c>
      <c r="I394" s="45">
        <v>0</v>
      </c>
      <c r="J394" s="45" t="str">
        <f t="shared" si="34"/>
        <v>TIDAK</v>
      </c>
    </row>
    <row r="395" spans="1:10">
      <c r="A395" s="45">
        <v>116</v>
      </c>
      <c r="B395" s="45" t="str">
        <f t="shared" si="30"/>
        <v>NORMAL</v>
      </c>
      <c r="C395" s="45">
        <v>72</v>
      </c>
      <c r="D395" s="45" t="str">
        <f t="shared" si="31"/>
        <v>NORMAL</v>
      </c>
      <c r="E395" s="45">
        <v>22.1</v>
      </c>
      <c r="F395" s="45" t="str">
        <f t="shared" si="32"/>
        <v>NORMAL</v>
      </c>
      <c r="G395" s="45">
        <v>37</v>
      </c>
      <c r="H395" s="45" t="str">
        <f t="shared" si="33"/>
        <v>Dewasa</v>
      </c>
      <c r="I395" s="45">
        <v>0</v>
      </c>
      <c r="J395" s="45" t="str">
        <f t="shared" si="34"/>
        <v>TIDAK</v>
      </c>
    </row>
    <row r="396" spans="1:10">
      <c r="A396" s="45">
        <v>158</v>
      </c>
      <c r="B396" s="45" t="str">
        <f t="shared" si="30"/>
        <v>PREDIABETES</v>
      </c>
      <c r="C396" s="45">
        <v>78</v>
      </c>
      <c r="D396" s="45" t="str">
        <f t="shared" si="31"/>
        <v>NORMAL</v>
      </c>
      <c r="E396" s="45">
        <v>32.9</v>
      </c>
      <c r="F396" s="45" t="str">
        <f t="shared" si="32"/>
        <v>OBESITAS</v>
      </c>
      <c r="G396" s="45">
        <v>31</v>
      </c>
      <c r="H396" s="45" t="str">
        <f t="shared" si="33"/>
        <v>Dewasa</v>
      </c>
      <c r="I396" s="45">
        <v>1</v>
      </c>
      <c r="J396" s="45" t="str">
        <f t="shared" si="34"/>
        <v>YA</v>
      </c>
    </row>
    <row r="397" spans="1:10">
      <c r="A397" s="45">
        <v>127</v>
      </c>
      <c r="B397" s="45" t="str">
        <f t="shared" si="30"/>
        <v>NORMAL</v>
      </c>
      <c r="C397" s="45">
        <v>58</v>
      </c>
      <c r="D397" s="45" t="str">
        <f t="shared" si="31"/>
        <v>NORMAL</v>
      </c>
      <c r="E397" s="45">
        <v>27.7</v>
      </c>
      <c r="F397" s="45" t="str">
        <f t="shared" si="32"/>
        <v>NORMAL</v>
      </c>
      <c r="G397" s="45">
        <v>25</v>
      </c>
      <c r="H397" s="45" t="str">
        <f t="shared" si="33"/>
        <v>Dewasa</v>
      </c>
      <c r="I397" s="45">
        <v>0</v>
      </c>
      <c r="J397" s="45" t="str">
        <f t="shared" si="34"/>
        <v>TIDAK</v>
      </c>
    </row>
    <row r="398" spans="1:10">
      <c r="A398" s="45">
        <v>96</v>
      </c>
      <c r="B398" s="45" t="str">
        <f t="shared" si="30"/>
        <v>NORMAL</v>
      </c>
      <c r="C398" s="45">
        <v>56</v>
      </c>
      <c r="D398" s="45" t="str">
        <f t="shared" si="31"/>
        <v>NORMAL</v>
      </c>
      <c r="E398" s="45">
        <v>24.7</v>
      </c>
      <c r="F398" s="45" t="str">
        <f t="shared" si="32"/>
        <v>NORMAL</v>
      </c>
      <c r="G398" s="45">
        <v>39</v>
      </c>
      <c r="H398" s="45" t="str">
        <f t="shared" si="33"/>
        <v>Dewasa</v>
      </c>
      <c r="I398" s="45">
        <v>0</v>
      </c>
      <c r="J398" s="45" t="str">
        <f t="shared" si="34"/>
        <v>TIDAK</v>
      </c>
    </row>
    <row r="399" spans="1:10">
      <c r="A399" s="45">
        <v>131</v>
      </c>
      <c r="B399" s="45" t="str">
        <f t="shared" si="30"/>
        <v>NORMAL</v>
      </c>
      <c r="C399" s="45">
        <v>66</v>
      </c>
      <c r="D399" s="45" t="str">
        <f t="shared" si="31"/>
        <v>NORMAL</v>
      </c>
      <c r="E399" s="45">
        <v>34.299999999999997</v>
      </c>
      <c r="F399" s="45" t="str">
        <f t="shared" si="32"/>
        <v>OBESITAS</v>
      </c>
      <c r="G399" s="45">
        <v>22</v>
      </c>
      <c r="H399" s="45" t="str">
        <f t="shared" si="33"/>
        <v>Dewasa</v>
      </c>
      <c r="I399" s="45">
        <v>1</v>
      </c>
      <c r="J399" s="45" t="str">
        <f t="shared" si="34"/>
        <v>YA</v>
      </c>
    </row>
    <row r="400" spans="1:10">
      <c r="A400" s="45">
        <v>82</v>
      </c>
      <c r="B400" s="45" t="str">
        <f t="shared" si="30"/>
        <v>NORMAL</v>
      </c>
      <c r="C400" s="45">
        <v>70</v>
      </c>
      <c r="D400" s="45" t="str">
        <f t="shared" si="31"/>
        <v>NORMAL</v>
      </c>
      <c r="E400" s="45">
        <v>21.1</v>
      </c>
      <c r="F400" s="45" t="str">
        <f t="shared" si="32"/>
        <v>NORMAL</v>
      </c>
      <c r="G400" s="45">
        <v>25</v>
      </c>
      <c r="H400" s="45" t="str">
        <f t="shared" si="33"/>
        <v>Dewasa</v>
      </c>
      <c r="I400" s="45">
        <v>0</v>
      </c>
      <c r="J400" s="45" t="str">
        <f t="shared" si="34"/>
        <v>TIDAK</v>
      </c>
    </row>
    <row r="401" spans="1:10">
      <c r="A401" s="45">
        <v>193</v>
      </c>
      <c r="B401" s="45" t="str">
        <f t="shared" si="30"/>
        <v>PREDIABETES</v>
      </c>
      <c r="C401" s="45">
        <v>70</v>
      </c>
      <c r="D401" s="45" t="str">
        <f t="shared" si="31"/>
        <v>NORMAL</v>
      </c>
      <c r="E401" s="45">
        <v>34.9</v>
      </c>
      <c r="F401" s="45" t="str">
        <f t="shared" si="32"/>
        <v>OBESITAS</v>
      </c>
      <c r="G401" s="45">
        <v>25</v>
      </c>
      <c r="H401" s="45" t="str">
        <f t="shared" si="33"/>
        <v>Dewasa</v>
      </c>
      <c r="I401" s="45">
        <v>1</v>
      </c>
      <c r="J401" s="45" t="str">
        <f t="shared" si="34"/>
        <v>YA</v>
      </c>
    </row>
    <row r="402" spans="1:10">
      <c r="A402" s="45">
        <v>95</v>
      </c>
      <c r="B402" s="45" t="str">
        <f t="shared" si="30"/>
        <v>NORMAL</v>
      </c>
      <c r="C402" s="45">
        <v>64</v>
      </c>
      <c r="D402" s="45" t="str">
        <f t="shared" si="31"/>
        <v>NORMAL</v>
      </c>
      <c r="E402" s="45">
        <v>32</v>
      </c>
      <c r="F402" s="45" t="str">
        <f t="shared" si="32"/>
        <v>OBESITAS</v>
      </c>
      <c r="G402" s="45">
        <v>31</v>
      </c>
      <c r="H402" s="45" t="str">
        <f t="shared" si="33"/>
        <v>Dewasa</v>
      </c>
      <c r="I402" s="45">
        <v>1</v>
      </c>
      <c r="J402" s="45" t="str">
        <f t="shared" si="34"/>
        <v>YA</v>
      </c>
    </row>
    <row r="403" spans="1:10">
      <c r="A403" s="45">
        <v>137</v>
      </c>
      <c r="B403" s="45" t="str">
        <f t="shared" si="30"/>
        <v>NORMAL</v>
      </c>
      <c r="C403" s="45">
        <v>61</v>
      </c>
      <c r="D403" s="45" t="str">
        <f t="shared" si="31"/>
        <v>NORMAL</v>
      </c>
      <c r="E403" s="45">
        <v>24.2</v>
      </c>
      <c r="F403" s="45" t="str">
        <f t="shared" si="32"/>
        <v>NORMAL</v>
      </c>
      <c r="G403" s="45">
        <v>55</v>
      </c>
      <c r="H403" s="45" t="str">
        <f t="shared" si="33"/>
        <v>Dewasa</v>
      </c>
      <c r="I403" s="45">
        <v>0</v>
      </c>
      <c r="J403" s="45" t="str">
        <f t="shared" si="34"/>
        <v>TIDAK</v>
      </c>
    </row>
    <row r="404" spans="1:10">
      <c r="A404" s="45">
        <v>136</v>
      </c>
      <c r="B404" s="45" t="str">
        <f t="shared" si="30"/>
        <v>NORMAL</v>
      </c>
      <c r="C404" s="45">
        <v>84</v>
      </c>
      <c r="D404" s="45" t="str">
        <f t="shared" si="31"/>
        <v>PRAHIPERTENSI</v>
      </c>
      <c r="E404" s="45">
        <v>35</v>
      </c>
      <c r="F404" s="45" t="str">
        <f t="shared" si="32"/>
        <v>OBESITAS</v>
      </c>
      <c r="G404" s="45">
        <v>35</v>
      </c>
      <c r="H404" s="45" t="str">
        <f t="shared" si="33"/>
        <v>Dewasa</v>
      </c>
      <c r="I404" s="45">
        <v>1</v>
      </c>
      <c r="J404" s="45" t="str">
        <f t="shared" si="34"/>
        <v>YA</v>
      </c>
    </row>
    <row r="405" spans="1:10">
      <c r="A405" s="45">
        <v>72</v>
      </c>
      <c r="B405" s="45" t="str">
        <f t="shared" si="30"/>
        <v>NORMAL</v>
      </c>
      <c r="C405" s="45">
        <v>78</v>
      </c>
      <c r="D405" s="45" t="str">
        <f t="shared" si="31"/>
        <v>NORMAL</v>
      </c>
      <c r="E405" s="45">
        <v>31.6</v>
      </c>
      <c r="F405" s="45" t="str">
        <f t="shared" si="32"/>
        <v>OBESITAS</v>
      </c>
      <c r="G405" s="45">
        <v>38</v>
      </c>
      <c r="H405" s="45" t="str">
        <f t="shared" si="33"/>
        <v>Dewasa</v>
      </c>
      <c r="I405" s="45">
        <v>0</v>
      </c>
      <c r="J405" s="45" t="str">
        <f t="shared" si="34"/>
        <v>TIDAK</v>
      </c>
    </row>
    <row r="406" spans="1:10">
      <c r="A406" s="45">
        <v>168</v>
      </c>
      <c r="B406" s="45" t="str">
        <f t="shared" si="30"/>
        <v>PREDIABETES</v>
      </c>
      <c r="C406" s="45">
        <v>64</v>
      </c>
      <c r="D406" s="45" t="str">
        <f t="shared" si="31"/>
        <v>NORMAL</v>
      </c>
      <c r="E406" s="45">
        <v>32.9</v>
      </c>
      <c r="F406" s="45" t="str">
        <f t="shared" si="32"/>
        <v>OBESITAS</v>
      </c>
      <c r="G406" s="45">
        <v>41</v>
      </c>
      <c r="H406" s="45" t="str">
        <f t="shared" si="33"/>
        <v>Dewasa</v>
      </c>
      <c r="I406" s="45">
        <v>1</v>
      </c>
      <c r="J406" s="45" t="str">
        <f t="shared" si="34"/>
        <v>YA</v>
      </c>
    </row>
    <row r="407" spans="1:10">
      <c r="A407" s="45">
        <v>123</v>
      </c>
      <c r="B407" s="45" t="str">
        <f t="shared" si="30"/>
        <v>NORMAL</v>
      </c>
      <c r="C407" s="45">
        <v>48</v>
      </c>
      <c r="D407" s="45" t="str">
        <f t="shared" si="31"/>
        <v>NORMAL</v>
      </c>
      <c r="E407" s="45">
        <v>42.1</v>
      </c>
      <c r="F407" s="45" t="str">
        <f t="shared" si="32"/>
        <v>OBESITAS</v>
      </c>
      <c r="G407" s="45">
        <v>26</v>
      </c>
      <c r="H407" s="45" t="str">
        <f t="shared" si="33"/>
        <v>Dewasa</v>
      </c>
      <c r="I407" s="45">
        <v>0</v>
      </c>
      <c r="J407" s="45" t="str">
        <f t="shared" si="34"/>
        <v>TIDAK</v>
      </c>
    </row>
    <row r="408" spans="1:10">
      <c r="A408" s="45">
        <v>115</v>
      </c>
      <c r="B408" s="45" t="str">
        <f t="shared" si="30"/>
        <v>NORMAL</v>
      </c>
      <c r="C408" s="45">
        <v>72</v>
      </c>
      <c r="D408" s="45" t="str">
        <f t="shared" si="31"/>
        <v>NORMAL</v>
      </c>
      <c r="E408" s="45">
        <v>28.9</v>
      </c>
      <c r="F408" s="45" t="str">
        <f t="shared" si="32"/>
        <v>NORMAL</v>
      </c>
      <c r="G408" s="45">
        <v>46</v>
      </c>
      <c r="H408" s="45" t="str">
        <f t="shared" si="33"/>
        <v>Dewasa</v>
      </c>
      <c r="I408" s="45">
        <v>1</v>
      </c>
      <c r="J408" s="45" t="str">
        <f t="shared" si="34"/>
        <v>YA</v>
      </c>
    </row>
    <row r="409" spans="1:10">
      <c r="A409" s="45">
        <v>101</v>
      </c>
      <c r="B409" s="45" t="str">
        <f t="shared" si="30"/>
        <v>NORMAL</v>
      </c>
      <c r="C409" s="45">
        <v>62</v>
      </c>
      <c r="D409" s="45" t="str">
        <f t="shared" si="31"/>
        <v>NORMAL</v>
      </c>
      <c r="E409" s="45">
        <v>21.9</v>
      </c>
      <c r="F409" s="45" t="str">
        <f t="shared" si="32"/>
        <v>NORMAL</v>
      </c>
      <c r="G409" s="45">
        <v>25</v>
      </c>
      <c r="H409" s="45" t="str">
        <f t="shared" si="33"/>
        <v>Dewasa</v>
      </c>
      <c r="I409" s="45">
        <v>0</v>
      </c>
      <c r="J409" s="45" t="str">
        <f t="shared" si="34"/>
        <v>TIDAK</v>
      </c>
    </row>
    <row r="410" spans="1:10">
      <c r="A410" s="45">
        <v>197</v>
      </c>
      <c r="B410" s="45" t="str">
        <f t="shared" si="30"/>
        <v>PREDIABETES</v>
      </c>
      <c r="C410" s="45">
        <v>74</v>
      </c>
      <c r="D410" s="45" t="str">
        <f t="shared" si="31"/>
        <v>NORMAL</v>
      </c>
      <c r="E410" s="45">
        <v>25.9</v>
      </c>
      <c r="F410" s="45" t="str">
        <f t="shared" si="32"/>
        <v>NORMAL</v>
      </c>
      <c r="G410" s="45">
        <v>39</v>
      </c>
      <c r="H410" s="45" t="str">
        <f t="shared" si="33"/>
        <v>Dewasa</v>
      </c>
      <c r="I410" s="45">
        <v>1</v>
      </c>
      <c r="J410" s="45" t="str">
        <f t="shared" si="34"/>
        <v>YA</v>
      </c>
    </row>
    <row r="411" spans="1:10">
      <c r="A411" s="45">
        <v>172</v>
      </c>
      <c r="B411" s="45" t="str">
        <f t="shared" si="30"/>
        <v>PREDIABETES</v>
      </c>
      <c r="C411" s="45">
        <v>68</v>
      </c>
      <c r="D411" s="45" t="str">
        <f t="shared" si="31"/>
        <v>NORMAL</v>
      </c>
      <c r="E411" s="45">
        <v>42.4</v>
      </c>
      <c r="F411" s="45" t="str">
        <f t="shared" si="32"/>
        <v>OBESITAS</v>
      </c>
      <c r="G411" s="45">
        <v>28</v>
      </c>
      <c r="H411" s="45" t="str">
        <f t="shared" si="33"/>
        <v>Dewasa</v>
      </c>
      <c r="I411" s="45">
        <v>1</v>
      </c>
      <c r="J411" s="45" t="str">
        <f t="shared" si="34"/>
        <v>YA</v>
      </c>
    </row>
    <row r="412" spans="1:10">
      <c r="A412" s="45">
        <v>102</v>
      </c>
      <c r="B412" s="45" t="str">
        <f t="shared" si="30"/>
        <v>NORMAL</v>
      </c>
      <c r="C412" s="45">
        <v>90</v>
      </c>
      <c r="D412" s="45" t="str">
        <f t="shared" si="31"/>
        <v>HIPERTENSI1</v>
      </c>
      <c r="E412" s="45">
        <v>35.700000000000003</v>
      </c>
      <c r="F412" s="45" t="str">
        <f t="shared" si="32"/>
        <v>OBESITAS</v>
      </c>
      <c r="G412" s="45">
        <v>28</v>
      </c>
      <c r="H412" s="45" t="str">
        <f t="shared" si="33"/>
        <v>Dewasa</v>
      </c>
      <c r="I412" s="45">
        <v>0</v>
      </c>
      <c r="J412" s="45" t="str">
        <f t="shared" si="34"/>
        <v>TIDAK</v>
      </c>
    </row>
    <row r="413" spans="1:10">
      <c r="A413" s="45">
        <v>112</v>
      </c>
      <c r="B413" s="45" t="str">
        <f t="shared" si="30"/>
        <v>NORMAL</v>
      </c>
      <c r="C413" s="45">
        <v>72</v>
      </c>
      <c r="D413" s="45" t="str">
        <f t="shared" si="31"/>
        <v>NORMAL</v>
      </c>
      <c r="E413" s="45">
        <v>34.4</v>
      </c>
      <c r="F413" s="45" t="str">
        <f t="shared" si="32"/>
        <v>OBESITAS</v>
      </c>
      <c r="G413" s="45">
        <v>25</v>
      </c>
      <c r="H413" s="45" t="str">
        <f t="shared" si="33"/>
        <v>Dewasa</v>
      </c>
      <c r="I413" s="45">
        <v>0</v>
      </c>
      <c r="J413" s="45" t="str">
        <f t="shared" si="34"/>
        <v>TIDAK</v>
      </c>
    </row>
    <row r="414" spans="1:10">
      <c r="A414" s="45">
        <v>143</v>
      </c>
      <c r="B414" s="45" t="str">
        <f t="shared" si="30"/>
        <v>PREDIABETES</v>
      </c>
      <c r="C414" s="45">
        <v>84</v>
      </c>
      <c r="D414" s="45" t="str">
        <f t="shared" si="31"/>
        <v>PRAHIPERTENSI</v>
      </c>
      <c r="E414" s="45">
        <v>42.4</v>
      </c>
      <c r="F414" s="45" t="str">
        <f t="shared" si="32"/>
        <v>OBESITAS</v>
      </c>
      <c r="G414" s="45">
        <v>22</v>
      </c>
      <c r="H414" s="45" t="str">
        <f t="shared" si="33"/>
        <v>Dewasa</v>
      </c>
      <c r="I414" s="45">
        <v>0</v>
      </c>
      <c r="J414" s="45" t="str">
        <f t="shared" si="34"/>
        <v>TIDAK</v>
      </c>
    </row>
    <row r="415" spans="1:10">
      <c r="A415" s="45">
        <v>143</v>
      </c>
      <c r="B415" s="45" t="str">
        <f t="shared" si="30"/>
        <v>PREDIABETES</v>
      </c>
      <c r="C415" s="45">
        <v>74</v>
      </c>
      <c r="D415" s="45" t="str">
        <f t="shared" si="31"/>
        <v>NORMAL</v>
      </c>
      <c r="E415" s="45">
        <v>26.2</v>
      </c>
      <c r="F415" s="45" t="str">
        <f t="shared" si="32"/>
        <v>NORMAL</v>
      </c>
      <c r="G415" s="45">
        <v>21</v>
      </c>
      <c r="H415" s="45" t="str">
        <f t="shared" si="33"/>
        <v>Dewasa</v>
      </c>
      <c r="I415" s="45">
        <v>0</v>
      </c>
      <c r="J415" s="45" t="str">
        <f t="shared" si="34"/>
        <v>TIDAK</v>
      </c>
    </row>
    <row r="416" spans="1:10">
      <c r="A416" s="45">
        <v>138</v>
      </c>
      <c r="B416" s="45" t="str">
        <f t="shared" si="30"/>
        <v>NORMAL</v>
      </c>
      <c r="C416" s="45">
        <v>60</v>
      </c>
      <c r="D416" s="45" t="str">
        <f t="shared" si="31"/>
        <v>NORMAL</v>
      </c>
      <c r="E416" s="45">
        <v>34.6</v>
      </c>
      <c r="F416" s="45" t="str">
        <f t="shared" si="32"/>
        <v>OBESITAS</v>
      </c>
      <c r="G416" s="45">
        <v>21</v>
      </c>
      <c r="H416" s="45" t="str">
        <f t="shared" si="33"/>
        <v>Dewasa</v>
      </c>
      <c r="I416" s="45">
        <v>1</v>
      </c>
      <c r="J416" s="45" t="str">
        <f t="shared" si="34"/>
        <v>YA</v>
      </c>
    </row>
    <row r="417" spans="1:10">
      <c r="A417" s="45">
        <v>173</v>
      </c>
      <c r="B417" s="45" t="str">
        <f t="shared" si="30"/>
        <v>PREDIABETES</v>
      </c>
      <c r="C417" s="45">
        <v>84</v>
      </c>
      <c r="D417" s="45" t="str">
        <f t="shared" si="31"/>
        <v>PRAHIPERTENSI</v>
      </c>
      <c r="E417" s="45">
        <v>35.700000000000003</v>
      </c>
      <c r="F417" s="45" t="str">
        <f t="shared" si="32"/>
        <v>OBESITAS</v>
      </c>
      <c r="G417" s="45">
        <v>22</v>
      </c>
      <c r="H417" s="45" t="str">
        <f t="shared" si="33"/>
        <v>Dewasa</v>
      </c>
      <c r="I417" s="45">
        <v>1</v>
      </c>
      <c r="J417" s="45" t="str">
        <f t="shared" si="34"/>
        <v>YA</v>
      </c>
    </row>
    <row r="418" spans="1:10">
      <c r="A418" s="45">
        <v>97</v>
      </c>
      <c r="B418" s="45" t="str">
        <f t="shared" si="30"/>
        <v>NORMAL</v>
      </c>
      <c r="C418" s="45">
        <v>68</v>
      </c>
      <c r="D418" s="45" t="str">
        <f t="shared" si="31"/>
        <v>NORMAL</v>
      </c>
      <c r="E418" s="45">
        <v>27.2</v>
      </c>
      <c r="F418" s="45" t="str">
        <f t="shared" si="32"/>
        <v>NORMAL</v>
      </c>
      <c r="G418" s="45">
        <v>22</v>
      </c>
      <c r="H418" s="45" t="str">
        <f t="shared" si="33"/>
        <v>Dewasa</v>
      </c>
      <c r="I418" s="45">
        <v>0</v>
      </c>
      <c r="J418" s="45" t="str">
        <f t="shared" si="34"/>
        <v>TIDAK</v>
      </c>
    </row>
    <row r="419" spans="1:10">
      <c r="A419" s="45">
        <v>144</v>
      </c>
      <c r="B419" s="45" t="str">
        <f t="shared" si="30"/>
        <v>PREDIABETES</v>
      </c>
      <c r="C419" s="45">
        <v>82</v>
      </c>
      <c r="D419" s="45" t="str">
        <f t="shared" si="31"/>
        <v>PRAHIPERTENSI</v>
      </c>
      <c r="E419" s="45">
        <v>38.5</v>
      </c>
      <c r="F419" s="45" t="str">
        <f t="shared" si="32"/>
        <v>OBESITAS</v>
      </c>
      <c r="G419" s="45">
        <v>37</v>
      </c>
      <c r="H419" s="45" t="str">
        <f t="shared" si="33"/>
        <v>Dewasa</v>
      </c>
      <c r="I419" s="45">
        <v>1</v>
      </c>
      <c r="J419" s="45" t="str">
        <f t="shared" si="34"/>
        <v>YA</v>
      </c>
    </row>
    <row r="420" spans="1:10">
      <c r="A420" s="45">
        <v>83</v>
      </c>
      <c r="B420" s="45" t="str">
        <f t="shared" si="30"/>
        <v>NORMAL</v>
      </c>
      <c r="C420" s="45">
        <v>68</v>
      </c>
      <c r="D420" s="45" t="str">
        <f t="shared" si="31"/>
        <v>NORMAL</v>
      </c>
      <c r="E420" s="45">
        <v>18.2</v>
      </c>
      <c r="F420" s="45" t="str">
        <f t="shared" si="32"/>
        <v>KURANG</v>
      </c>
      <c r="G420" s="45">
        <v>27</v>
      </c>
      <c r="H420" s="45" t="str">
        <f t="shared" si="33"/>
        <v>Dewasa</v>
      </c>
      <c r="I420" s="45">
        <v>0</v>
      </c>
      <c r="J420" s="45" t="str">
        <f t="shared" si="34"/>
        <v>TIDAK</v>
      </c>
    </row>
    <row r="421" spans="1:10">
      <c r="A421" s="45">
        <v>129</v>
      </c>
      <c r="B421" s="45" t="str">
        <f t="shared" si="30"/>
        <v>NORMAL</v>
      </c>
      <c r="C421" s="45">
        <v>64</v>
      </c>
      <c r="D421" s="45" t="str">
        <f t="shared" si="31"/>
        <v>NORMAL</v>
      </c>
      <c r="E421" s="45">
        <v>26.4</v>
      </c>
      <c r="F421" s="45" t="str">
        <f t="shared" si="32"/>
        <v>NORMAL</v>
      </c>
      <c r="G421" s="45">
        <v>28</v>
      </c>
      <c r="H421" s="45" t="str">
        <f t="shared" si="33"/>
        <v>Dewasa</v>
      </c>
      <c r="I421" s="45">
        <v>1</v>
      </c>
      <c r="J421" s="45" t="str">
        <f t="shared" si="34"/>
        <v>YA</v>
      </c>
    </row>
    <row r="422" spans="1:10">
      <c r="A422" s="45">
        <v>119</v>
      </c>
      <c r="B422" s="45" t="str">
        <f t="shared" si="30"/>
        <v>NORMAL</v>
      </c>
      <c r="C422" s="45">
        <v>88</v>
      </c>
      <c r="D422" s="45" t="str">
        <f t="shared" si="31"/>
        <v>PRAHIPERTENSI</v>
      </c>
      <c r="E422" s="45">
        <v>45.3</v>
      </c>
      <c r="F422" s="45" t="str">
        <f t="shared" si="32"/>
        <v>OBESITAS</v>
      </c>
      <c r="G422" s="45">
        <v>26</v>
      </c>
      <c r="H422" s="45" t="str">
        <f t="shared" si="33"/>
        <v>Dewasa</v>
      </c>
      <c r="I422" s="45">
        <v>0</v>
      </c>
      <c r="J422" s="45" t="str">
        <f t="shared" si="34"/>
        <v>TIDAK</v>
      </c>
    </row>
    <row r="423" spans="1:10">
      <c r="A423" s="45">
        <v>94</v>
      </c>
      <c r="B423" s="45" t="str">
        <f t="shared" si="30"/>
        <v>NORMAL</v>
      </c>
      <c r="C423" s="45">
        <v>68</v>
      </c>
      <c r="D423" s="45" t="str">
        <f t="shared" si="31"/>
        <v>NORMAL</v>
      </c>
      <c r="E423" s="45">
        <v>26</v>
      </c>
      <c r="F423" s="45" t="str">
        <f t="shared" si="32"/>
        <v>NORMAL</v>
      </c>
      <c r="G423" s="45">
        <v>21</v>
      </c>
      <c r="H423" s="45" t="str">
        <f t="shared" si="33"/>
        <v>Dewasa</v>
      </c>
      <c r="I423" s="45">
        <v>0</v>
      </c>
      <c r="J423" s="45" t="str">
        <f t="shared" si="34"/>
        <v>TIDAK</v>
      </c>
    </row>
    <row r="424" spans="1:10">
      <c r="A424" s="45">
        <v>102</v>
      </c>
      <c r="B424" s="45" t="str">
        <f t="shared" si="30"/>
        <v>NORMAL</v>
      </c>
      <c r="C424" s="45">
        <v>64</v>
      </c>
      <c r="D424" s="45" t="str">
        <f t="shared" si="31"/>
        <v>NORMAL</v>
      </c>
      <c r="E424" s="45">
        <v>40.6</v>
      </c>
      <c r="F424" s="45" t="str">
        <f t="shared" si="32"/>
        <v>OBESITAS</v>
      </c>
      <c r="G424" s="45">
        <v>21</v>
      </c>
      <c r="H424" s="45" t="str">
        <f t="shared" si="33"/>
        <v>Dewasa</v>
      </c>
      <c r="I424" s="45">
        <v>0</v>
      </c>
      <c r="J424" s="45" t="str">
        <f t="shared" si="34"/>
        <v>TIDAK</v>
      </c>
    </row>
    <row r="425" spans="1:10">
      <c r="A425" s="45">
        <v>115</v>
      </c>
      <c r="B425" s="45" t="str">
        <f t="shared" si="30"/>
        <v>NORMAL</v>
      </c>
      <c r="C425" s="45">
        <v>64</v>
      </c>
      <c r="D425" s="45" t="str">
        <f t="shared" si="31"/>
        <v>NORMAL</v>
      </c>
      <c r="E425" s="45">
        <v>30.8</v>
      </c>
      <c r="F425" s="45" t="str">
        <f t="shared" si="32"/>
        <v>OBESITAS</v>
      </c>
      <c r="G425" s="45">
        <v>21</v>
      </c>
      <c r="H425" s="45" t="str">
        <f t="shared" si="33"/>
        <v>Dewasa</v>
      </c>
      <c r="I425" s="45">
        <v>0</v>
      </c>
      <c r="J425" s="45" t="str">
        <f t="shared" si="34"/>
        <v>TIDAK</v>
      </c>
    </row>
    <row r="426" spans="1:10">
      <c r="A426" s="45">
        <v>151</v>
      </c>
      <c r="B426" s="45" t="str">
        <f t="shared" si="30"/>
        <v>PREDIABETES</v>
      </c>
      <c r="C426" s="45">
        <v>78</v>
      </c>
      <c r="D426" s="45" t="str">
        <f t="shared" si="31"/>
        <v>NORMAL</v>
      </c>
      <c r="E426" s="45">
        <v>42.9</v>
      </c>
      <c r="F426" s="45" t="str">
        <f t="shared" si="32"/>
        <v>OBESITAS</v>
      </c>
      <c r="G426" s="45">
        <v>36</v>
      </c>
      <c r="H426" s="45" t="str">
        <f t="shared" si="33"/>
        <v>Dewasa</v>
      </c>
      <c r="I426" s="45">
        <v>1</v>
      </c>
      <c r="J426" s="45" t="str">
        <f t="shared" si="34"/>
        <v>YA</v>
      </c>
    </row>
    <row r="427" spans="1:10">
      <c r="A427" s="45">
        <v>184</v>
      </c>
      <c r="B427" s="45" t="str">
        <f t="shared" si="30"/>
        <v>PREDIABETES</v>
      </c>
      <c r="C427" s="45">
        <v>78</v>
      </c>
      <c r="D427" s="45" t="str">
        <f t="shared" si="31"/>
        <v>NORMAL</v>
      </c>
      <c r="E427" s="45">
        <v>37</v>
      </c>
      <c r="F427" s="45" t="str">
        <f t="shared" si="32"/>
        <v>OBESITAS</v>
      </c>
      <c r="G427" s="45">
        <v>31</v>
      </c>
      <c r="H427" s="45" t="str">
        <f t="shared" si="33"/>
        <v>Dewasa</v>
      </c>
      <c r="I427" s="45">
        <v>1</v>
      </c>
      <c r="J427" s="45" t="str">
        <f t="shared" si="34"/>
        <v>YA</v>
      </c>
    </row>
    <row r="428" spans="1:10">
      <c r="A428" s="45">
        <v>94</v>
      </c>
      <c r="B428" s="45" t="str">
        <f t="shared" si="30"/>
        <v>NORMAL</v>
      </c>
      <c r="C428" s="45">
        <v>0</v>
      </c>
      <c r="D428" s="45" t="str">
        <f t="shared" si="31"/>
        <v>NORMAL</v>
      </c>
      <c r="E428" s="45">
        <v>0</v>
      </c>
      <c r="F428" s="45" t="str">
        <f t="shared" si="32"/>
        <v>KURANG</v>
      </c>
      <c r="G428" s="45">
        <v>25</v>
      </c>
      <c r="H428" s="45" t="str">
        <f t="shared" si="33"/>
        <v>Dewasa</v>
      </c>
      <c r="I428" s="45">
        <v>0</v>
      </c>
      <c r="J428" s="45" t="str">
        <f t="shared" si="34"/>
        <v>TIDAK</v>
      </c>
    </row>
    <row r="429" spans="1:10">
      <c r="A429" s="45">
        <v>181</v>
      </c>
      <c r="B429" s="45" t="str">
        <f t="shared" si="30"/>
        <v>PREDIABETES</v>
      </c>
      <c r="C429" s="45">
        <v>64</v>
      </c>
      <c r="D429" s="45" t="str">
        <f t="shared" si="31"/>
        <v>NORMAL</v>
      </c>
      <c r="E429" s="45">
        <v>34.1</v>
      </c>
      <c r="F429" s="45" t="str">
        <f t="shared" si="32"/>
        <v>OBESITAS</v>
      </c>
      <c r="G429" s="45">
        <v>38</v>
      </c>
      <c r="H429" s="45" t="str">
        <f t="shared" si="33"/>
        <v>Dewasa</v>
      </c>
      <c r="I429" s="45">
        <v>1</v>
      </c>
      <c r="J429" s="45" t="str">
        <f t="shared" si="34"/>
        <v>YA</v>
      </c>
    </row>
    <row r="430" spans="1:10">
      <c r="A430" s="45">
        <v>135</v>
      </c>
      <c r="B430" s="45" t="str">
        <f t="shared" si="30"/>
        <v>NORMAL</v>
      </c>
      <c r="C430" s="45">
        <v>94</v>
      </c>
      <c r="D430" s="45" t="str">
        <f t="shared" si="31"/>
        <v>HIPERTENSI1</v>
      </c>
      <c r="E430" s="45">
        <v>40.6</v>
      </c>
      <c r="F430" s="45" t="str">
        <f t="shared" si="32"/>
        <v>OBESITAS</v>
      </c>
      <c r="G430" s="45">
        <v>26</v>
      </c>
      <c r="H430" s="45" t="str">
        <f t="shared" si="33"/>
        <v>Dewasa</v>
      </c>
      <c r="I430" s="45">
        <v>0</v>
      </c>
      <c r="J430" s="45" t="str">
        <f t="shared" si="34"/>
        <v>TIDAK</v>
      </c>
    </row>
    <row r="431" spans="1:10">
      <c r="A431" s="45">
        <v>95</v>
      </c>
      <c r="B431" s="45" t="str">
        <f t="shared" si="30"/>
        <v>NORMAL</v>
      </c>
      <c r="C431" s="45">
        <v>82</v>
      </c>
      <c r="D431" s="45" t="str">
        <f t="shared" si="31"/>
        <v>PRAHIPERTENSI</v>
      </c>
      <c r="E431" s="45">
        <v>35</v>
      </c>
      <c r="F431" s="45" t="str">
        <f t="shared" si="32"/>
        <v>OBESITAS</v>
      </c>
      <c r="G431" s="45">
        <v>43</v>
      </c>
      <c r="H431" s="45" t="str">
        <f t="shared" si="33"/>
        <v>Dewasa</v>
      </c>
      <c r="I431" s="45">
        <v>1</v>
      </c>
      <c r="J431" s="45" t="str">
        <f t="shared" si="34"/>
        <v>YA</v>
      </c>
    </row>
    <row r="432" spans="1:10">
      <c r="A432" s="45">
        <v>99</v>
      </c>
      <c r="B432" s="45" t="str">
        <f t="shared" si="30"/>
        <v>NORMAL</v>
      </c>
      <c r="C432" s="45">
        <v>0</v>
      </c>
      <c r="D432" s="45" t="str">
        <f t="shared" si="31"/>
        <v>NORMAL</v>
      </c>
      <c r="E432" s="45">
        <v>22.2</v>
      </c>
      <c r="F432" s="45" t="str">
        <f t="shared" si="32"/>
        <v>NORMAL</v>
      </c>
      <c r="G432" s="45">
        <v>23</v>
      </c>
      <c r="H432" s="45" t="str">
        <f t="shared" si="33"/>
        <v>Dewasa</v>
      </c>
      <c r="I432" s="45">
        <v>0</v>
      </c>
      <c r="J432" s="45" t="str">
        <f t="shared" si="34"/>
        <v>TIDAK</v>
      </c>
    </row>
    <row r="433" spans="1:10">
      <c r="A433" s="45">
        <v>89</v>
      </c>
      <c r="B433" s="45" t="str">
        <f t="shared" si="30"/>
        <v>NORMAL</v>
      </c>
      <c r="C433" s="45">
        <v>74</v>
      </c>
      <c r="D433" s="45" t="str">
        <f t="shared" si="31"/>
        <v>NORMAL</v>
      </c>
      <c r="E433" s="45">
        <v>30.4</v>
      </c>
      <c r="F433" s="45" t="str">
        <f t="shared" si="32"/>
        <v>OBESITAS</v>
      </c>
      <c r="G433" s="45">
        <v>38</v>
      </c>
      <c r="H433" s="45" t="str">
        <f t="shared" si="33"/>
        <v>Dewasa</v>
      </c>
      <c r="I433" s="45">
        <v>0</v>
      </c>
      <c r="J433" s="45" t="str">
        <f t="shared" si="34"/>
        <v>TIDAK</v>
      </c>
    </row>
    <row r="434" spans="1:10">
      <c r="A434" s="45">
        <v>80</v>
      </c>
      <c r="B434" s="45" t="str">
        <f t="shared" si="30"/>
        <v>NORMAL</v>
      </c>
      <c r="C434" s="45">
        <v>74</v>
      </c>
      <c r="D434" s="45" t="str">
        <f t="shared" si="31"/>
        <v>NORMAL</v>
      </c>
      <c r="E434" s="45">
        <v>30</v>
      </c>
      <c r="F434" s="45" t="str">
        <f t="shared" si="32"/>
        <v>OBESITAS</v>
      </c>
      <c r="G434" s="45">
        <v>22</v>
      </c>
      <c r="H434" s="45" t="str">
        <f t="shared" si="33"/>
        <v>Dewasa</v>
      </c>
      <c r="I434" s="45">
        <v>0</v>
      </c>
      <c r="J434" s="45" t="str">
        <f t="shared" si="34"/>
        <v>TIDAK</v>
      </c>
    </row>
    <row r="435" spans="1:10">
      <c r="A435" s="45">
        <v>139</v>
      </c>
      <c r="B435" s="45" t="str">
        <f t="shared" si="30"/>
        <v>NORMAL</v>
      </c>
      <c r="C435" s="45">
        <v>75</v>
      </c>
      <c r="D435" s="45" t="str">
        <f t="shared" si="31"/>
        <v>NORMAL</v>
      </c>
      <c r="E435" s="45">
        <v>25.6</v>
      </c>
      <c r="F435" s="45" t="str">
        <f t="shared" si="32"/>
        <v>NORMAL</v>
      </c>
      <c r="G435" s="45">
        <v>29</v>
      </c>
      <c r="H435" s="45" t="str">
        <f t="shared" si="33"/>
        <v>Dewasa</v>
      </c>
      <c r="I435" s="45">
        <v>0</v>
      </c>
      <c r="J435" s="45" t="str">
        <f t="shared" si="34"/>
        <v>TIDAK</v>
      </c>
    </row>
    <row r="436" spans="1:10">
      <c r="A436" s="45">
        <v>90</v>
      </c>
      <c r="B436" s="45" t="str">
        <f t="shared" si="30"/>
        <v>NORMAL</v>
      </c>
      <c r="C436" s="45">
        <v>68</v>
      </c>
      <c r="D436" s="45" t="str">
        <f t="shared" si="31"/>
        <v>NORMAL</v>
      </c>
      <c r="E436" s="45">
        <v>24.5</v>
      </c>
      <c r="F436" s="45" t="str">
        <f t="shared" si="32"/>
        <v>NORMAL</v>
      </c>
      <c r="G436" s="45">
        <v>36</v>
      </c>
      <c r="H436" s="45" t="str">
        <f t="shared" si="33"/>
        <v>Dewasa</v>
      </c>
      <c r="I436" s="45">
        <v>0</v>
      </c>
      <c r="J436" s="45" t="str">
        <f t="shared" si="34"/>
        <v>TIDAK</v>
      </c>
    </row>
    <row r="437" spans="1:10">
      <c r="A437" s="45">
        <v>141</v>
      </c>
      <c r="B437" s="45" t="str">
        <f t="shared" si="30"/>
        <v>PREDIABETES</v>
      </c>
      <c r="C437" s="45">
        <v>0</v>
      </c>
      <c r="D437" s="45" t="str">
        <f t="shared" si="31"/>
        <v>NORMAL</v>
      </c>
      <c r="E437" s="45">
        <v>42.4</v>
      </c>
      <c r="F437" s="45" t="str">
        <f t="shared" si="32"/>
        <v>OBESITAS</v>
      </c>
      <c r="G437" s="45">
        <v>29</v>
      </c>
      <c r="H437" s="45" t="str">
        <f t="shared" si="33"/>
        <v>Dewasa</v>
      </c>
      <c r="I437" s="45">
        <v>1</v>
      </c>
      <c r="J437" s="45" t="str">
        <f t="shared" si="34"/>
        <v>YA</v>
      </c>
    </row>
    <row r="438" spans="1:10">
      <c r="A438" s="45">
        <v>140</v>
      </c>
      <c r="B438" s="45" t="str">
        <f t="shared" si="30"/>
        <v>PREDIABETES</v>
      </c>
      <c r="C438" s="45">
        <v>85</v>
      </c>
      <c r="D438" s="45" t="str">
        <f t="shared" si="31"/>
        <v>PRAHIPERTENSI</v>
      </c>
      <c r="E438" s="45">
        <v>37.4</v>
      </c>
      <c r="F438" s="45" t="str">
        <f t="shared" si="32"/>
        <v>OBESITAS</v>
      </c>
      <c r="G438" s="45">
        <v>41</v>
      </c>
      <c r="H438" s="45" t="str">
        <f t="shared" si="33"/>
        <v>Dewasa</v>
      </c>
      <c r="I438" s="45">
        <v>0</v>
      </c>
      <c r="J438" s="45" t="str">
        <f t="shared" si="34"/>
        <v>TIDAK</v>
      </c>
    </row>
    <row r="439" spans="1:10">
      <c r="A439" s="45">
        <v>147</v>
      </c>
      <c r="B439" s="45" t="str">
        <f t="shared" si="30"/>
        <v>PREDIABETES</v>
      </c>
      <c r="C439" s="45">
        <v>75</v>
      </c>
      <c r="D439" s="45" t="str">
        <f t="shared" si="31"/>
        <v>NORMAL</v>
      </c>
      <c r="E439" s="45">
        <v>29.9</v>
      </c>
      <c r="F439" s="45" t="str">
        <f t="shared" si="32"/>
        <v>NORMAL</v>
      </c>
      <c r="G439" s="45">
        <v>28</v>
      </c>
      <c r="H439" s="45" t="str">
        <f t="shared" si="33"/>
        <v>Dewasa</v>
      </c>
      <c r="I439" s="45">
        <v>0</v>
      </c>
      <c r="J439" s="45" t="str">
        <f t="shared" si="34"/>
        <v>TIDAK</v>
      </c>
    </row>
    <row r="440" spans="1:10">
      <c r="A440" s="45">
        <v>97</v>
      </c>
      <c r="B440" s="45" t="str">
        <f t="shared" si="30"/>
        <v>NORMAL</v>
      </c>
      <c r="C440" s="45">
        <v>70</v>
      </c>
      <c r="D440" s="45" t="str">
        <f t="shared" si="31"/>
        <v>NORMAL</v>
      </c>
      <c r="E440" s="45">
        <v>18.2</v>
      </c>
      <c r="F440" s="45" t="str">
        <f t="shared" si="32"/>
        <v>KURANG</v>
      </c>
      <c r="G440" s="45">
        <v>21</v>
      </c>
      <c r="H440" s="45" t="str">
        <f t="shared" si="33"/>
        <v>Dewasa</v>
      </c>
      <c r="I440" s="45">
        <v>0</v>
      </c>
      <c r="J440" s="45" t="str">
        <f t="shared" si="34"/>
        <v>TIDAK</v>
      </c>
    </row>
    <row r="441" spans="1:10">
      <c r="A441" s="45">
        <v>107</v>
      </c>
      <c r="B441" s="45" t="str">
        <f t="shared" si="30"/>
        <v>NORMAL</v>
      </c>
      <c r="C441" s="45">
        <v>88</v>
      </c>
      <c r="D441" s="45" t="str">
        <f t="shared" si="31"/>
        <v>PRAHIPERTENSI</v>
      </c>
      <c r="E441" s="45">
        <v>36.799999999999997</v>
      </c>
      <c r="F441" s="45" t="str">
        <f t="shared" si="32"/>
        <v>OBESITAS</v>
      </c>
      <c r="G441" s="45">
        <v>31</v>
      </c>
      <c r="H441" s="45" t="str">
        <f t="shared" si="33"/>
        <v>Dewasa</v>
      </c>
      <c r="I441" s="45">
        <v>0</v>
      </c>
      <c r="J441" s="45" t="str">
        <f t="shared" si="34"/>
        <v>TIDAK</v>
      </c>
    </row>
    <row r="442" spans="1:10">
      <c r="A442" s="45">
        <v>189</v>
      </c>
      <c r="B442" s="45" t="str">
        <f t="shared" si="30"/>
        <v>PREDIABETES</v>
      </c>
      <c r="C442" s="45">
        <v>104</v>
      </c>
      <c r="D442" s="45" t="str">
        <f t="shared" si="31"/>
        <v>HIPERTENSI2</v>
      </c>
      <c r="E442" s="45">
        <v>34.299999999999997</v>
      </c>
      <c r="F442" s="45" t="str">
        <f t="shared" si="32"/>
        <v>OBESITAS</v>
      </c>
      <c r="G442" s="45">
        <v>41</v>
      </c>
      <c r="H442" s="45" t="str">
        <f t="shared" si="33"/>
        <v>Dewasa</v>
      </c>
      <c r="I442" s="45">
        <v>1</v>
      </c>
      <c r="J442" s="45" t="str">
        <f t="shared" si="34"/>
        <v>YA</v>
      </c>
    </row>
    <row r="443" spans="1:10">
      <c r="A443" s="45">
        <v>83</v>
      </c>
      <c r="B443" s="45" t="str">
        <f t="shared" si="30"/>
        <v>NORMAL</v>
      </c>
      <c r="C443" s="45">
        <v>66</v>
      </c>
      <c r="D443" s="45" t="str">
        <f t="shared" si="31"/>
        <v>NORMAL</v>
      </c>
      <c r="E443" s="45">
        <v>32.200000000000003</v>
      </c>
      <c r="F443" s="45" t="str">
        <f t="shared" si="32"/>
        <v>OBESITAS</v>
      </c>
      <c r="G443" s="45">
        <v>22</v>
      </c>
      <c r="H443" s="45" t="str">
        <f t="shared" si="33"/>
        <v>Dewasa</v>
      </c>
      <c r="I443" s="45">
        <v>0</v>
      </c>
      <c r="J443" s="45" t="str">
        <f t="shared" si="34"/>
        <v>TIDAK</v>
      </c>
    </row>
    <row r="444" spans="1:10">
      <c r="A444" s="45">
        <v>117</v>
      </c>
      <c r="B444" s="45" t="str">
        <f t="shared" si="30"/>
        <v>NORMAL</v>
      </c>
      <c r="C444" s="45">
        <v>64</v>
      </c>
      <c r="D444" s="45" t="str">
        <f t="shared" si="31"/>
        <v>NORMAL</v>
      </c>
      <c r="E444" s="45">
        <v>33.200000000000003</v>
      </c>
      <c r="F444" s="45" t="str">
        <f t="shared" si="32"/>
        <v>OBESITAS</v>
      </c>
      <c r="G444" s="45">
        <v>24</v>
      </c>
      <c r="H444" s="45" t="str">
        <f t="shared" si="33"/>
        <v>Dewasa</v>
      </c>
      <c r="I444" s="45">
        <v>0</v>
      </c>
      <c r="J444" s="45" t="str">
        <f t="shared" si="34"/>
        <v>TIDAK</v>
      </c>
    </row>
    <row r="445" spans="1:10">
      <c r="A445" s="45">
        <v>108</v>
      </c>
      <c r="B445" s="45" t="str">
        <f t="shared" si="30"/>
        <v>NORMAL</v>
      </c>
      <c r="C445" s="45">
        <v>70</v>
      </c>
      <c r="D445" s="45" t="str">
        <f t="shared" si="31"/>
        <v>NORMAL</v>
      </c>
      <c r="E445" s="45">
        <v>30.5</v>
      </c>
      <c r="F445" s="45" t="str">
        <f t="shared" si="32"/>
        <v>OBESITAS</v>
      </c>
      <c r="G445" s="45">
        <v>33</v>
      </c>
      <c r="H445" s="45" t="str">
        <f t="shared" si="33"/>
        <v>Dewasa</v>
      </c>
      <c r="I445" s="45">
        <v>1</v>
      </c>
      <c r="J445" s="45" t="str">
        <f t="shared" si="34"/>
        <v>YA</v>
      </c>
    </row>
    <row r="446" spans="1:10">
      <c r="A446" s="45">
        <v>117</v>
      </c>
      <c r="B446" s="45" t="str">
        <f t="shared" si="30"/>
        <v>NORMAL</v>
      </c>
      <c r="C446" s="45">
        <v>62</v>
      </c>
      <c r="D446" s="45" t="str">
        <f t="shared" si="31"/>
        <v>NORMAL</v>
      </c>
      <c r="E446" s="45">
        <v>29.7</v>
      </c>
      <c r="F446" s="45" t="str">
        <f t="shared" si="32"/>
        <v>NORMAL</v>
      </c>
      <c r="G446" s="45">
        <v>30</v>
      </c>
      <c r="H446" s="45" t="str">
        <f t="shared" si="33"/>
        <v>Dewasa</v>
      </c>
      <c r="I446" s="45">
        <v>1</v>
      </c>
      <c r="J446" s="45" t="str">
        <f t="shared" si="34"/>
        <v>YA</v>
      </c>
    </row>
    <row r="447" spans="1:10">
      <c r="A447" s="45">
        <v>180</v>
      </c>
      <c r="B447" s="45" t="str">
        <f t="shared" si="30"/>
        <v>PREDIABETES</v>
      </c>
      <c r="C447" s="45">
        <v>78</v>
      </c>
      <c r="D447" s="45" t="str">
        <f t="shared" si="31"/>
        <v>NORMAL</v>
      </c>
      <c r="E447" s="45">
        <v>59.4</v>
      </c>
      <c r="F447" s="45" t="str">
        <f t="shared" si="32"/>
        <v>OBESITAS</v>
      </c>
      <c r="G447" s="45">
        <v>25</v>
      </c>
      <c r="H447" s="45" t="str">
        <f t="shared" si="33"/>
        <v>Dewasa</v>
      </c>
      <c r="I447" s="45">
        <v>1</v>
      </c>
      <c r="J447" s="45" t="str">
        <f t="shared" si="34"/>
        <v>YA</v>
      </c>
    </row>
    <row r="448" spans="1:10">
      <c r="A448" s="45">
        <v>100</v>
      </c>
      <c r="B448" s="45" t="str">
        <f t="shared" si="30"/>
        <v>NORMAL</v>
      </c>
      <c r="C448" s="45">
        <v>72</v>
      </c>
      <c r="D448" s="45" t="str">
        <f t="shared" si="31"/>
        <v>NORMAL</v>
      </c>
      <c r="E448" s="45">
        <v>25.3</v>
      </c>
      <c r="F448" s="45" t="str">
        <f t="shared" si="32"/>
        <v>NORMAL</v>
      </c>
      <c r="G448" s="45">
        <v>28</v>
      </c>
      <c r="H448" s="45" t="str">
        <f t="shared" si="33"/>
        <v>Dewasa</v>
      </c>
      <c r="I448" s="45">
        <v>0</v>
      </c>
      <c r="J448" s="45" t="str">
        <f t="shared" si="34"/>
        <v>TIDAK</v>
      </c>
    </row>
    <row r="449" spans="1:10">
      <c r="A449" s="45">
        <v>95</v>
      </c>
      <c r="B449" s="45" t="str">
        <f t="shared" si="30"/>
        <v>NORMAL</v>
      </c>
      <c r="C449" s="45">
        <v>80</v>
      </c>
      <c r="D449" s="45" t="str">
        <f t="shared" si="31"/>
        <v>NORMAL</v>
      </c>
      <c r="E449" s="45">
        <v>36.5</v>
      </c>
      <c r="F449" s="45" t="str">
        <f t="shared" si="32"/>
        <v>OBESITAS</v>
      </c>
      <c r="G449" s="45">
        <v>26</v>
      </c>
      <c r="H449" s="45" t="str">
        <f t="shared" si="33"/>
        <v>Dewasa</v>
      </c>
      <c r="I449" s="45">
        <v>0</v>
      </c>
      <c r="J449" s="45" t="str">
        <f t="shared" si="34"/>
        <v>TIDAK</v>
      </c>
    </row>
    <row r="450" spans="1:10">
      <c r="A450" s="45">
        <v>104</v>
      </c>
      <c r="B450" s="45" t="str">
        <f t="shared" ref="B450:B513" si="35">IF(A450&lt;140,"NORMAL",IF(A450&lt;=199,"PREDIABETES",IF(A450&gt;=200,"DIABETES")))</f>
        <v>NORMAL</v>
      </c>
      <c r="C450" s="45">
        <v>64</v>
      </c>
      <c r="D450" s="45" t="str">
        <f t="shared" ref="D450:D513" si="36">IF(C450&lt;=80,"NORMAL",IF(C450&lt;=89,"PRAHIPERTENSI",IF(C450&lt;=99,"HIPERTENSI1",IF(C450&lt;=119,"HIPERTENSI2",IF(C450&gt;=120,"KRISIS")))))</f>
        <v>NORMAL</v>
      </c>
      <c r="E450" s="45">
        <v>33.6</v>
      </c>
      <c r="F450" s="45" t="str">
        <f t="shared" ref="F450:F513" si="37">IF(E450&lt;=18.5,"KURANG",IF(E450&lt;=29.9,"NORMAL",IF(E450&gt;=30,"OBESITAS")))</f>
        <v>OBESITAS</v>
      </c>
      <c r="G450" s="45">
        <v>22</v>
      </c>
      <c r="H450" s="45" t="str">
        <f t="shared" ref="H450:H513" si="38">IF(G450&lt;=1,"Bayi",IF(G450&lt;=10,"Anak-anak",IF(G450&lt;=19,"Remaja",IF(G450&lt;=60,"Dewasa",IF(G450&gt;60,"Lansia")))))</f>
        <v>Dewasa</v>
      </c>
      <c r="I450" s="45">
        <v>1</v>
      </c>
      <c r="J450" s="45" t="str">
        <f t="shared" ref="J450:J513" si="39">IF(I450=1,"YA",IF(I450=0,"TIDAK"))</f>
        <v>YA</v>
      </c>
    </row>
    <row r="451" spans="1:10">
      <c r="A451" s="45">
        <v>120</v>
      </c>
      <c r="B451" s="45" t="str">
        <f t="shared" si="35"/>
        <v>NORMAL</v>
      </c>
      <c r="C451" s="45">
        <v>74</v>
      </c>
      <c r="D451" s="45" t="str">
        <f t="shared" si="36"/>
        <v>NORMAL</v>
      </c>
      <c r="E451" s="45">
        <v>30.5</v>
      </c>
      <c r="F451" s="45" t="str">
        <f t="shared" si="37"/>
        <v>OBESITAS</v>
      </c>
      <c r="G451" s="45">
        <v>26</v>
      </c>
      <c r="H451" s="45" t="str">
        <f t="shared" si="38"/>
        <v>Dewasa</v>
      </c>
      <c r="I451" s="45">
        <v>0</v>
      </c>
      <c r="J451" s="45" t="str">
        <f t="shared" si="39"/>
        <v>TIDAK</v>
      </c>
    </row>
    <row r="452" spans="1:10">
      <c r="A452" s="45">
        <v>82</v>
      </c>
      <c r="B452" s="45" t="str">
        <f t="shared" si="35"/>
        <v>NORMAL</v>
      </c>
      <c r="C452" s="45">
        <v>64</v>
      </c>
      <c r="D452" s="45" t="str">
        <f t="shared" si="36"/>
        <v>NORMAL</v>
      </c>
      <c r="E452" s="45">
        <v>21.2</v>
      </c>
      <c r="F452" s="45" t="str">
        <f t="shared" si="37"/>
        <v>NORMAL</v>
      </c>
      <c r="G452" s="45">
        <v>23</v>
      </c>
      <c r="H452" s="45" t="str">
        <f t="shared" si="38"/>
        <v>Dewasa</v>
      </c>
      <c r="I452" s="45">
        <v>0</v>
      </c>
      <c r="J452" s="45" t="str">
        <f t="shared" si="39"/>
        <v>TIDAK</v>
      </c>
    </row>
    <row r="453" spans="1:10">
      <c r="A453" s="45">
        <v>134</v>
      </c>
      <c r="B453" s="45" t="str">
        <f t="shared" si="35"/>
        <v>NORMAL</v>
      </c>
      <c r="C453" s="45">
        <v>70</v>
      </c>
      <c r="D453" s="45" t="str">
        <f t="shared" si="36"/>
        <v>NORMAL</v>
      </c>
      <c r="E453" s="45">
        <v>28.9</v>
      </c>
      <c r="F453" s="45" t="str">
        <f t="shared" si="37"/>
        <v>NORMAL</v>
      </c>
      <c r="G453" s="45">
        <v>23</v>
      </c>
      <c r="H453" s="45" t="str">
        <f t="shared" si="38"/>
        <v>Dewasa</v>
      </c>
      <c r="I453" s="45">
        <v>1</v>
      </c>
      <c r="J453" s="45" t="str">
        <f t="shared" si="39"/>
        <v>YA</v>
      </c>
    </row>
    <row r="454" spans="1:10">
      <c r="A454" s="45">
        <v>91</v>
      </c>
      <c r="B454" s="45" t="str">
        <f t="shared" si="35"/>
        <v>NORMAL</v>
      </c>
      <c r="C454" s="45">
        <v>68</v>
      </c>
      <c r="D454" s="45" t="str">
        <f t="shared" si="36"/>
        <v>NORMAL</v>
      </c>
      <c r="E454" s="45">
        <v>39.9</v>
      </c>
      <c r="F454" s="45" t="str">
        <f t="shared" si="37"/>
        <v>OBESITAS</v>
      </c>
      <c r="G454" s="45">
        <v>25</v>
      </c>
      <c r="H454" s="45" t="str">
        <f t="shared" si="38"/>
        <v>Dewasa</v>
      </c>
      <c r="I454" s="45">
        <v>0</v>
      </c>
      <c r="J454" s="45" t="str">
        <f t="shared" si="39"/>
        <v>TIDAK</v>
      </c>
    </row>
    <row r="455" spans="1:10">
      <c r="A455" s="45">
        <v>119</v>
      </c>
      <c r="B455" s="45" t="str">
        <f t="shared" si="35"/>
        <v>NORMAL</v>
      </c>
      <c r="C455" s="45">
        <v>0</v>
      </c>
      <c r="D455" s="45" t="str">
        <f t="shared" si="36"/>
        <v>NORMAL</v>
      </c>
      <c r="E455" s="45">
        <v>19.600000000000001</v>
      </c>
      <c r="F455" s="45" t="str">
        <f t="shared" si="37"/>
        <v>NORMAL</v>
      </c>
      <c r="G455" s="45">
        <v>72</v>
      </c>
      <c r="H455" s="45" t="str">
        <f t="shared" si="38"/>
        <v>Lansia</v>
      </c>
      <c r="I455" s="45">
        <v>0</v>
      </c>
      <c r="J455" s="45" t="str">
        <f t="shared" si="39"/>
        <v>TIDAK</v>
      </c>
    </row>
    <row r="456" spans="1:10">
      <c r="A456" s="45">
        <v>100</v>
      </c>
      <c r="B456" s="45" t="str">
        <f t="shared" si="35"/>
        <v>NORMAL</v>
      </c>
      <c r="C456" s="45">
        <v>54</v>
      </c>
      <c r="D456" s="45" t="str">
        <f t="shared" si="36"/>
        <v>NORMAL</v>
      </c>
      <c r="E456" s="45">
        <v>37.799999999999997</v>
      </c>
      <c r="F456" s="45" t="str">
        <f t="shared" si="37"/>
        <v>OBESITAS</v>
      </c>
      <c r="G456" s="45">
        <v>24</v>
      </c>
      <c r="H456" s="45" t="str">
        <f t="shared" si="38"/>
        <v>Dewasa</v>
      </c>
      <c r="I456" s="45">
        <v>0</v>
      </c>
      <c r="J456" s="45" t="str">
        <f t="shared" si="39"/>
        <v>TIDAK</v>
      </c>
    </row>
    <row r="457" spans="1:10">
      <c r="A457" s="45">
        <v>175</v>
      </c>
      <c r="B457" s="45" t="str">
        <f t="shared" si="35"/>
        <v>PREDIABETES</v>
      </c>
      <c r="C457" s="45">
        <v>62</v>
      </c>
      <c r="D457" s="45" t="str">
        <f t="shared" si="36"/>
        <v>NORMAL</v>
      </c>
      <c r="E457" s="45">
        <v>33.6</v>
      </c>
      <c r="F457" s="45" t="str">
        <f t="shared" si="37"/>
        <v>OBESITAS</v>
      </c>
      <c r="G457" s="45">
        <v>38</v>
      </c>
      <c r="H457" s="45" t="str">
        <f t="shared" si="38"/>
        <v>Dewasa</v>
      </c>
      <c r="I457" s="45">
        <v>1</v>
      </c>
      <c r="J457" s="45" t="str">
        <f t="shared" si="39"/>
        <v>YA</v>
      </c>
    </row>
    <row r="458" spans="1:10">
      <c r="A458" s="45">
        <v>135</v>
      </c>
      <c r="B458" s="45" t="str">
        <f t="shared" si="35"/>
        <v>NORMAL</v>
      </c>
      <c r="C458" s="45">
        <v>54</v>
      </c>
      <c r="D458" s="45" t="str">
        <f t="shared" si="36"/>
        <v>NORMAL</v>
      </c>
      <c r="E458" s="45">
        <v>26.7</v>
      </c>
      <c r="F458" s="45" t="str">
        <f t="shared" si="37"/>
        <v>NORMAL</v>
      </c>
      <c r="G458" s="45">
        <v>62</v>
      </c>
      <c r="H458" s="45" t="str">
        <f t="shared" si="38"/>
        <v>Lansia</v>
      </c>
      <c r="I458" s="45">
        <v>0</v>
      </c>
      <c r="J458" s="45" t="str">
        <f t="shared" si="39"/>
        <v>TIDAK</v>
      </c>
    </row>
    <row r="459" spans="1:10">
      <c r="A459" s="45">
        <v>86</v>
      </c>
      <c r="B459" s="45" t="str">
        <f t="shared" si="35"/>
        <v>NORMAL</v>
      </c>
      <c r="C459" s="45">
        <v>68</v>
      </c>
      <c r="D459" s="45" t="str">
        <f t="shared" si="36"/>
        <v>NORMAL</v>
      </c>
      <c r="E459" s="45">
        <v>30.2</v>
      </c>
      <c r="F459" s="45" t="str">
        <f t="shared" si="37"/>
        <v>OBESITAS</v>
      </c>
      <c r="G459" s="45">
        <v>24</v>
      </c>
      <c r="H459" s="45" t="str">
        <f t="shared" si="38"/>
        <v>Dewasa</v>
      </c>
      <c r="I459" s="45">
        <v>0</v>
      </c>
      <c r="J459" s="45" t="str">
        <f t="shared" si="39"/>
        <v>TIDAK</v>
      </c>
    </row>
    <row r="460" spans="1:10">
      <c r="A460" s="45">
        <v>148</v>
      </c>
      <c r="B460" s="45" t="str">
        <f t="shared" si="35"/>
        <v>PREDIABETES</v>
      </c>
      <c r="C460" s="45">
        <v>84</v>
      </c>
      <c r="D460" s="45" t="str">
        <f t="shared" si="36"/>
        <v>PRAHIPERTENSI</v>
      </c>
      <c r="E460" s="45">
        <v>37.6</v>
      </c>
      <c r="F460" s="45" t="str">
        <f t="shared" si="37"/>
        <v>OBESITAS</v>
      </c>
      <c r="G460" s="45">
        <v>51</v>
      </c>
      <c r="H460" s="45" t="str">
        <f t="shared" si="38"/>
        <v>Dewasa</v>
      </c>
      <c r="I460" s="45">
        <v>1</v>
      </c>
      <c r="J460" s="45" t="str">
        <f t="shared" si="39"/>
        <v>YA</v>
      </c>
    </row>
    <row r="461" spans="1:10">
      <c r="A461" s="45">
        <v>134</v>
      </c>
      <c r="B461" s="45" t="str">
        <f t="shared" si="35"/>
        <v>NORMAL</v>
      </c>
      <c r="C461" s="45">
        <v>74</v>
      </c>
      <c r="D461" s="45" t="str">
        <f t="shared" si="36"/>
        <v>NORMAL</v>
      </c>
      <c r="E461" s="45">
        <v>25.9</v>
      </c>
      <c r="F461" s="45" t="str">
        <f t="shared" si="37"/>
        <v>NORMAL</v>
      </c>
      <c r="G461" s="45">
        <v>81</v>
      </c>
      <c r="H461" s="45" t="str">
        <f t="shared" si="38"/>
        <v>Lansia</v>
      </c>
      <c r="I461" s="45">
        <v>0</v>
      </c>
      <c r="J461" s="45" t="str">
        <f t="shared" si="39"/>
        <v>TIDAK</v>
      </c>
    </row>
    <row r="462" spans="1:10">
      <c r="A462" s="45">
        <v>120</v>
      </c>
      <c r="B462" s="45" t="str">
        <f t="shared" si="35"/>
        <v>NORMAL</v>
      </c>
      <c r="C462" s="45">
        <v>72</v>
      </c>
      <c r="D462" s="45" t="str">
        <f t="shared" si="36"/>
        <v>NORMAL</v>
      </c>
      <c r="E462" s="45">
        <v>20.8</v>
      </c>
      <c r="F462" s="45" t="str">
        <f t="shared" si="37"/>
        <v>NORMAL</v>
      </c>
      <c r="G462" s="45">
        <v>48</v>
      </c>
      <c r="H462" s="45" t="str">
        <f t="shared" si="38"/>
        <v>Dewasa</v>
      </c>
      <c r="I462" s="45">
        <v>0</v>
      </c>
      <c r="J462" s="45" t="str">
        <f t="shared" si="39"/>
        <v>TIDAK</v>
      </c>
    </row>
    <row r="463" spans="1:10">
      <c r="A463" s="45">
        <v>71</v>
      </c>
      <c r="B463" s="45" t="str">
        <f t="shared" si="35"/>
        <v>NORMAL</v>
      </c>
      <c r="C463" s="45">
        <v>62</v>
      </c>
      <c r="D463" s="45" t="str">
        <f t="shared" si="36"/>
        <v>NORMAL</v>
      </c>
      <c r="E463" s="45">
        <v>21.8</v>
      </c>
      <c r="F463" s="45" t="str">
        <f t="shared" si="37"/>
        <v>NORMAL</v>
      </c>
      <c r="G463" s="45">
        <v>26</v>
      </c>
      <c r="H463" s="45" t="str">
        <f t="shared" si="38"/>
        <v>Dewasa</v>
      </c>
      <c r="I463" s="45">
        <v>0</v>
      </c>
      <c r="J463" s="45" t="str">
        <f t="shared" si="39"/>
        <v>TIDAK</v>
      </c>
    </row>
    <row r="464" spans="1:10">
      <c r="A464" s="45">
        <v>74</v>
      </c>
      <c r="B464" s="45" t="str">
        <f t="shared" si="35"/>
        <v>NORMAL</v>
      </c>
      <c r="C464" s="45">
        <v>70</v>
      </c>
      <c r="D464" s="45" t="str">
        <f t="shared" si="36"/>
        <v>NORMAL</v>
      </c>
      <c r="E464" s="45">
        <v>35.299999999999997</v>
      </c>
      <c r="F464" s="45" t="str">
        <f t="shared" si="37"/>
        <v>OBESITAS</v>
      </c>
      <c r="G464" s="45">
        <v>39</v>
      </c>
      <c r="H464" s="45" t="str">
        <f t="shared" si="38"/>
        <v>Dewasa</v>
      </c>
      <c r="I464" s="45">
        <v>0</v>
      </c>
      <c r="J464" s="45" t="str">
        <f t="shared" si="39"/>
        <v>TIDAK</v>
      </c>
    </row>
    <row r="465" spans="1:10">
      <c r="A465" s="45">
        <v>88</v>
      </c>
      <c r="B465" s="45" t="str">
        <f t="shared" si="35"/>
        <v>NORMAL</v>
      </c>
      <c r="C465" s="45">
        <v>78</v>
      </c>
      <c r="D465" s="45" t="str">
        <f t="shared" si="36"/>
        <v>NORMAL</v>
      </c>
      <c r="E465" s="45">
        <v>27.6</v>
      </c>
      <c r="F465" s="45" t="str">
        <f t="shared" si="37"/>
        <v>NORMAL</v>
      </c>
      <c r="G465" s="45">
        <v>37</v>
      </c>
      <c r="H465" s="45" t="str">
        <f t="shared" si="38"/>
        <v>Dewasa</v>
      </c>
      <c r="I465" s="45">
        <v>0</v>
      </c>
      <c r="J465" s="45" t="str">
        <f t="shared" si="39"/>
        <v>TIDAK</v>
      </c>
    </row>
    <row r="466" spans="1:10">
      <c r="A466" s="45">
        <v>115</v>
      </c>
      <c r="B466" s="45" t="str">
        <f t="shared" si="35"/>
        <v>NORMAL</v>
      </c>
      <c r="C466" s="45">
        <v>98</v>
      </c>
      <c r="D466" s="45" t="str">
        <f t="shared" si="36"/>
        <v>HIPERTENSI1</v>
      </c>
      <c r="E466" s="45">
        <v>24</v>
      </c>
      <c r="F466" s="45" t="str">
        <f t="shared" si="37"/>
        <v>NORMAL</v>
      </c>
      <c r="G466" s="45">
        <v>34</v>
      </c>
      <c r="H466" s="45" t="str">
        <f t="shared" si="38"/>
        <v>Dewasa</v>
      </c>
      <c r="I466" s="45">
        <v>0</v>
      </c>
      <c r="J466" s="45" t="str">
        <f t="shared" si="39"/>
        <v>TIDAK</v>
      </c>
    </row>
    <row r="467" spans="1:10">
      <c r="A467" s="45">
        <v>124</v>
      </c>
      <c r="B467" s="45" t="str">
        <f t="shared" si="35"/>
        <v>NORMAL</v>
      </c>
      <c r="C467" s="45">
        <v>56</v>
      </c>
      <c r="D467" s="45" t="str">
        <f t="shared" si="36"/>
        <v>NORMAL</v>
      </c>
      <c r="E467" s="45">
        <v>21.8</v>
      </c>
      <c r="F467" s="45" t="str">
        <f t="shared" si="37"/>
        <v>NORMAL</v>
      </c>
      <c r="G467" s="45">
        <v>21</v>
      </c>
      <c r="H467" s="45" t="str">
        <f t="shared" si="38"/>
        <v>Dewasa</v>
      </c>
      <c r="I467" s="45">
        <v>0</v>
      </c>
      <c r="J467" s="45" t="str">
        <f t="shared" si="39"/>
        <v>TIDAK</v>
      </c>
    </row>
    <row r="468" spans="1:10">
      <c r="A468" s="45">
        <v>74</v>
      </c>
      <c r="B468" s="45" t="str">
        <f t="shared" si="35"/>
        <v>NORMAL</v>
      </c>
      <c r="C468" s="45">
        <v>52</v>
      </c>
      <c r="D468" s="45" t="str">
        <f t="shared" si="36"/>
        <v>NORMAL</v>
      </c>
      <c r="E468" s="45">
        <v>27.8</v>
      </c>
      <c r="F468" s="45" t="str">
        <f t="shared" si="37"/>
        <v>NORMAL</v>
      </c>
      <c r="G468" s="45">
        <v>22</v>
      </c>
      <c r="H468" s="45" t="str">
        <f t="shared" si="38"/>
        <v>Dewasa</v>
      </c>
      <c r="I468" s="45">
        <v>0</v>
      </c>
      <c r="J468" s="45" t="str">
        <f t="shared" si="39"/>
        <v>TIDAK</v>
      </c>
    </row>
    <row r="469" spans="1:10">
      <c r="A469" s="45">
        <v>97</v>
      </c>
      <c r="B469" s="45" t="str">
        <f t="shared" si="35"/>
        <v>NORMAL</v>
      </c>
      <c r="C469" s="45">
        <v>64</v>
      </c>
      <c r="D469" s="45" t="str">
        <f t="shared" si="36"/>
        <v>NORMAL</v>
      </c>
      <c r="E469" s="45">
        <v>36.799999999999997</v>
      </c>
      <c r="F469" s="45" t="str">
        <f t="shared" si="37"/>
        <v>OBESITAS</v>
      </c>
      <c r="G469" s="45">
        <v>25</v>
      </c>
      <c r="H469" s="45" t="str">
        <f t="shared" si="38"/>
        <v>Dewasa</v>
      </c>
      <c r="I469" s="45">
        <v>0</v>
      </c>
      <c r="J469" s="45" t="str">
        <f t="shared" si="39"/>
        <v>TIDAK</v>
      </c>
    </row>
    <row r="470" spans="1:10">
      <c r="A470" s="45">
        <v>120</v>
      </c>
      <c r="B470" s="45" t="str">
        <f t="shared" si="35"/>
        <v>NORMAL</v>
      </c>
      <c r="C470" s="45">
        <v>0</v>
      </c>
      <c r="D470" s="45" t="str">
        <f t="shared" si="36"/>
        <v>NORMAL</v>
      </c>
      <c r="E470" s="45">
        <v>30</v>
      </c>
      <c r="F470" s="45" t="str">
        <f t="shared" si="37"/>
        <v>OBESITAS</v>
      </c>
      <c r="G470" s="45">
        <v>38</v>
      </c>
      <c r="H470" s="45" t="str">
        <f t="shared" si="38"/>
        <v>Dewasa</v>
      </c>
      <c r="I470" s="45">
        <v>1</v>
      </c>
      <c r="J470" s="45" t="str">
        <f t="shared" si="39"/>
        <v>YA</v>
      </c>
    </row>
    <row r="471" spans="1:10">
      <c r="A471" s="45">
        <v>154</v>
      </c>
      <c r="B471" s="45" t="str">
        <f t="shared" si="35"/>
        <v>PREDIABETES</v>
      </c>
      <c r="C471" s="45">
        <v>78</v>
      </c>
      <c r="D471" s="45" t="str">
        <f t="shared" si="36"/>
        <v>NORMAL</v>
      </c>
      <c r="E471" s="45">
        <v>46.1</v>
      </c>
      <c r="F471" s="45" t="str">
        <f t="shared" si="37"/>
        <v>OBESITAS</v>
      </c>
      <c r="G471" s="45">
        <v>27</v>
      </c>
      <c r="H471" s="45" t="str">
        <f t="shared" si="38"/>
        <v>Dewasa</v>
      </c>
      <c r="I471" s="45">
        <v>0</v>
      </c>
      <c r="J471" s="45" t="str">
        <f t="shared" si="39"/>
        <v>TIDAK</v>
      </c>
    </row>
    <row r="472" spans="1:10">
      <c r="A472" s="45">
        <v>144</v>
      </c>
      <c r="B472" s="45" t="str">
        <f t="shared" si="35"/>
        <v>PREDIABETES</v>
      </c>
      <c r="C472" s="45">
        <v>82</v>
      </c>
      <c r="D472" s="45" t="str">
        <f t="shared" si="36"/>
        <v>PRAHIPERTENSI</v>
      </c>
      <c r="E472" s="45">
        <v>41.3</v>
      </c>
      <c r="F472" s="45" t="str">
        <f t="shared" si="37"/>
        <v>OBESITAS</v>
      </c>
      <c r="G472" s="45">
        <v>28</v>
      </c>
      <c r="H472" s="45" t="str">
        <f t="shared" si="38"/>
        <v>Dewasa</v>
      </c>
      <c r="I472" s="45">
        <v>0</v>
      </c>
      <c r="J472" s="45" t="str">
        <f t="shared" si="39"/>
        <v>TIDAK</v>
      </c>
    </row>
    <row r="473" spans="1:10">
      <c r="A473" s="45">
        <v>137</v>
      </c>
      <c r="B473" s="45" t="str">
        <f t="shared" si="35"/>
        <v>NORMAL</v>
      </c>
      <c r="C473" s="45">
        <v>70</v>
      </c>
      <c r="D473" s="45" t="str">
        <f t="shared" si="36"/>
        <v>NORMAL</v>
      </c>
      <c r="E473" s="45">
        <v>33.200000000000003</v>
      </c>
      <c r="F473" s="45" t="str">
        <f t="shared" si="37"/>
        <v>OBESITAS</v>
      </c>
      <c r="G473" s="45">
        <v>22</v>
      </c>
      <c r="H473" s="45" t="str">
        <f t="shared" si="38"/>
        <v>Dewasa</v>
      </c>
      <c r="I473" s="45">
        <v>0</v>
      </c>
      <c r="J473" s="45" t="str">
        <f t="shared" si="39"/>
        <v>TIDAK</v>
      </c>
    </row>
    <row r="474" spans="1:10">
      <c r="A474" s="45">
        <v>119</v>
      </c>
      <c r="B474" s="45" t="str">
        <f t="shared" si="35"/>
        <v>NORMAL</v>
      </c>
      <c r="C474" s="45">
        <v>66</v>
      </c>
      <c r="D474" s="45" t="str">
        <f t="shared" si="36"/>
        <v>NORMAL</v>
      </c>
      <c r="E474" s="45">
        <v>38.799999999999997</v>
      </c>
      <c r="F474" s="45" t="str">
        <f t="shared" si="37"/>
        <v>OBESITAS</v>
      </c>
      <c r="G474" s="45">
        <v>22</v>
      </c>
      <c r="H474" s="45" t="str">
        <f t="shared" si="38"/>
        <v>Dewasa</v>
      </c>
      <c r="I474" s="45">
        <v>0</v>
      </c>
      <c r="J474" s="45" t="str">
        <f t="shared" si="39"/>
        <v>TIDAK</v>
      </c>
    </row>
    <row r="475" spans="1:10">
      <c r="A475" s="45">
        <v>136</v>
      </c>
      <c r="B475" s="45" t="str">
        <f t="shared" si="35"/>
        <v>NORMAL</v>
      </c>
      <c r="C475" s="45">
        <v>90</v>
      </c>
      <c r="D475" s="45" t="str">
        <f t="shared" si="36"/>
        <v>HIPERTENSI1</v>
      </c>
      <c r="E475" s="45">
        <v>29.9</v>
      </c>
      <c r="F475" s="45" t="str">
        <f t="shared" si="37"/>
        <v>NORMAL</v>
      </c>
      <c r="G475" s="45">
        <v>50</v>
      </c>
      <c r="H475" s="45" t="str">
        <f t="shared" si="38"/>
        <v>Dewasa</v>
      </c>
      <c r="I475" s="45">
        <v>0</v>
      </c>
      <c r="J475" s="45" t="str">
        <f t="shared" si="39"/>
        <v>TIDAK</v>
      </c>
    </row>
    <row r="476" spans="1:10">
      <c r="A476" s="45">
        <v>114</v>
      </c>
      <c r="B476" s="45" t="str">
        <f t="shared" si="35"/>
        <v>NORMAL</v>
      </c>
      <c r="C476" s="45">
        <v>64</v>
      </c>
      <c r="D476" s="45" t="str">
        <f t="shared" si="36"/>
        <v>NORMAL</v>
      </c>
      <c r="E476" s="45">
        <v>28.9</v>
      </c>
      <c r="F476" s="45" t="str">
        <f t="shared" si="37"/>
        <v>NORMAL</v>
      </c>
      <c r="G476" s="45">
        <v>24</v>
      </c>
      <c r="H476" s="45" t="str">
        <f t="shared" si="38"/>
        <v>Dewasa</v>
      </c>
      <c r="I476" s="45">
        <v>0</v>
      </c>
      <c r="J476" s="45" t="str">
        <f t="shared" si="39"/>
        <v>TIDAK</v>
      </c>
    </row>
    <row r="477" spans="1:10">
      <c r="A477" s="45">
        <v>137</v>
      </c>
      <c r="B477" s="45" t="str">
        <f t="shared" si="35"/>
        <v>NORMAL</v>
      </c>
      <c r="C477" s="45">
        <v>84</v>
      </c>
      <c r="D477" s="45" t="str">
        <f t="shared" si="36"/>
        <v>PRAHIPERTENSI</v>
      </c>
      <c r="E477" s="45">
        <v>27.3</v>
      </c>
      <c r="F477" s="45" t="str">
        <f t="shared" si="37"/>
        <v>NORMAL</v>
      </c>
      <c r="G477" s="45">
        <v>59</v>
      </c>
      <c r="H477" s="45" t="str">
        <f t="shared" si="38"/>
        <v>Dewasa</v>
      </c>
      <c r="I477" s="45">
        <v>0</v>
      </c>
      <c r="J477" s="45" t="str">
        <f t="shared" si="39"/>
        <v>TIDAK</v>
      </c>
    </row>
    <row r="478" spans="1:10">
      <c r="A478" s="45">
        <v>105</v>
      </c>
      <c r="B478" s="45" t="str">
        <f t="shared" si="35"/>
        <v>NORMAL</v>
      </c>
      <c r="C478" s="45">
        <v>80</v>
      </c>
      <c r="D478" s="45" t="str">
        <f t="shared" si="36"/>
        <v>NORMAL</v>
      </c>
      <c r="E478" s="45">
        <v>33.700000000000003</v>
      </c>
      <c r="F478" s="45" t="str">
        <f t="shared" si="37"/>
        <v>OBESITAS</v>
      </c>
      <c r="G478" s="45">
        <v>29</v>
      </c>
      <c r="H478" s="45" t="str">
        <f t="shared" si="38"/>
        <v>Dewasa</v>
      </c>
      <c r="I478" s="45">
        <v>1</v>
      </c>
      <c r="J478" s="45" t="str">
        <f t="shared" si="39"/>
        <v>YA</v>
      </c>
    </row>
    <row r="479" spans="1:10">
      <c r="A479" s="45">
        <v>114</v>
      </c>
      <c r="B479" s="45" t="str">
        <f t="shared" si="35"/>
        <v>NORMAL</v>
      </c>
      <c r="C479" s="45">
        <v>76</v>
      </c>
      <c r="D479" s="45" t="str">
        <f t="shared" si="36"/>
        <v>NORMAL</v>
      </c>
      <c r="E479" s="45">
        <v>23.8</v>
      </c>
      <c r="F479" s="45" t="str">
        <f t="shared" si="37"/>
        <v>NORMAL</v>
      </c>
      <c r="G479" s="45">
        <v>31</v>
      </c>
      <c r="H479" s="45" t="str">
        <f t="shared" si="38"/>
        <v>Dewasa</v>
      </c>
      <c r="I479" s="45">
        <v>0</v>
      </c>
      <c r="J479" s="45" t="str">
        <f t="shared" si="39"/>
        <v>TIDAK</v>
      </c>
    </row>
    <row r="480" spans="1:10">
      <c r="A480" s="45">
        <v>126</v>
      </c>
      <c r="B480" s="45" t="str">
        <f t="shared" si="35"/>
        <v>NORMAL</v>
      </c>
      <c r="C480" s="45">
        <v>74</v>
      </c>
      <c r="D480" s="45" t="str">
        <f t="shared" si="36"/>
        <v>NORMAL</v>
      </c>
      <c r="E480" s="45">
        <v>25.9</v>
      </c>
      <c r="F480" s="45" t="str">
        <f t="shared" si="37"/>
        <v>NORMAL</v>
      </c>
      <c r="G480" s="45">
        <v>39</v>
      </c>
      <c r="H480" s="45" t="str">
        <f t="shared" si="38"/>
        <v>Dewasa</v>
      </c>
      <c r="I480" s="45">
        <v>0</v>
      </c>
      <c r="J480" s="45" t="str">
        <f t="shared" si="39"/>
        <v>TIDAK</v>
      </c>
    </row>
    <row r="481" spans="1:10">
      <c r="A481" s="45">
        <v>132</v>
      </c>
      <c r="B481" s="45" t="str">
        <f t="shared" si="35"/>
        <v>NORMAL</v>
      </c>
      <c r="C481" s="45">
        <v>86</v>
      </c>
      <c r="D481" s="45" t="str">
        <f t="shared" si="36"/>
        <v>PRAHIPERTENSI</v>
      </c>
      <c r="E481" s="45">
        <v>28</v>
      </c>
      <c r="F481" s="45" t="str">
        <f t="shared" si="37"/>
        <v>NORMAL</v>
      </c>
      <c r="G481" s="45">
        <v>63</v>
      </c>
      <c r="H481" s="45" t="str">
        <f t="shared" si="38"/>
        <v>Lansia</v>
      </c>
      <c r="I481" s="45">
        <v>0</v>
      </c>
      <c r="J481" s="45" t="str">
        <f t="shared" si="39"/>
        <v>TIDAK</v>
      </c>
    </row>
    <row r="482" spans="1:10">
      <c r="A482" s="45">
        <v>158</v>
      </c>
      <c r="B482" s="45" t="str">
        <f t="shared" si="35"/>
        <v>PREDIABETES</v>
      </c>
      <c r="C482" s="45">
        <v>70</v>
      </c>
      <c r="D482" s="45" t="str">
        <f t="shared" si="36"/>
        <v>NORMAL</v>
      </c>
      <c r="E482" s="45">
        <v>35.5</v>
      </c>
      <c r="F482" s="45" t="str">
        <f t="shared" si="37"/>
        <v>OBESITAS</v>
      </c>
      <c r="G482" s="45">
        <v>35</v>
      </c>
      <c r="H482" s="45" t="str">
        <f t="shared" si="38"/>
        <v>Dewasa</v>
      </c>
      <c r="I482" s="45">
        <v>1</v>
      </c>
      <c r="J482" s="45" t="str">
        <f t="shared" si="39"/>
        <v>YA</v>
      </c>
    </row>
    <row r="483" spans="1:10">
      <c r="A483" s="45">
        <v>123</v>
      </c>
      <c r="B483" s="45" t="str">
        <f t="shared" si="35"/>
        <v>NORMAL</v>
      </c>
      <c r="C483" s="45">
        <v>88</v>
      </c>
      <c r="D483" s="45" t="str">
        <f t="shared" si="36"/>
        <v>PRAHIPERTENSI</v>
      </c>
      <c r="E483" s="45">
        <v>35.200000000000003</v>
      </c>
      <c r="F483" s="45" t="str">
        <f t="shared" si="37"/>
        <v>OBESITAS</v>
      </c>
      <c r="G483" s="45">
        <v>29</v>
      </c>
      <c r="H483" s="45" t="str">
        <f t="shared" si="38"/>
        <v>Dewasa</v>
      </c>
      <c r="I483" s="45">
        <v>0</v>
      </c>
      <c r="J483" s="45" t="str">
        <f t="shared" si="39"/>
        <v>TIDAK</v>
      </c>
    </row>
    <row r="484" spans="1:10">
      <c r="A484" s="45">
        <v>85</v>
      </c>
      <c r="B484" s="45" t="str">
        <f t="shared" si="35"/>
        <v>NORMAL</v>
      </c>
      <c r="C484" s="45">
        <v>58</v>
      </c>
      <c r="D484" s="45" t="str">
        <f t="shared" si="36"/>
        <v>NORMAL</v>
      </c>
      <c r="E484" s="45">
        <v>27.8</v>
      </c>
      <c r="F484" s="45" t="str">
        <f t="shared" si="37"/>
        <v>NORMAL</v>
      </c>
      <c r="G484" s="45">
        <v>28</v>
      </c>
      <c r="H484" s="45" t="str">
        <f t="shared" si="38"/>
        <v>Dewasa</v>
      </c>
      <c r="I484" s="45">
        <v>0</v>
      </c>
      <c r="J484" s="45" t="str">
        <f t="shared" si="39"/>
        <v>TIDAK</v>
      </c>
    </row>
    <row r="485" spans="1:10">
      <c r="A485" s="45">
        <v>84</v>
      </c>
      <c r="B485" s="45" t="str">
        <f t="shared" si="35"/>
        <v>NORMAL</v>
      </c>
      <c r="C485" s="45">
        <v>82</v>
      </c>
      <c r="D485" s="45" t="str">
        <f t="shared" si="36"/>
        <v>PRAHIPERTENSI</v>
      </c>
      <c r="E485" s="45">
        <v>38.200000000000003</v>
      </c>
      <c r="F485" s="45" t="str">
        <f t="shared" si="37"/>
        <v>OBESITAS</v>
      </c>
      <c r="G485" s="45">
        <v>23</v>
      </c>
      <c r="H485" s="45" t="str">
        <f t="shared" si="38"/>
        <v>Dewasa</v>
      </c>
      <c r="I485" s="45">
        <v>0</v>
      </c>
      <c r="J485" s="45" t="str">
        <f t="shared" si="39"/>
        <v>TIDAK</v>
      </c>
    </row>
    <row r="486" spans="1:10">
      <c r="A486" s="45">
        <v>145</v>
      </c>
      <c r="B486" s="45" t="str">
        <f t="shared" si="35"/>
        <v>PREDIABETES</v>
      </c>
      <c r="C486" s="45">
        <v>0</v>
      </c>
      <c r="D486" s="45" t="str">
        <f t="shared" si="36"/>
        <v>NORMAL</v>
      </c>
      <c r="E486" s="45">
        <v>44.2</v>
      </c>
      <c r="F486" s="45" t="str">
        <f t="shared" si="37"/>
        <v>OBESITAS</v>
      </c>
      <c r="G486" s="45">
        <v>31</v>
      </c>
      <c r="H486" s="45" t="str">
        <f t="shared" si="38"/>
        <v>Dewasa</v>
      </c>
      <c r="I486" s="45">
        <v>1</v>
      </c>
      <c r="J486" s="45" t="str">
        <f t="shared" si="39"/>
        <v>YA</v>
      </c>
    </row>
    <row r="487" spans="1:10">
      <c r="A487" s="45">
        <v>135</v>
      </c>
      <c r="B487" s="45" t="str">
        <f t="shared" si="35"/>
        <v>NORMAL</v>
      </c>
      <c r="C487" s="45">
        <v>68</v>
      </c>
      <c r="D487" s="45" t="str">
        <f t="shared" si="36"/>
        <v>NORMAL</v>
      </c>
      <c r="E487" s="45">
        <v>42.3</v>
      </c>
      <c r="F487" s="45" t="str">
        <f t="shared" si="37"/>
        <v>OBESITAS</v>
      </c>
      <c r="G487" s="45">
        <v>24</v>
      </c>
      <c r="H487" s="45" t="str">
        <f t="shared" si="38"/>
        <v>Dewasa</v>
      </c>
      <c r="I487" s="45">
        <v>1</v>
      </c>
      <c r="J487" s="45" t="str">
        <f t="shared" si="39"/>
        <v>YA</v>
      </c>
    </row>
    <row r="488" spans="1:10">
      <c r="A488" s="45">
        <v>139</v>
      </c>
      <c r="B488" s="45" t="str">
        <f t="shared" si="35"/>
        <v>NORMAL</v>
      </c>
      <c r="C488" s="45">
        <v>62</v>
      </c>
      <c r="D488" s="45" t="str">
        <f t="shared" si="36"/>
        <v>NORMAL</v>
      </c>
      <c r="E488" s="45">
        <v>40.700000000000003</v>
      </c>
      <c r="F488" s="45" t="str">
        <f t="shared" si="37"/>
        <v>OBESITAS</v>
      </c>
      <c r="G488" s="45">
        <v>21</v>
      </c>
      <c r="H488" s="45" t="str">
        <f t="shared" si="38"/>
        <v>Dewasa</v>
      </c>
      <c r="I488" s="45">
        <v>0</v>
      </c>
      <c r="J488" s="45" t="str">
        <f t="shared" si="39"/>
        <v>TIDAK</v>
      </c>
    </row>
    <row r="489" spans="1:10">
      <c r="A489" s="45">
        <v>173</v>
      </c>
      <c r="B489" s="45" t="str">
        <f t="shared" si="35"/>
        <v>PREDIABETES</v>
      </c>
      <c r="C489" s="45">
        <v>78</v>
      </c>
      <c r="D489" s="45" t="str">
        <f t="shared" si="36"/>
        <v>NORMAL</v>
      </c>
      <c r="E489" s="45">
        <v>46.5</v>
      </c>
      <c r="F489" s="45" t="str">
        <f t="shared" si="37"/>
        <v>OBESITAS</v>
      </c>
      <c r="G489" s="45">
        <v>58</v>
      </c>
      <c r="H489" s="45" t="str">
        <f t="shared" si="38"/>
        <v>Dewasa</v>
      </c>
      <c r="I489" s="45">
        <v>0</v>
      </c>
      <c r="J489" s="45" t="str">
        <f t="shared" si="39"/>
        <v>TIDAK</v>
      </c>
    </row>
    <row r="490" spans="1:10">
      <c r="A490" s="45">
        <v>99</v>
      </c>
      <c r="B490" s="45" t="str">
        <f t="shared" si="35"/>
        <v>NORMAL</v>
      </c>
      <c r="C490" s="45">
        <v>72</v>
      </c>
      <c r="D490" s="45" t="str">
        <f t="shared" si="36"/>
        <v>NORMAL</v>
      </c>
      <c r="E490" s="45">
        <v>25.6</v>
      </c>
      <c r="F490" s="45" t="str">
        <f t="shared" si="37"/>
        <v>NORMAL</v>
      </c>
      <c r="G490" s="45">
        <v>28</v>
      </c>
      <c r="H490" s="45" t="str">
        <f t="shared" si="38"/>
        <v>Dewasa</v>
      </c>
      <c r="I490" s="45">
        <v>0</v>
      </c>
      <c r="J490" s="45" t="str">
        <f t="shared" si="39"/>
        <v>TIDAK</v>
      </c>
    </row>
    <row r="491" spans="1:10">
      <c r="A491" s="45">
        <v>194</v>
      </c>
      <c r="B491" s="45" t="str">
        <f t="shared" si="35"/>
        <v>PREDIABETES</v>
      </c>
      <c r="C491" s="45">
        <v>80</v>
      </c>
      <c r="D491" s="45" t="str">
        <f t="shared" si="36"/>
        <v>NORMAL</v>
      </c>
      <c r="E491" s="45">
        <v>26.1</v>
      </c>
      <c r="F491" s="45" t="str">
        <f t="shared" si="37"/>
        <v>NORMAL</v>
      </c>
      <c r="G491" s="45">
        <v>67</v>
      </c>
      <c r="H491" s="45" t="str">
        <f t="shared" si="38"/>
        <v>Lansia</v>
      </c>
      <c r="I491" s="45">
        <v>0</v>
      </c>
      <c r="J491" s="45" t="str">
        <f t="shared" si="39"/>
        <v>TIDAK</v>
      </c>
    </row>
    <row r="492" spans="1:10">
      <c r="A492" s="45">
        <v>83</v>
      </c>
      <c r="B492" s="45" t="str">
        <f t="shared" si="35"/>
        <v>NORMAL</v>
      </c>
      <c r="C492" s="45">
        <v>65</v>
      </c>
      <c r="D492" s="45" t="str">
        <f t="shared" si="36"/>
        <v>NORMAL</v>
      </c>
      <c r="E492" s="45">
        <v>36.799999999999997</v>
      </c>
      <c r="F492" s="45" t="str">
        <f t="shared" si="37"/>
        <v>OBESITAS</v>
      </c>
      <c r="G492" s="45">
        <v>24</v>
      </c>
      <c r="H492" s="45" t="str">
        <f t="shared" si="38"/>
        <v>Dewasa</v>
      </c>
      <c r="I492" s="45">
        <v>0</v>
      </c>
      <c r="J492" s="45" t="str">
        <f t="shared" si="39"/>
        <v>TIDAK</v>
      </c>
    </row>
    <row r="493" spans="1:10">
      <c r="A493" s="45">
        <v>89</v>
      </c>
      <c r="B493" s="45" t="str">
        <f t="shared" si="35"/>
        <v>NORMAL</v>
      </c>
      <c r="C493" s="45">
        <v>90</v>
      </c>
      <c r="D493" s="45" t="str">
        <f t="shared" si="36"/>
        <v>HIPERTENSI1</v>
      </c>
      <c r="E493" s="45">
        <v>33.5</v>
      </c>
      <c r="F493" s="45" t="str">
        <f t="shared" si="37"/>
        <v>OBESITAS</v>
      </c>
      <c r="G493" s="45">
        <v>42</v>
      </c>
      <c r="H493" s="45" t="str">
        <f t="shared" si="38"/>
        <v>Dewasa</v>
      </c>
      <c r="I493" s="45">
        <v>0</v>
      </c>
      <c r="J493" s="45" t="str">
        <f t="shared" si="39"/>
        <v>TIDAK</v>
      </c>
    </row>
    <row r="494" spans="1:10">
      <c r="A494" s="45">
        <v>99</v>
      </c>
      <c r="B494" s="45" t="str">
        <f t="shared" si="35"/>
        <v>NORMAL</v>
      </c>
      <c r="C494" s="45">
        <v>68</v>
      </c>
      <c r="D494" s="45" t="str">
        <f t="shared" si="36"/>
        <v>NORMAL</v>
      </c>
      <c r="E494" s="45">
        <v>32.799999999999997</v>
      </c>
      <c r="F494" s="45" t="str">
        <f t="shared" si="37"/>
        <v>OBESITAS</v>
      </c>
      <c r="G494" s="45">
        <v>33</v>
      </c>
      <c r="H494" s="45" t="str">
        <f t="shared" si="38"/>
        <v>Dewasa</v>
      </c>
      <c r="I494" s="45">
        <v>0</v>
      </c>
      <c r="J494" s="45" t="str">
        <f t="shared" si="39"/>
        <v>TIDAK</v>
      </c>
    </row>
    <row r="495" spans="1:10">
      <c r="A495" s="45">
        <v>125</v>
      </c>
      <c r="B495" s="45" t="str">
        <f t="shared" si="35"/>
        <v>NORMAL</v>
      </c>
      <c r="C495" s="45">
        <v>70</v>
      </c>
      <c r="D495" s="45" t="str">
        <f t="shared" si="36"/>
        <v>NORMAL</v>
      </c>
      <c r="E495" s="45">
        <v>28.9</v>
      </c>
      <c r="F495" s="45" t="str">
        <f t="shared" si="37"/>
        <v>NORMAL</v>
      </c>
      <c r="G495" s="45">
        <v>45</v>
      </c>
      <c r="H495" s="45" t="str">
        <f t="shared" si="38"/>
        <v>Dewasa</v>
      </c>
      <c r="I495" s="45">
        <v>1</v>
      </c>
      <c r="J495" s="45" t="str">
        <f t="shared" si="39"/>
        <v>YA</v>
      </c>
    </row>
    <row r="496" spans="1:10">
      <c r="A496" s="45">
        <v>80</v>
      </c>
      <c r="B496" s="45" t="str">
        <f t="shared" si="35"/>
        <v>NORMAL</v>
      </c>
      <c r="C496" s="45">
        <v>0</v>
      </c>
      <c r="D496" s="45" t="str">
        <f t="shared" si="36"/>
        <v>NORMAL</v>
      </c>
      <c r="E496" s="45">
        <v>0</v>
      </c>
      <c r="F496" s="45" t="str">
        <f t="shared" si="37"/>
        <v>KURANG</v>
      </c>
      <c r="G496" s="45">
        <v>22</v>
      </c>
      <c r="H496" s="45" t="str">
        <f t="shared" si="38"/>
        <v>Dewasa</v>
      </c>
      <c r="I496" s="45">
        <v>0</v>
      </c>
      <c r="J496" s="45" t="str">
        <f t="shared" si="39"/>
        <v>TIDAK</v>
      </c>
    </row>
    <row r="497" spans="1:10">
      <c r="A497" s="45">
        <v>166</v>
      </c>
      <c r="B497" s="45" t="str">
        <f t="shared" si="35"/>
        <v>PREDIABETES</v>
      </c>
      <c r="C497" s="45">
        <v>74</v>
      </c>
      <c r="D497" s="45" t="str">
        <f t="shared" si="36"/>
        <v>NORMAL</v>
      </c>
      <c r="E497" s="45">
        <v>26.6</v>
      </c>
      <c r="F497" s="45" t="str">
        <f t="shared" si="37"/>
        <v>NORMAL</v>
      </c>
      <c r="G497" s="45">
        <v>66</v>
      </c>
      <c r="H497" s="45" t="str">
        <f t="shared" si="38"/>
        <v>Lansia</v>
      </c>
      <c r="I497" s="45">
        <v>0</v>
      </c>
      <c r="J497" s="45" t="str">
        <f t="shared" si="39"/>
        <v>TIDAK</v>
      </c>
    </row>
    <row r="498" spans="1:10">
      <c r="A498" s="45">
        <v>110</v>
      </c>
      <c r="B498" s="45" t="str">
        <f t="shared" si="35"/>
        <v>NORMAL</v>
      </c>
      <c r="C498" s="45">
        <v>68</v>
      </c>
      <c r="D498" s="45" t="str">
        <f t="shared" si="36"/>
        <v>NORMAL</v>
      </c>
      <c r="E498" s="45">
        <v>26</v>
      </c>
      <c r="F498" s="45" t="str">
        <f t="shared" si="37"/>
        <v>NORMAL</v>
      </c>
      <c r="G498" s="45">
        <v>30</v>
      </c>
      <c r="H498" s="45" t="str">
        <f t="shared" si="38"/>
        <v>Dewasa</v>
      </c>
      <c r="I498" s="45">
        <v>0</v>
      </c>
      <c r="J498" s="45" t="str">
        <f t="shared" si="39"/>
        <v>TIDAK</v>
      </c>
    </row>
    <row r="499" spans="1:10">
      <c r="A499" s="45">
        <v>81</v>
      </c>
      <c r="B499" s="45" t="str">
        <f t="shared" si="35"/>
        <v>NORMAL</v>
      </c>
      <c r="C499" s="45">
        <v>72</v>
      </c>
      <c r="D499" s="45" t="str">
        <f t="shared" si="36"/>
        <v>NORMAL</v>
      </c>
      <c r="E499" s="45">
        <v>30.1</v>
      </c>
      <c r="F499" s="45" t="str">
        <f t="shared" si="37"/>
        <v>OBESITAS</v>
      </c>
      <c r="G499" s="45">
        <v>25</v>
      </c>
      <c r="H499" s="45" t="str">
        <f t="shared" si="38"/>
        <v>Dewasa</v>
      </c>
      <c r="I499" s="45">
        <v>0</v>
      </c>
      <c r="J499" s="45" t="str">
        <f t="shared" si="39"/>
        <v>TIDAK</v>
      </c>
    </row>
    <row r="500" spans="1:10">
      <c r="A500" s="45">
        <v>195</v>
      </c>
      <c r="B500" s="45" t="str">
        <f t="shared" si="35"/>
        <v>PREDIABETES</v>
      </c>
      <c r="C500" s="45">
        <v>70</v>
      </c>
      <c r="D500" s="45" t="str">
        <f t="shared" si="36"/>
        <v>NORMAL</v>
      </c>
      <c r="E500" s="45">
        <v>25.1</v>
      </c>
      <c r="F500" s="45" t="str">
        <f t="shared" si="37"/>
        <v>NORMAL</v>
      </c>
      <c r="G500" s="45">
        <v>55</v>
      </c>
      <c r="H500" s="45" t="str">
        <f t="shared" si="38"/>
        <v>Dewasa</v>
      </c>
      <c r="I500" s="45">
        <v>1</v>
      </c>
      <c r="J500" s="45" t="str">
        <f t="shared" si="39"/>
        <v>YA</v>
      </c>
    </row>
    <row r="501" spans="1:10">
      <c r="A501" s="45">
        <v>154</v>
      </c>
      <c r="B501" s="45" t="str">
        <f t="shared" si="35"/>
        <v>PREDIABETES</v>
      </c>
      <c r="C501" s="45">
        <v>74</v>
      </c>
      <c r="D501" s="45" t="str">
        <f t="shared" si="36"/>
        <v>NORMAL</v>
      </c>
      <c r="E501" s="45">
        <v>29.3</v>
      </c>
      <c r="F501" s="45" t="str">
        <f t="shared" si="37"/>
        <v>NORMAL</v>
      </c>
      <c r="G501" s="45">
        <v>39</v>
      </c>
      <c r="H501" s="45" t="str">
        <f t="shared" si="38"/>
        <v>Dewasa</v>
      </c>
      <c r="I501" s="45">
        <v>0</v>
      </c>
      <c r="J501" s="45" t="str">
        <f t="shared" si="39"/>
        <v>TIDAK</v>
      </c>
    </row>
    <row r="502" spans="1:10">
      <c r="A502" s="45">
        <v>117</v>
      </c>
      <c r="B502" s="45" t="str">
        <f t="shared" si="35"/>
        <v>NORMAL</v>
      </c>
      <c r="C502" s="45">
        <v>90</v>
      </c>
      <c r="D502" s="45" t="str">
        <f t="shared" si="36"/>
        <v>HIPERTENSI1</v>
      </c>
      <c r="E502" s="45">
        <v>25.2</v>
      </c>
      <c r="F502" s="45" t="str">
        <f t="shared" si="37"/>
        <v>NORMAL</v>
      </c>
      <c r="G502" s="45">
        <v>21</v>
      </c>
      <c r="H502" s="45" t="str">
        <f t="shared" si="38"/>
        <v>Dewasa</v>
      </c>
      <c r="I502" s="45">
        <v>0</v>
      </c>
      <c r="J502" s="45" t="str">
        <f t="shared" si="39"/>
        <v>TIDAK</v>
      </c>
    </row>
    <row r="503" spans="1:10">
      <c r="A503" s="45">
        <v>84</v>
      </c>
      <c r="B503" s="45" t="str">
        <f t="shared" si="35"/>
        <v>NORMAL</v>
      </c>
      <c r="C503" s="45">
        <v>72</v>
      </c>
      <c r="D503" s="45" t="str">
        <f t="shared" si="36"/>
        <v>NORMAL</v>
      </c>
      <c r="E503" s="45">
        <v>37.200000000000003</v>
      </c>
      <c r="F503" s="45" t="str">
        <f t="shared" si="37"/>
        <v>OBESITAS</v>
      </c>
      <c r="G503" s="45">
        <v>28</v>
      </c>
      <c r="H503" s="45" t="str">
        <f t="shared" si="38"/>
        <v>Dewasa</v>
      </c>
      <c r="I503" s="45">
        <v>0</v>
      </c>
      <c r="J503" s="45" t="str">
        <f t="shared" si="39"/>
        <v>TIDAK</v>
      </c>
    </row>
    <row r="504" spans="1:10">
      <c r="A504" s="45">
        <v>0</v>
      </c>
      <c r="B504" s="45" t="str">
        <f t="shared" si="35"/>
        <v>NORMAL</v>
      </c>
      <c r="C504" s="45">
        <v>68</v>
      </c>
      <c r="D504" s="45" t="str">
        <f t="shared" si="36"/>
        <v>NORMAL</v>
      </c>
      <c r="E504" s="45">
        <v>39</v>
      </c>
      <c r="F504" s="45" t="str">
        <f t="shared" si="37"/>
        <v>OBESITAS</v>
      </c>
      <c r="G504" s="45">
        <v>41</v>
      </c>
      <c r="H504" s="45" t="str">
        <f t="shared" si="38"/>
        <v>Dewasa</v>
      </c>
      <c r="I504" s="45">
        <v>1</v>
      </c>
      <c r="J504" s="45" t="str">
        <f t="shared" si="39"/>
        <v>YA</v>
      </c>
    </row>
    <row r="505" spans="1:10">
      <c r="A505" s="45">
        <v>94</v>
      </c>
      <c r="B505" s="45" t="str">
        <f t="shared" si="35"/>
        <v>NORMAL</v>
      </c>
      <c r="C505" s="45">
        <v>64</v>
      </c>
      <c r="D505" s="45" t="str">
        <f t="shared" si="36"/>
        <v>NORMAL</v>
      </c>
      <c r="E505" s="45">
        <v>33.299999999999997</v>
      </c>
      <c r="F505" s="45" t="str">
        <f t="shared" si="37"/>
        <v>OBESITAS</v>
      </c>
      <c r="G505" s="45">
        <v>41</v>
      </c>
      <c r="H505" s="45" t="str">
        <f t="shared" si="38"/>
        <v>Dewasa</v>
      </c>
      <c r="I505" s="45">
        <v>0</v>
      </c>
      <c r="J505" s="45" t="str">
        <f t="shared" si="39"/>
        <v>TIDAK</v>
      </c>
    </row>
    <row r="506" spans="1:10">
      <c r="A506" s="45">
        <v>96</v>
      </c>
      <c r="B506" s="45" t="str">
        <f t="shared" si="35"/>
        <v>NORMAL</v>
      </c>
      <c r="C506" s="45">
        <v>78</v>
      </c>
      <c r="D506" s="45" t="str">
        <f t="shared" si="36"/>
        <v>NORMAL</v>
      </c>
      <c r="E506" s="45">
        <v>37.299999999999997</v>
      </c>
      <c r="F506" s="45" t="str">
        <f t="shared" si="37"/>
        <v>OBESITAS</v>
      </c>
      <c r="G506" s="45">
        <v>40</v>
      </c>
      <c r="H506" s="45" t="str">
        <f t="shared" si="38"/>
        <v>Dewasa</v>
      </c>
      <c r="I506" s="45">
        <v>0</v>
      </c>
      <c r="J506" s="45" t="str">
        <f t="shared" si="39"/>
        <v>TIDAK</v>
      </c>
    </row>
    <row r="507" spans="1:10">
      <c r="A507" s="45">
        <v>75</v>
      </c>
      <c r="B507" s="45" t="str">
        <f t="shared" si="35"/>
        <v>NORMAL</v>
      </c>
      <c r="C507" s="45">
        <v>82</v>
      </c>
      <c r="D507" s="45" t="str">
        <f t="shared" si="36"/>
        <v>PRAHIPERTENSI</v>
      </c>
      <c r="E507" s="45">
        <v>33.299999999999997</v>
      </c>
      <c r="F507" s="45" t="str">
        <f t="shared" si="37"/>
        <v>OBESITAS</v>
      </c>
      <c r="G507" s="45">
        <v>38</v>
      </c>
      <c r="H507" s="45" t="str">
        <f t="shared" si="38"/>
        <v>Dewasa</v>
      </c>
      <c r="I507" s="45">
        <v>0</v>
      </c>
      <c r="J507" s="45" t="str">
        <f t="shared" si="39"/>
        <v>TIDAK</v>
      </c>
    </row>
    <row r="508" spans="1:10">
      <c r="A508" s="45">
        <v>180</v>
      </c>
      <c r="B508" s="45" t="str">
        <f t="shared" si="35"/>
        <v>PREDIABETES</v>
      </c>
      <c r="C508" s="45">
        <v>90</v>
      </c>
      <c r="D508" s="45" t="str">
        <f t="shared" si="36"/>
        <v>HIPERTENSI1</v>
      </c>
      <c r="E508" s="45">
        <v>36.5</v>
      </c>
      <c r="F508" s="45" t="str">
        <f t="shared" si="37"/>
        <v>OBESITAS</v>
      </c>
      <c r="G508" s="45">
        <v>35</v>
      </c>
      <c r="H508" s="45" t="str">
        <f t="shared" si="38"/>
        <v>Dewasa</v>
      </c>
      <c r="I508" s="45">
        <v>1</v>
      </c>
      <c r="J508" s="45" t="str">
        <f t="shared" si="39"/>
        <v>YA</v>
      </c>
    </row>
    <row r="509" spans="1:10">
      <c r="A509" s="45">
        <v>130</v>
      </c>
      <c r="B509" s="45" t="str">
        <f t="shared" si="35"/>
        <v>NORMAL</v>
      </c>
      <c r="C509" s="45">
        <v>60</v>
      </c>
      <c r="D509" s="45" t="str">
        <f t="shared" si="36"/>
        <v>NORMAL</v>
      </c>
      <c r="E509" s="45">
        <v>28.6</v>
      </c>
      <c r="F509" s="45" t="str">
        <f t="shared" si="37"/>
        <v>NORMAL</v>
      </c>
      <c r="G509" s="45">
        <v>21</v>
      </c>
      <c r="H509" s="45" t="str">
        <f t="shared" si="38"/>
        <v>Dewasa</v>
      </c>
      <c r="I509" s="45">
        <v>0</v>
      </c>
      <c r="J509" s="45" t="str">
        <f t="shared" si="39"/>
        <v>TIDAK</v>
      </c>
    </row>
    <row r="510" spans="1:10">
      <c r="A510" s="45">
        <v>84</v>
      </c>
      <c r="B510" s="45" t="str">
        <f t="shared" si="35"/>
        <v>NORMAL</v>
      </c>
      <c r="C510" s="45">
        <v>50</v>
      </c>
      <c r="D510" s="45" t="str">
        <f t="shared" si="36"/>
        <v>NORMAL</v>
      </c>
      <c r="E510" s="45">
        <v>30.4</v>
      </c>
      <c r="F510" s="45" t="str">
        <f t="shared" si="37"/>
        <v>OBESITAS</v>
      </c>
      <c r="G510" s="45">
        <v>21</v>
      </c>
      <c r="H510" s="45" t="str">
        <f t="shared" si="38"/>
        <v>Dewasa</v>
      </c>
      <c r="I510" s="45">
        <v>0</v>
      </c>
      <c r="J510" s="45" t="str">
        <f t="shared" si="39"/>
        <v>TIDAK</v>
      </c>
    </row>
    <row r="511" spans="1:10">
      <c r="A511" s="45">
        <v>120</v>
      </c>
      <c r="B511" s="45" t="str">
        <f t="shared" si="35"/>
        <v>NORMAL</v>
      </c>
      <c r="C511" s="45">
        <v>78</v>
      </c>
      <c r="D511" s="45" t="str">
        <f t="shared" si="36"/>
        <v>NORMAL</v>
      </c>
      <c r="E511" s="45">
        <v>25</v>
      </c>
      <c r="F511" s="45" t="str">
        <f t="shared" si="37"/>
        <v>NORMAL</v>
      </c>
      <c r="G511" s="45">
        <v>64</v>
      </c>
      <c r="H511" s="45" t="str">
        <f t="shared" si="38"/>
        <v>Lansia</v>
      </c>
      <c r="I511" s="45">
        <v>0</v>
      </c>
      <c r="J511" s="45" t="str">
        <f t="shared" si="39"/>
        <v>TIDAK</v>
      </c>
    </row>
    <row r="512" spans="1:10">
      <c r="A512" s="45">
        <v>84</v>
      </c>
      <c r="B512" s="45" t="str">
        <f t="shared" si="35"/>
        <v>NORMAL</v>
      </c>
      <c r="C512" s="45">
        <v>72</v>
      </c>
      <c r="D512" s="45" t="str">
        <f t="shared" si="36"/>
        <v>NORMAL</v>
      </c>
      <c r="E512" s="45">
        <v>29.7</v>
      </c>
      <c r="F512" s="45" t="str">
        <f t="shared" si="37"/>
        <v>NORMAL</v>
      </c>
      <c r="G512" s="45">
        <v>46</v>
      </c>
      <c r="H512" s="45" t="str">
        <f t="shared" si="38"/>
        <v>Dewasa</v>
      </c>
      <c r="I512" s="45">
        <v>1</v>
      </c>
      <c r="J512" s="45" t="str">
        <f t="shared" si="39"/>
        <v>YA</v>
      </c>
    </row>
    <row r="513" spans="1:10">
      <c r="A513" s="45">
        <v>139</v>
      </c>
      <c r="B513" s="45" t="str">
        <f t="shared" si="35"/>
        <v>NORMAL</v>
      </c>
      <c r="C513" s="45">
        <v>62</v>
      </c>
      <c r="D513" s="45" t="str">
        <f t="shared" si="36"/>
        <v>NORMAL</v>
      </c>
      <c r="E513" s="45">
        <v>22.1</v>
      </c>
      <c r="F513" s="45" t="str">
        <f t="shared" si="37"/>
        <v>NORMAL</v>
      </c>
      <c r="G513" s="45">
        <v>21</v>
      </c>
      <c r="H513" s="45" t="str">
        <f t="shared" si="38"/>
        <v>Dewasa</v>
      </c>
      <c r="I513" s="45">
        <v>0</v>
      </c>
      <c r="J513" s="45" t="str">
        <f t="shared" si="39"/>
        <v>TIDAK</v>
      </c>
    </row>
    <row r="514" spans="1:10">
      <c r="A514" s="45">
        <v>91</v>
      </c>
      <c r="B514" s="45" t="str">
        <f t="shared" ref="B514:B577" si="40">IF(A514&lt;140,"NORMAL",IF(A514&lt;=199,"PREDIABETES",IF(A514&gt;=200,"DIABETES")))</f>
        <v>NORMAL</v>
      </c>
      <c r="C514" s="45">
        <v>68</v>
      </c>
      <c r="D514" s="45" t="str">
        <f t="shared" ref="D514:D577" si="41">IF(C514&lt;=80,"NORMAL",IF(C514&lt;=89,"PRAHIPERTENSI",IF(C514&lt;=99,"HIPERTENSI1",IF(C514&lt;=119,"HIPERTENSI2",IF(C514&gt;=120,"KRISIS")))))</f>
        <v>NORMAL</v>
      </c>
      <c r="E514" s="45">
        <v>24.2</v>
      </c>
      <c r="F514" s="45" t="str">
        <f t="shared" ref="F514:F577" si="42">IF(E514&lt;=18.5,"KURANG",IF(E514&lt;=29.9,"NORMAL",IF(E514&gt;=30,"OBESITAS")))</f>
        <v>NORMAL</v>
      </c>
      <c r="G514" s="45">
        <v>58</v>
      </c>
      <c r="H514" s="45" t="str">
        <f t="shared" ref="H514:H577" si="43">IF(G514&lt;=1,"Bayi",IF(G514&lt;=10,"Anak-anak",IF(G514&lt;=19,"Remaja",IF(G514&lt;=60,"Dewasa",IF(G514&gt;60,"Lansia")))))</f>
        <v>Dewasa</v>
      </c>
      <c r="I514" s="45">
        <v>0</v>
      </c>
      <c r="J514" s="45" t="str">
        <f t="shared" ref="J514:J577" si="44">IF(I514=1,"YA",IF(I514=0,"TIDAK"))</f>
        <v>TIDAK</v>
      </c>
    </row>
    <row r="515" spans="1:10">
      <c r="A515" s="45">
        <v>91</v>
      </c>
      <c r="B515" s="45" t="str">
        <f t="shared" si="40"/>
        <v>NORMAL</v>
      </c>
      <c r="C515" s="45">
        <v>62</v>
      </c>
      <c r="D515" s="45" t="str">
        <f t="shared" si="41"/>
        <v>NORMAL</v>
      </c>
      <c r="E515" s="45">
        <v>27.3</v>
      </c>
      <c r="F515" s="45" t="str">
        <f t="shared" si="42"/>
        <v>NORMAL</v>
      </c>
      <c r="G515" s="45">
        <v>22</v>
      </c>
      <c r="H515" s="45" t="str">
        <f t="shared" si="43"/>
        <v>Dewasa</v>
      </c>
      <c r="I515" s="45">
        <v>0</v>
      </c>
      <c r="J515" s="45" t="str">
        <f t="shared" si="44"/>
        <v>TIDAK</v>
      </c>
    </row>
    <row r="516" spans="1:10">
      <c r="A516" s="45">
        <v>99</v>
      </c>
      <c r="B516" s="45" t="str">
        <f t="shared" si="40"/>
        <v>NORMAL</v>
      </c>
      <c r="C516" s="45">
        <v>54</v>
      </c>
      <c r="D516" s="45" t="str">
        <f t="shared" si="41"/>
        <v>NORMAL</v>
      </c>
      <c r="E516" s="45">
        <v>25.6</v>
      </c>
      <c r="F516" s="45" t="str">
        <f t="shared" si="42"/>
        <v>NORMAL</v>
      </c>
      <c r="G516" s="45">
        <v>24</v>
      </c>
      <c r="H516" s="45" t="str">
        <f t="shared" si="43"/>
        <v>Dewasa</v>
      </c>
      <c r="I516" s="45">
        <v>0</v>
      </c>
      <c r="J516" s="45" t="str">
        <f t="shared" si="44"/>
        <v>TIDAK</v>
      </c>
    </row>
    <row r="517" spans="1:10">
      <c r="A517" s="45">
        <v>163</v>
      </c>
      <c r="B517" s="45" t="str">
        <f t="shared" si="40"/>
        <v>PREDIABETES</v>
      </c>
      <c r="C517" s="45">
        <v>70</v>
      </c>
      <c r="D517" s="45" t="str">
        <f t="shared" si="41"/>
        <v>NORMAL</v>
      </c>
      <c r="E517" s="45">
        <v>31.6</v>
      </c>
      <c r="F517" s="45" t="str">
        <f t="shared" si="42"/>
        <v>OBESITAS</v>
      </c>
      <c r="G517" s="45">
        <v>28</v>
      </c>
      <c r="H517" s="45" t="str">
        <f t="shared" si="43"/>
        <v>Dewasa</v>
      </c>
      <c r="I517" s="45">
        <v>1</v>
      </c>
      <c r="J517" s="45" t="str">
        <f t="shared" si="44"/>
        <v>YA</v>
      </c>
    </row>
    <row r="518" spans="1:10">
      <c r="A518" s="45">
        <v>145</v>
      </c>
      <c r="B518" s="45" t="str">
        <f t="shared" si="40"/>
        <v>PREDIABETES</v>
      </c>
      <c r="C518" s="45">
        <v>88</v>
      </c>
      <c r="D518" s="45" t="str">
        <f t="shared" si="41"/>
        <v>PRAHIPERTENSI</v>
      </c>
      <c r="E518" s="45">
        <v>30.3</v>
      </c>
      <c r="F518" s="45" t="str">
        <f t="shared" si="42"/>
        <v>OBESITAS</v>
      </c>
      <c r="G518" s="45">
        <v>53</v>
      </c>
      <c r="H518" s="45" t="str">
        <f t="shared" si="43"/>
        <v>Dewasa</v>
      </c>
      <c r="I518" s="45">
        <v>1</v>
      </c>
      <c r="J518" s="45" t="str">
        <f t="shared" si="44"/>
        <v>YA</v>
      </c>
    </row>
    <row r="519" spans="1:10">
      <c r="A519" s="45">
        <v>125</v>
      </c>
      <c r="B519" s="45" t="str">
        <f t="shared" si="40"/>
        <v>NORMAL</v>
      </c>
      <c r="C519" s="45">
        <v>86</v>
      </c>
      <c r="D519" s="45" t="str">
        <f t="shared" si="41"/>
        <v>PRAHIPERTENSI</v>
      </c>
      <c r="E519" s="45">
        <v>37.6</v>
      </c>
      <c r="F519" s="45" t="str">
        <f t="shared" si="42"/>
        <v>OBESITAS</v>
      </c>
      <c r="G519" s="45">
        <v>51</v>
      </c>
      <c r="H519" s="45" t="str">
        <f t="shared" si="43"/>
        <v>Dewasa</v>
      </c>
      <c r="I519" s="45">
        <v>0</v>
      </c>
      <c r="J519" s="45" t="str">
        <f t="shared" si="44"/>
        <v>TIDAK</v>
      </c>
    </row>
    <row r="520" spans="1:10">
      <c r="A520" s="45">
        <v>76</v>
      </c>
      <c r="B520" s="45" t="str">
        <f t="shared" si="40"/>
        <v>NORMAL</v>
      </c>
      <c r="C520" s="45">
        <v>60</v>
      </c>
      <c r="D520" s="45" t="str">
        <f t="shared" si="41"/>
        <v>NORMAL</v>
      </c>
      <c r="E520" s="45">
        <v>32.799999999999997</v>
      </c>
      <c r="F520" s="45" t="str">
        <f t="shared" si="42"/>
        <v>OBESITAS</v>
      </c>
      <c r="G520" s="45">
        <v>41</v>
      </c>
      <c r="H520" s="45" t="str">
        <f t="shared" si="43"/>
        <v>Dewasa</v>
      </c>
      <c r="I520" s="45">
        <v>0</v>
      </c>
      <c r="J520" s="45" t="str">
        <f t="shared" si="44"/>
        <v>TIDAK</v>
      </c>
    </row>
    <row r="521" spans="1:10">
      <c r="A521" s="45">
        <v>129</v>
      </c>
      <c r="B521" s="45" t="str">
        <f t="shared" si="40"/>
        <v>NORMAL</v>
      </c>
      <c r="C521" s="45">
        <v>90</v>
      </c>
      <c r="D521" s="45" t="str">
        <f t="shared" si="41"/>
        <v>HIPERTENSI1</v>
      </c>
      <c r="E521" s="45">
        <v>19.600000000000001</v>
      </c>
      <c r="F521" s="45" t="str">
        <f t="shared" si="42"/>
        <v>NORMAL</v>
      </c>
      <c r="G521" s="45">
        <v>60</v>
      </c>
      <c r="H521" s="45" t="str">
        <f t="shared" si="43"/>
        <v>Dewasa</v>
      </c>
      <c r="I521" s="45">
        <v>0</v>
      </c>
      <c r="J521" s="45" t="str">
        <f t="shared" si="44"/>
        <v>TIDAK</v>
      </c>
    </row>
    <row r="522" spans="1:10">
      <c r="A522" s="45">
        <v>68</v>
      </c>
      <c r="B522" s="45" t="str">
        <f t="shared" si="40"/>
        <v>NORMAL</v>
      </c>
      <c r="C522" s="45">
        <v>70</v>
      </c>
      <c r="D522" s="45" t="str">
        <f t="shared" si="41"/>
        <v>NORMAL</v>
      </c>
      <c r="E522" s="45">
        <v>25</v>
      </c>
      <c r="F522" s="45" t="str">
        <f t="shared" si="42"/>
        <v>NORMAL</v>
      </c>
      <c r="G522" s="45">
        <v>25</v>
      </c>
      <c r="H522" s="45" t="str">
        <f t="shared" si="43"/>
        <v>Dewasa</v>
      </c>
      <c r="I522" s="45">
        <v>0</v>
      </c>
      <c r="J522" s="45" t="str">
        <f t="shared" si="44"/>
        <v>TIDAK</v>
      </c>
    </row>
    <row r="523" spans="1:10">
      <c r="A523" s="45">
        <v>124</v>
      </c>
      <c r="B523" s="45" t="str">
        <f t="shared" si="40"/>
        <v>NORMAL</v>
      </c>
      <c r="C523" s="45">
        <v>80</v>
      </c>
      <c r="D523" s="45" t="str">
        <f t="shared" si="41"/>
        <v>NORMAL</v>
      </c>
      <c r="E523" s="45">
        <v>33.200000000000003</v>
      </c>
      <c r="F523" s="45" t="str">
        <f t="shared" si="42"/>
        <v>OBESITAS</v>
      </c>
      <c r="G523" s="45">
        <v>26</v>
      </c>
      <c r="H523" s="45" t="str">
        <f t="shared" si="43"/>
        <v>Dewasa</v>
      </c>
      <c r="I523" s="45">
        <v>0</v>
      </c>
      <c r="J523" s="45" t="str">
        <f t="shared" si="44"/>
        <v>TIDAK</v>
      </c>
    </row>
    <row r="524" spans="1:10">
      <c r="A524" s="45">
        <v>114</v>
      </c>
      <c r="B524" s="45" t="str">
        <f t="shared" si="40"/>
        <v>NORMAL</v>
      </c>
      <c r="C524" s="45">
        <v>0</v>
      </c>
      <c r="D524" s="45" t="str">
        <f t="shared" si="41"/>
        <v>NORMAL</v>
      </c>
      <c r="E524" s="45">
        <v>0</v>
      </c>
      <c r="F524" s="45" t="str">
        <f t="shared" si="42"/>
        <v>KURANG</v>
      </c>
      <c r="G524" s="45">
        <v>26</v>
      </c>
      <c r="H524" s="45" t="str">
        <f t="shared" si="43"/>
        <v>Dewasa</v>
      </c>
      <c r="I524" s="45">
        <v>0</v>
      </c>
      <c r="J524" s="45" t="str">
        <f t="shared" si="44"/>
        <v>TIDAK</v>
      </c>
    </row>
    <row r="525" spans="1:10">
      <c r="A525" s="45">
        <v>130</v>
      </c>
      <c r="B525" s="45" t="str">
        <f t="shared" si="40"/>
        <v>NORMAL</v>
      </c>
      <c r="C525" s="45">
        <v>70</v>
      </c>
      <c r="D525" s="45" t="str">
        <f t="shared" si="41"/>
        <v>NORMAL</v>
      </c>
      <c r="E525" s="45">
        <v>34.200000000000003</v>
      </c>
      <c r="F525" s="45" t="str">
        <f t="shared" si="42"/>
        <v>OBESITAS</v>
      </c>
      <c r="G525" s="45">
        <v>45</v>
      </c>
      <c r="H525" s="45" t="str">
        <f t="shared" si="43"/>
        <v>Dewasa</v>
      </c>
      <c r="I525" s="45">
        <v>1</v>
      </c>
      <c r="J525" s="45" t="str">
        <f t="shared" si="44"/>
        <v>YA</v>
      </c>
    </row>
    <row r="526" spans="1:10">
      <c r="A526" s="45">
        <v>125</v>
      </c>
      <c r="B526" s="45" t="str">
        <f t="shared" si="40"/>
        <v>NORMAL</v>
      </c>
      <c r="C526" s="45">
        <v>58</v>
      </c>
      <c r="D526" s="45" t="str">
        <f t="shared" si="41"/>
        <v>NORMAL</v>
      </c>
      <c r="E526" s="45">
        <v>31.6</v>
      </c>
      <c r="F526" s="45" t="str">
        <f t="shared" si="42"/>
        <v>OBESITAS</v>
      </c>
      <c r="G526" s="45">
        <v>24</v>
      </c>
      <c r="H526" s="45" t="str">
        <f t="shared" si="43"/>
        <v>Dewasa</v>
      </c>
      <c r="I526" s="45">
        <v>0</v>
      </c>
      <c r="J526" s="45" t="str">
        <f t="shared" si="44"/>
        <v>TIDAK</v>
      </c>
    </row>
    <row r="527" spans="1:10">
      <c r="A527" s="45">
        <v>87</v>
      </c>
      <c r="B527" s="45" t="str">
        <f t="shared" si="40"/>
        <v>NORMAL</v>
      </c>
      <c r="C527" s="45">
        <v>60</v>
      </c>
      <c r="D527" s="45" t="str">
        <f t="shared" si="41"/>
        <v>NORMAL</v>
      </c>
      <c r="E527" s="45">
        <v>21.8</v>
      </c>
      <c r="F527" s="45" t="str">
        <f t="shared" si="42"/>
        <v>NORMAL</v>
      </c>
      <c r="G527" s="45">
        <v>21</v>
      </c>
      <c r="H527" s="45" t="str">
        <f t="shared" si="43"/>
        <v>Dewasa</v>
      </c>
      <c r="I527" s="45">
        <v>0</v>
      </c>
      <c r="J527" s="45" t="str">
        <f t="shared" si="44"/>
        <v>TIDAK</v>
      </c>
    </row>
    <row r="528" spans="1:10">
      <c r="A528" s="45">
        <v>97</v>
      </c>
      <c r="B528" s="45" t="str">
        <f t="shared" si="40"/>
        <v>NORMAL</v>
      </c>
      <c r="C528" s="45">
        <v>64</v>
      </c>
      <c r="D528" s="45" t="str">
        <f t="shared" si="41"/>
        <v>NORMAL</v>
      </c>
      <c r="E528" s="45">
        <v>18.2</v>
      </c>
      <c r="F528" s="45" t="str">
        <f t="shared" si="42"/>
        <v>KURANG</v>
      </c>
      <c r="G528" s="45">
        <v>21</v>
      </c>
      <c r="H528" s="45" t="str">
        <f t="shared" si="43"/>
        <v>Dewasa</v>
      </c>
      <c r="I528" s="45">
        <v>0</v>
      </c>
      <c r="J528" s="45" t="str">
        <f t="shared" si="44"/>
        <v>TIDAK</v>
      </c>
    </row>
    <row r="529" spans="1:10">
      <c r="A529" s="45">
        <v>116</v>
      </c>
      <c r="B529" s="45" t="str">
        <f t="shared" si="40"/>
        <v>NORMAL</v>
      </c>
      <c r="C529" s="45">
        <v>74</v>
      </c>
      <c r="D529" s="45" t="str">
        <f t="shared" si="41"/>
        <v>NORMAL</v>
      </c>
      <c r="E529" s="45">
        <v>26.3</v>
      </c>
      <c r="F529" s="45" t="str">
        <f t="shared" si="42"/>
        <v>NORMAL</v>
      </c>
      <c r="G529" s="45">
        <v>24</v>
      </c>
      <c r="H529" s="45" t="str">
        <f t="shared" si="43"/>
        <v>Dewasa</v>
      </c>
      <c r="I529" s="45">
        <v>0</v>
      </c>
      <c r="J529" s="45" t="str">
        <f t="shared" si="44"/>
        <v>TIDAK</v>
      </c>
    </row>
    <row r="530" spans="1:10">
      <c r="A530" s="45">
        <v>117</v>
      </c>
      <c r="B530" s="45" t="str">
        <f t="shared" si="40"/>
        <v>NORMAL</v>
      </c>
      <c r="C530" s="45">
        <v>66</v>
      </c>
      <c r="D530" s="45" t="str">
        <f t="shared" si="41"/>
        <v>NORMAL</v>
      </c>
      <c r="E530" s="45">
        <v>30.8</v>
      </c>
      <c r="F530" s="45" t="str">
        <f t="shared" si="42"/>
        <v>OBESITAS</v>
      </c>
      <c r="G530" s="45">
        <v>22</v>
      </c>
      <c r="H530" s="45" t="str">
        <f t="shared" si="43"/>
        <v>Dewasa</v>
      </c>
      <c r="I530" s="45">
        <v>0</v>
      </c>
      <c r="J530" s="45" t="str">
        <f t="shared" si="44"/>
        <v>TIDAK</v>
      </c>
    </row>
    <row r="531" spans="1:10">
      <c r="A531" s="45">
        <v>111</v>
      </c>
      <c r="B531" s="45" t="str">
        <f t="shared" si="40"/>
        <v>NORMAL</v>
      </c>
      <c r="C531" s="45">
        <v>65</v>
      </c>
      <c r="D531" s="45" t="str">
        <f t="shared" si="41"/>
        <v>NORMAL</v>
      </c>
      <c r="E531" s="45">
        <v>24.6</v>
      </c>
      <c r="F531" s="45" t="str">
        <f t="shared" si="42"/>
        <v>NORMAL</v>
      </c>
      <c r="G531" s="45">
        <v>31</v>
      </c>
      <c r="H531" s="45" t="str">
        <f t="shared" si="43"/>
        <v>Dewasa</v>
      </c>
      <c r="I531" s="45">
        <v>0</v>
      </c>
      <c r="J531" s="45" t="str">
        <f t="shared" si="44"/>
        <v>TIDAK</v>
      </c>
    </row>
    <row r="532" spans="1:10">
      <c r="A532" s="45">
        <v>122</v>
      </c>
      <c r="B532" s="45" t="str">
        <f t="shared" si="40"/>
        <v>NORMAL</v>
      </c>
      <c r="C532" s="45">
        <v>60</v>
      </c>
      <c r="D532" s="45" t="str">
        <f t="shared" si="41"/>
        <v>NORMAL</v>
      </c>
      <c r="E532" s="45">
        <v>29.8</v>
      </c>
      <c r="F532" s="45" t="str">
        <f t="shared" si="42"/>
        <v>NORMAL</v>
      </c>
      <c r="G532" s="45">
        <v>22</v>
      </c>
      <c r="H532" s="45" t="str">
        <f t="shared" si="43"/>
        <v>Dewasa</v>
      </c>
      <c r="I532" s="45">
        <v>0</v>
      </c>
      <c r="J532" s="45" t="str">
        <f t="shared" si="44"/>
        <v>TIDAK</v>
      </c>
    </row>
    <row r="533" spans="1:10">
      <c r="A533" s="45">
        <v>107</v>
      </c>
      <c r="B533" s="45" t="str">
        <f t="shared" si="40"/>
        <v>NORMAL</v>
      </c>
      <c r="C533" s="45">
        <v>76</v>
      </c>
      <c r="D533" s="45" t="str">
        <f t="shared" si="41"/>
        <v>NORMAL</v>
      </c>
      <c r="E533" s="45">
        <v>45.3</v>
      </c>
      <c r="F533" s="45" t="str">
        <f t="shared" si="42"/>
        <v>OBESITAS</v>
      </c>
      <c r="G533" s="45">
        <v>24</v>
      </c>
      <c r="H533" s="45" t="str">
        <f t="shared" si="43"/>
        <v>Dewasa</v>
      </c>
      <c r="I533" s="45">
        <v>0</v>
      </c>
      <c r="J533" s="45" t="str">
        <f t="shared" si="44"/>
        <v>TIDAK</v>
      </c>
    </row>
    <row r="534" spans="1:10">
      <c r="A534" s="45">
        <v>86</v>
      </c>
      <c r="B534" s="45" t="str">
        <f t="shared" si="40"/>
        <v>NORMAL</v>
      </c>
      <c r="C534" s="45">
        <v>66</v>
      </c>
      <c r="D534" s="45" t="str">
        <f t="shared" si="41"/>
        <v>NORMAL</v>
      </c>
      <c r="E534" s="45">
        <v>41.3</v>
      </c>
      <c r="F534" s="45" t="str">
        <f t="shared" si="42"/>
        <v>OBESITAS</v>
      </c>
      <c r="G534" s="45">
        <v>29</v>
      </c>
      <c r="H534" s="45" t="str">
        <f t="shared" si="43"/>
        <v>Dewasa</v>
      </c>
      <c r="I534" s="45">
        <v>0</v>
      </c>
      <c r="J534" s="45" t="str">
        <f t="shared" si="44"/>
        <v>TIDAK</v>
      </c>
    </row>
    <row r="535" spans="1:10">
      <c r="A535" s="45">
        <v>91</v>
      </c>
      <c r="B535" s="45" t="str">
        <f t="shared" si="40"/>
        <v>NORMAL</v>
      </c>
      <c r="C535" s="45">
        <v>0</v>
      </c>
      <c r="D535" s="45" t="str">
        <f t="shared" si="41"/>
        <v>NORMAL</v>
      </c>
      <c r="E535" s="45">
        <v>29.8</v>
      </c>
      <c r="F535" s="45" t="str">
        <f t="shared" si="42"/>
        <v>NORMAL</v>
      </c>
      <c r="G535" s="45">
        <v>31</v>
      </c>
      <c r="H535" s="45" t="str">
        <f t="shared" si="43"/>
        <v>Dewasa</v>
      </c>
      <c r="I535" s="45">
        <v>0</v>
      </c>
      <c r="J535" s="45" t="str">
        <f t="shared" si="44"/>
        <v>TIDAK</v>
      </c>
    </row>
    <row r="536" spans="1:10">
      <c r="A536" s="45">
        <v>77</v>
      </c>
      <c r="B536" s="45" t="str">
        <f t="shared" si="40"/>
        <v>NORMAL</v>
      </c>
      <c r="C536" s="45">
        <v>56</v>
      </c>
      <c r="D536" s="45" t="str">
        <f t="shared" si="41"/>
        <v>NORMAL</v>
      </c>
      <c r="E536" s="45">
        <v>33.299999999999997</v>
      </c>
      <c r="F536" s="45" t="str">
        <f t="shared" si="42"/>
        <v>OBESITAS</v>
      </c>
      <c r="G536" s="45">
        <v>24</v>
      </c>
      <c r="H536" s="45" t="str">
        <f t="shared" si="43"/>
        <v>Dewasa</v>
      </c>
      <c r="I536" s="45">
        <v>0</v>
      </c>
      <c r="J536" s="45" t="str">
        <f t="shared" si="44"/>
        <v>TIDAK</v>
      </c>
    </row>
    <row r="537" spans="1:10">
      <c r="A537" s="45">
        <v>132</v>
      </c>
      <c r="B537" s="45" t="str">
        <f t="shared" si="40"/>
        <v>NORMAL</v>
      </c>
      <c r="C537" s="45">
        <v>0</v>
      </c>
      <c r="D537" s="45" t="str">
        <f t="shared" si="41"/>
        <v>NORMAL</v>
      </c>
      <c r="E537" s="45">
        <v>32.9</v>
      </c>
      <c r="F537" s="45" t="str">
        <f t="shared" si="42"/>
        <v>OBESITAS</v>
      </c>
      <c r="G537" s="45">
        <v>23</v>
      </c>
      <c r="H537" s="45" t="str">
        <f t="shared" si="43"/>
        <v>Dewasa</v>
      </c>
      <c r="I537" s="45">
        <v>1</v>
      </c>
      <c r="J537" s="45" t="str">
        <f t="shared" si="44"/>
        <v>YA</v>
      </c>
    </row>
    <row r="538" spans="1:10">
      <c r="A538" s="45">
        <v>105</v>
      </c>
      <c r="B538" s="45" t="str">
        <f t="shared" si="40"/>
        <v>NORMAL</v>
      </c>
      <c r="C538" s="45">
        <v>90</v>
      </c>
      <c r="D538" s="45" t="str">
        <f t="shared" si="41"/>
        <v>HIPERTENSI1</v>
      </c>
      <c r="E538" s="45">
        <v>29.6</v>
      </c>
      <c r="F538" s="45" t="str">
        <f t="shared" si="42"/>
        <v>NORMAL</v>
      </c>
      <c r="G538" s="45">
        <v>46</v>
      </c>
      <c r="H538" s="45" t="str">
        <f t="shared" si="43"/>
        <v>Dewasa</v>
      </c>
      <c r="I538" s="45">
        <v>0</v>
      </c>
      <c r="J538" s="45" t="str">
        <f t="shared" si="44"/>
        <v>TIDAK</v>
      </c>
    </row>
    <row r="539" spans="1:10">
      <c r="A539" s="45">
        <v>57</v>
      </c>
      <c r="B539" s="45" t="str">
        <f t="shared" si="40"/>
        <v>NORMAL</v>
      </c>
      <c r="C539" s="45">
        <v>60</v>
      </c>
      <c r="D539" s="45" t="str">
        <f t="shared" si="41"/>
        <v>NORMAL</v>
      </c>
      <c r="E539" s="45">
        <v>21.7</v>
      </c>
      <c r="F539" s="45" t="str">
        <f t="shared" si="42"/>
        <v>NORMAL</v>
      </c>
      <c r="G539" s="45">
        <v>67</v>
      </c>
      <c r="H539" s="45" t="str">
        <f t="shared" si="43"/>
        <v>Lansia</v>
      </c>
      <c r="I539" s="45">
        <v>0</v>
      </c>
      <c r="J539" s="45" t="str">
        <f t="shared" si="44"/>
        <v>TIDAK</v>
      </c>
    </row>
    <row r="540" spans="1:10">
      <c r="A540" s="45">
        <v>127</v>
      </c>
      <c r="B540" s="45" t="str">
        <f t="shared" si="40"/>
        <v>NORMAL</v>
      </c>
      <c r="C540" s="45">
        <v>80</v>
      </c>
      <c r="D540" s="45" t="str">
        <f t="shared" si="41"/>
        <v>NORMAL</v>
      </c>
      <c r="E540" s="45">
        <v>36.299999999999997</v>
      </c>
      <c r="F540" s="45" t="str">
        <f t="shared" si="42"/>
        <v>OBESITAS</v>
      </c>
      <c r="G540" s="45">
        <v>23</v>
      </c>
      <c r="H540" s="45" t="str">
        <f t="shared" si="43"/>
        <v>Dewasa</v>
      </c>
      <c r="I540" s="45">
        <v>0</v>
      </c>
      <c r="J540" s="45" t="str">
        <f t="shared" si="44"/>
        <v>TIDAK</v>
      </c>
    </row>
    <row r="541" spans="1:10">
      <c r="A541" s="45">
        <v>129</v>
      </c>
      <c r="B541" s="45" t="str">
        <f t="shared" si="40"/>
        <v>NORMAL</v>
      </c>
      <c r="C541" s="45">
        <v>92</v>
      </c>
      <c r="D541" s="45" t="str">
        <f t="shared" si="41"/>
        <v>HIPERTENSI1</v>
      </c>
      <c r="E541" s="45">
        <v>36.4</v>
      </c>
      <c r="F541" s="45" t="str">
        <f t="shared" si="42"/>
        <v>OBESITAS</v>
      </c>
      <c r="G541" s="45">
        <v>32</v>
      </c>
      <c r="H541" s="45" t="str">
        <f t="shared" si="43"/>
        <v>Dewasa</v>
      </c>
      <c r="I541" s="45">
        <v>1</v>
      </c>
      <c r="J541" s="45" t="str">
        <f t="shared" si="44"/>
        <v>YA</v>
      </c>
    </row>
    <row r="542" spans="1:10">
      <c r="A542" s="45">
        <v>100</v>
      </c>
      <c r="B542" s="45" t="str">
        <f t="shared" si="40"/>
        <v>NORMAL</v>
      </c>
      <c r="C542" s="45">
        <v>74</v>
      </c>
      <c r="D542" s="45" t="str">
        <f t="shared" si="41"/>
        <v>NORMAL</v>
      </c>
      <c r="E542" s="45">
        <v>39.4</v>
      </c>
      <c r="F542" s="45" t="str">
        <f t="shared" si="42"/>
        <v>OBESITAS</v>
      </c>
      <c r="G542" s="45">
        <v>43</v>
      </c>
      <c r="H542" s="45" t="str">
        <f t="shared" si="43"/>
        <v>Dewasa</v>
      </c>
      <c r="I542" s="45">
        <v>1</v>
      </c>
      <c r="J542" s="45" t="str">
        <f t="shared" si="44"/>
        <v>YA</v>
      </c>
    </row>
    <row r="543" spans="1:10">
      <c r="A543" s="45">
        <v>128</v>
      </c>
      <c r="B543" s="45" t="str">
        <f t="shared" si="40"/>
        <v>NORMAL</v>
      </c>
      <c r="C543" s="45">
        <v>72</v>
      </c>
      <c r="D543" s="45" t="str">
        <f t="shared" si="41"/>
        <v>NORMAL</v>
      </c>
      <c r="E543" s="45">
        <v>32.4</v>
      </c>
      <c r="F543" s="45" t="str">
        <f t="shared" si="42"/>
        <v>OBESITAS</v>
      </c>
      <c r="G543" s="45">
        <v>27</v>
      </c>
      <c r="H543" s="45" t="str">
        <f t="shared" si="43"/>
        <v>Dewasa</v>
      </c>
      <c r="I543" s="45">
        <v>1</v>
      </c>
      <c r="J543" s="45" t="str">
        <f t="shared" si="44"/>
        <v>YA</v>
      </c>
    </row>
    <row r="544" spans="1:10">
      <c r="A544" s="45">
        <v>90</v>
      </c>
      <c r="B544" s="45" t="str">
        <f t="shared" si="40"/>
        <v>NORMAL</v>
      </c>
      <c r="C544" s="45">
        <v>85</v>
      </c>
      <c r="D544" s="45" t="str">
        <f t="shared" si="41"/>
        <v>PRAHIPERTENSI</v>
      </c>
      <c r="E544" s="45">
        <v>34.9</v>
      </c>
      <c r="F544" s="45" t="str">
        <f t="shared" si="42"/>
        <v>OBESITAS</v>
      </c>
      <c r="G544" s="45">
        <v>56</v>
      </c>
      <c r="H544" s="45" t="str">
        <f t="shared" si="43"/>
        <v>Dewasa</v>
      </c>
      <c r="I544" s="45">
        <v>1</v>
      </c>
      <c r="J544" s="45" t="str">
        <f t="shared" si="44"/>
        <v>YA</v>
      </c>
    </row>
    <row r="545" spans="1:10">
      <c r="A545" s="45">
        <v>84</v>
      </c>
      <c r="B545" s="45" t="str">
        <f t="shared" si="40"/>
        <v>NORMAL</v>
      </c>
      <c r="C545" s="45">
        <v>90</v>
      </c>
      <c r="D545" s="45" t="str">
        <f t="shared" si="41"/>
        <v>HIPERTENSI1</v>
      </c>
      <c r="E545" s="45">
        <v>39.5</v>
      </c>
      <c r="F545" s="45" t="str">
        <f t="shared" si="42"/>
        <v>OBESITAS</v>
      </c>
      <c r="G545" s="45">
        <v>25</v>
      </c>
      <c r="H545" s="45" t="str">
        <f t="shared" si="43"/>
        <v>Dewasa</v>
      </c>
      <c r="I545" s="45">
        <v>0</v>
      </c>
      <c r="J545" s="45" t="str">
        <f t="shared" si="44"/>
        <v>TIDAK</v>
      </c>
    </row>
    <row r="546" spans="1:10">
      <c r="A546" s="45">
        <v>88</v>
      </c>
      <c r="B546" s="45" t="str">
        <f t="shared" si="40"/>
        <v>NORMAL</v>
      </c>
      <c r="C546" s="45">
        <v>78</v>
      </c>
      <c r="D546" s="45" t="str">
        <f t="shared" si="41"/>
        <v>NORMAL</v>
      </c>
      <c r="E546" s="45">
        <v>32</v>
      </c>
      <c r="F546" s="45" t="str">
        <f t="shared" si="42"/>
        <v>OBESITAS</v>
      </c>
      <c r="G546" s="45">
        <v>29</v>
      </c>
      <c r="H546" s="45" t="str">
        <f t="shared" si="43"/>
        <v>Dewasa</v>
      </c>
      <c r="I546" s="45">
        <v>0</v>
      </c>
      <c r="J546" s="45" t="str">
        <f t="shared" si="44"/>
        <v>TIDAK</v>
      </c>
    </row>
    <row r="547" spans="1:10">
      <c r="A547" s="45">
        <v>186</v>
      </c>
      <c r="B547" s="45" t="str">
        <f t="shared" si="40"/>
        <v>PREDIABETES</v>
      </c>
      <c r="C547" s="45">
        <v>90</v>
      </c>
      <c r="D547" s="45" t="str">
        <f t="shared" si="41"/>
        <v>HIPERTENSI1</v>
      </c>
      <c r="E547" s="45">
        <v>34.5</v>
      </c>
      <c r="F547" s="45" t="str">
        <f t="shared" si="42"/>
        <v>OBESITAS</v>
      </c>
      <c r="G547" s="45">
        <v>37</v>
      </c>
      <c r="H547" s="45" t="str">
        <f t="shared" si="43"/>
        <v>Dewasa</v>
      </c>
      <c r="I547" s="45">
        <v>1</v>
      </c>
      <c r="J547" s="45" t="str">
        <f t="shared" si="44"/>
        <v>YA</v>
      </c>
    </row>
    <row r="548" spans="1:10">
      <c r="A548" s="45">
        <v>187</v>
      </c>
      <c r="B548" s="45" t="str">
        <f t="shared" si="40"/>
        <v>PREDIABETES</v>
      </c>
      <c r="C548" s="45">
        <v>76</v>
      </c>
      <c r="D548" s="45" t="str">
        <f t="shared" si="41"/>
        <v>NORMAL</v>
      </c>
      <c r="E548" s="45">
        <v>43.6</v>
      </c>
      <c r="F548" s="45" t="str">
        <f t="shared" si="42"/>
        <v>OBESITAS</v>
      </c>
      <c r="G548" s="45">
        <v>53</v>
      </c>
      <c r="H548" s="45" t="str">
        <f t="shared" si="43"/>
        <v>Dewasa</v>
      </c>
      <c r="I548" s="45">
        <v>1</v>
      </c>
      <c r="J548" s="45" t="str">
        <f t="shared" si="44"/>
        <v>YA</v>
      </c>
    </row>
    <row r="549" spans="1:10">
      <c r="A549" s="45">
        <v>131</v>
      </c>
      <c r="B549" s="45" t="str">
        <f t="shared" si="40"/>
        <v>NORMAL</v>
      </c>
      <c r="C549" s="45">
        <v>68</v>
      </c>
      <c r="D549" s="45" t="str">
        <f t="shared" si="41"/>
        <v>NORMAL</v>
      </c>
      <c r="E549" s="45">
        <v>33.1</v>
      </c>
      <c r="F549" s="45" t="str">
        <f t="shared" si="42"/>
        <v>OBESITAS</v>
      </c>
      <c r="G549" s="45">
        <v>28</v>
      </c>
      <c r="H549" s="45" t="str">
        <f t="shared" si="43"/>
        <v>Dewasa</v>
      </c>
      <c r="I549" s="45">
        <v>0</v>
      </c>
      <c r="J549" s="45" t="str">
        <f t="shared" si="44"/>
        <v>TIDAK</v>
      </c>
    </row>
    <row r="550" spans="1:10">
      <c r="A550" s="45">
        <v>164</v>
      </c>
      <c r="B550" s="45" t="str">
        <f t="shared" si="40"/>
        <v>PREDIABETES</v>
      </c>
      <c r="C550" s="45">
        <v>82</v>
      </c>
      <c r="D550" s="45" t="str">
        <f t="shared" si="41"/>
        <v>PRAHIPERTENSI</v>
      </c>
      <c r="E550" s="45">
        <v>32.799999999999997</v>
      </c>
      <c r="F550" s="45" t="str">
        <f t="shared" si="42"/>
        <v>OBESITAS</v>
      </c>
      <c r="G550" s="45">
        <v>50</v>
      </c>
      <c r="H550" s="45" t="str">
        <f t="shared" si="43"/>
        <v>Dewasa</v>
      </c>
      <c r="I550" s="45">
        <v>0</v>
      </c>
      <c r="J550" s="45" t="str">
        <f t="shared" si="44"/>
        <v>TIDAK</v>
      </c>
    </row>
    <row r="551" spans="1:10">
      <c r="A551" s="45">
        <v>189</v>
      </c>
      <c r="B551" s="45" t="str">
        <f t="shared" si="40"/>
        <v>PREDIABETES</v>
      </c>
      <c r="C551" s="45">
        <v>110</v>
      </c>
      <c r="D551" s="45" t="str">
        <f t="shared" si="41"/>
        <v>HIPERTENSI2</v>
      </c>
      <c r="E551" s="45">
        <v>28.5</v>
      </c>
      <c r="F551" s="45" t="str">
        <f t="shared" si="42"/>
        <v>NORMAL</v>
      </c>
      <c r="G551" s="45">
        <v>37</v>
      </c>
      <c r="H551" s="45" t="str">
        <f t="shared" si="43"/>
        <v>Dewasa</v>
      </c>
      <c r="I551" s="45">
        <v>0</v>
      </c>
      <c r="J551" s="45" t="str">
        <f t="shared" si="44"/>
        <v>TIDAK</v>
      </c>
    </row>
    <row r="552" spans="1:10">
      <c r="A552" s="45">
        <v>116</v>
      </c>
      <c r="B552" s="45" t="str">
        <f t="shared" si="40"/>
        <v>NORMAL</v>
      </c>
      <c r="C552" s="45">
        <v>70</v>
      </c>
      <c r="D552" s="45" t="str">
        <f t="shared" si="41"/>
        <v>NORMAL</v>
      </c>
      <c r="E552" s="45">
        <v>27.4</v>
      </c>
      <c r="F552" s="45" t="str">
        <f t="shared" si="42"/>
        <v>NORMAL</v>
      </c>
      <c r="G552" s="45">
        <v>21</v>
      </c>
      <c r="H552" s="45" t="str">
        <f t="shared" si="43"/>
        <v>Dewasa</v>
      </c>
      <c r="I552" s="45">
        <v>0</v>
      </c>
      <c r="J552" s="45" t="str">
        <f t="shared" si="44"/>
        <v>TIDAK</v>
      </c>
    </row>
    <row r="553" spans="1:10">
      <c r="A553" s="45">
        <v>84</v>
      </c>
      <c r="B553" s="45" t="str">
        <f t="shared" si="40"/>
        <v>NORMAL</v>
      </c>
      <c r="C553" s="45">
        <v>68</v>
      </c>
      <c r="D553" s="45" t="str">
        <f t="shared" si="41"/>
        <v>NORMAL</v>
      </c>
      <c r="E553" s="45">
        <v>31.9</v>
      </c>
      <c r="F553" s="45" t="str">
        <f t="shared" si="42"/>
        <v>OBESITAS</v>
      </c>
      <c r="G553" s="45">
        <v>25</v>
      </c>
      <c r="H553" s="45" t="str">
        <f t="shared" si="43"/>
        <v>Dewasa</v>
      </c>
      <c r="I553" s="45">
        <v>0</v>
      </c>
      <c r="J553" s="45" t="str">
        <f t="shared" si="44"/>
        <v>TIDAK</v>
      </c>
    </row>
    <row r="554" spans="1:10">
      <c r="A554" s="45">
        <v>114</v>
      </c>
      <c r="B554" s="45" t="str">
        <f t="shared" si="40"/>
        <v>NORMAL</v>
      </c>
      <c r="C554" s="45">
        <v>88</v>
      </c>
      <c r="D554" s="45" t="str">
        <f t="shared" si="41"/>
        <v>PRAHIPERTENSI</v>
      </c>
      <c r="E554" s="45">
        <v>27.8</v>
      </c>
      <c r="F554" s="45" t="str">
        <f t="shared" si="42"/>
        <v>NORMAL</v>
      </c>
      <c r="G554" s="45">
        <v>66</v>
      </c>
      <c r="H554" s="45" t="str">
        <f t="shared" si="43"/>
        <v>Lansia</v>
      </c>
      <c r="I554" s="45">
        <v>0</v>
      </c>
      <c r="J554" s="45" t="str">
        <f t="shared" si="44"/>
        <v>TIDAK</v>
      </c>
    </row>
    <row r="555" spans="1:10">
      <c r="A555" s="45">
        <v>88</v>
      </c>
      <c r="B555" s="45" t="str">
        <f t="shared" si="40"/>
        <v>NORMAL</v>
      </c>
      <c r="C555" s="45">
        <v>62</v>
      </c>
      <c r="D555" s="45" t="str">
        <f t="shared" si="41"/>
        <v>NORMAL</v>
      </c>
      <c r="E555" s="45">
        <v>29.9</v>
      </c>
      <c r="F555" s="45" t="str">
        <f t="shared" si="42"/>
        <v>NORMAL</v>
      </c>
      <c r="G555" s="45">
        <v>23</v>
      </c>
      <c r="H555" s="45" t="str">
        <f t="shared" si="43"/>
        <v>Dewasa</v>
      </c>
      <c r="I555" s="45">
        <v>0</v>
      </c>
      <c r="J555" s="45" t="str">
        <f t="shared" si="44"/>
        <v>TIDAK</v>
      </c>
    </row>
    <row r="556" spans="1:10">
      <c r="A556" s="45">
        <v>84</v>
      </c>
      <c r="B556" s="45" t="str">
        <f t="shared" si="40"/>
        <v>NORMAL</v>
      </c>
      <c r="C556" s="45">
        <v>64</v>
      </c>
      <c r="D556" s="45" t="str">
        <f t="shared" si="41"/>
        <v>NORMAL</v>
      </c>
      <c r="E556" s="45">
        <v>36.9</v>
      </c>
      <c r="F556" s="45" t="str">
        <f t="shared" si="42"/>
        <v>OBESITAS</v>
      </c>
      <c r="G556" s="45">
        <v>28</v>
      </c>
      <c r="H556" s="45" t="str">
        <f t="shared" si="43"/>
        <v>Dewasa</v>
      </c>
      <c r="I556" s="45">
        <v>0</v>
      </c>
      <c r="J556" s="45" t="str">
        <f t="shared" si="44"/>
        <v>TIDAK</v>
      </c>
    </row>
    <row r="557" spans="1:10">
      <c r="A557" s="45">
        <v>124</v>
      </c>
      <c r="B557" s="45" t="str">
        <f t="shared" si="40"/>
        <v>NORMAL</v>
      </c>
      <c r="C557" s="45">
        <v>70</v>
      </c>
      <c r="D557" s="45" t="str">
        <f t="shared" si="41"/>
        <v>NORMAL</v>
      </c>
      <c r="E557" s="45">
        <v>25.5</v>
      </c>
      <c r="F557" s="45" t="str">
        <f t="shared" si="42"/>
        <v>NORMAL</v>
      </c>
      <c r="G557" s="45">
        <v>37</v>
      </c>
      <c r="H557" s="45" t="str">
        <f t="shared" si="43"/>
        <v>Dewasa</v>
      </c>
      <c r="I557" s="45">
        <v>0</v>
      </c>
      <c r="J557" s="45" t="str">
        <f t="shared" si="44"/>
        <v>TIDAK</v>
      </c>
    </row>
    <row r="558" spans="1:10">
      <c r="A558" s="45">
        <v>97</v>
      </c>
      <c r="B558" s="45" t="str">
        <f t="shared" si="40"/>
        <v>NORMAL</v>
      </c>
      <c r="C558" s="45">
        <v>70</v>
      </c>
      <c r="D558" s="45" t="str">
        <f t="shared" si="41"/>
        <v>NORMAL</v>
      </c>
      <c r="E558" s="45">
        <v>38.1</v>
      </c>
      <c r="F558" s="45" t="str">
        <f t="shared" si="42"/>
        <v>OBESITAS</v>
      </c>
      <c r="G558" s="45">
        <v>30</v>
      </c>
      <c r="H558" s="45" t="str">
        <f t="shared" si="43"/>
        <v>Dewasa</v>
      </c>
      <c r="I558" s="45">
        <v>0</v>
      </c>
      <c r="J558" s="45" t="str">
        <f t="shared" si="44"/>
        <v>TIDAK</v>
      </c>
    </row>
    <row r="559" spans="1:10">
      <c r="A559" s="45">
        <v>110</v>
      </c>
      <c r="B559" s="45" t="str">
        <f t="shared" si="40"/>
        <v>NORMAL</v>
      </c>
      <c r="C559" s="45">
        <v>76</v>
      </c>
      <c r="D559" s="45" t="str">
        <f t="shared" si="41"/>
        <v>NORMAL</v>
      </c>
      <c r="E559" s="45">
        <v>27.8</v>
      </c>
      <c r="F559" s="45" t="str">
        <f t="shared" si="42"/>
        <v>NORMAL</v>
      </c>
      <c r="G559" s="45">
        <v>58</v>
      </c>
      <c r="H559" s="45" t="str">
        <f t="shared" si="43"/>
        <v>Dewasa</v>
      </c>
      <c r="I559" s="45">
        <v>0</v>
      </c>
      <c r="J559" s="45" t="str">
        <f t="shared" si="44"/>
        <v>TIDAK</v>
      </c>
    </row>
    <row r="560" spans="1:10">
      <c r="A560" s="45">
        <v>103</v>
      </c>
      <c r="B560" s="45" t="str">
        <f t="shared" si="40"/>
        <v>NORMAL</v>
      </c>
      <c r="C560" s="45">
        <v>68</v>
      </c>
      <c r="D560" s="45" t="str">
        <f t="shared" si="41"/>
        <v>NORMAL</v>
      </c>
      <c r="E560" s="45">
        <v>46.2</v>
      </c>
      <c r="F560" s="45" t="str">
        <f t="shared" si="42"/>
        <v>OBESITAS</v>
      </c>
      <c r="G560" s="45">
        <v>42</v>
      </c>
      <c r="H560" s="45" t="str">
        <f t="shared" si="43"/>
        <v>Dewasa</v>
      </c>
      <c r="I560" s="45">
        <v>0</v>
      </c>
      <c r="J560" s="45" t="str">
        <f t="shared" si="44"/>
        <v>TIDAK</v>
      </c>
    </row>
    <row r="561" spans="1:10">
      <c r="A561" s="45">
        <v>85</v>
      </c>
      <c r="B561" s="45" t="str">
        <f t="shared" si="40"/>
        <v>NORMAL</v>
      </c>
      <c r="C561" s="45">
        <v>74</v>
      </c>
      <c r="D561" s="45" t="str">
        <f t="shared" si="41"/>
        <v>NORMAL</v>
      </c>
      <c r="E561" s="45">
        <v>30.1</v>
      </c>
      <c r="F561" s="45" t="str">
        <f t="shared" si="42"/>
        <v>OBESITAS</v>
      </c>
      <c r="G561" s="45">
        <v>35</v>
      </c>
      <c r="H561" s="45" t="str">
        <f t="shared" si="43"/>
        <v>Dewasa</v>
      </c>
      <c r="I561" s="45">
        <v>0</v>
      </c>
      <c r="J561" s="45" t="str">
        <f t="shared" si="44"/>
        <v>TIDAK</v>
      </c>
    </row>
    <row r="562" spans="1:10">
      <c r="A562" s="45">
        <v>125</v>
      </c>
      <c r="B562" s="45" t="str">
        <f t="shared" si="40"/>
        <v>NORMAL</v>
      </c>
      <c r="C562" s="45">
        <v>76</v>
      </c>
      <c r="D562" s="45" t="str">
        <f t="shared" si="41"/>
        <v>NORMAL</v>
      </c>
      <c r="E562" s="45">
        <v>33.799999999999997</v>
      </c>
      <c r="F562" s="45" t="str">
        <f t="shared" si="42"/>
        <v>OBESITAS</v>
      </c>
      <c r="G562" s="45">
        <v>54</v>
      </c>
      <c r="H562" s="45" t="str">
        <f t="shared" si="43"/>
        <v>Dewasa</v>
      </c>
      <c r="I562" s="45">
        <v>1</v>
      </c>
      <c r="J562" s="45" t="str">
        <f t="shared" si="44"/>
        <v>YA</v>
      </c>
    </row>
    <row r="563" spans="1:10">
      <c r="A563" s="45">
        <v>198</v>
      </c>
      <c r="B563" s="45" t="str">
        <f t="shared" si="40"/>
        <v>PREDIABETES</v>
      </c>
      <c r="C563" s="45">
        <v>66</v>
      </c>
      <c r="D563" s="45" t="str">
        <f t="shared" si="41"/>
        <v>NORMAL</v>
      </c>
      <c r="E563" s="45">
        <v>41.3</v>
      </c>
      <c r="F563" s="45" t="str">
        <f t="shared" si="42"/>
        <v>OBESITAS</v>
      </c>
      <c r="G563" s="45">
        <v>28</v>
      </c>
      <c r="H563" s="45" t="str">
        <f t="shared" si="43"/>
        <v>Dewasa</v>
      </c>
      <c r="I563" s="45">
        <v>1</v>
      </c>
      <c r="J563" s="45" t="str">
        <f t="shared" si="44"/>
        <v>YA</v>
      </c>
    </row>
    <row r="564" spans="1:10">
      <c r="A564" s="45">
        <v>87</v>
      </c>
      <c r="B564" s="45" t="str">
        <f t="shared" si="40"/>
        <v>NORMAL</v>
      </c>
      <c r="C564" s="45">
        <v>68</v>
      </c>
      <c r="D564" s="45" t="str">
        <f t="shared" si="41"/>
        <v>NORMAL</v>
      </c>
      <c r="E564" s="45">
        <v>37.6</v>
      </c>
      <c r="F564" s="45" t="str">
        <f t="shared" si="42"/>
        <v>OBESITAS</v>
      </c>
      <c r="G564" s="45">
        <v>24</v>
      </c>
      <c r="H564" s="45" t="str">
        <f t="shared" si="43"/>
        <v>Dewasa</v>
      </c>
      <c r="I564" s="45">
        <v>0</v>
      </c>
      <c r="J564" s="45" t="str">
        <f t="shared" si="44"/>
        <v>TIDAK</v>
      </c>
    </row>
    <row r="565" spans="1:10">
      <c r="A565" s="45">
        <v>99</v>
      </c>
      <c r="B565" s="45" t="str">
        <f t="shared" si="40"/>
        <v>NORMAL</v>
      </c>
      <c r="C565" s="45">
        <v>60</v>
      </c>
      <c r="D565" s="45" t="str">
        <f t="shared" si="41"/>
        <v>NORMAL</v>
      </c>
      <c r="E565" s="45">
        <v>26.9</v>
      </c>
      <c r="F565" s="45" t="str">
        <f t="shared" si="42"/>
        <v>NORMAL</v>
      </c>
      <c r="G565" s="45">
        <v>32</v>
      </c>
      <c r="H565" s="45" t="str">
        <f t="shared" si="43"/>
        <v>Dewasa</v>
      </c>
      <c r="I565" s="45">
        <v>0</v>
      </c>
      <c r="J565" s="45" t="str">
        <f t="shared" si="44"/>
        <v>TIDAK</v>
      </c>
    </row>
    <row r="566" spans="1:10">
      <c r="A566" s="45">
        <v>91</v>
      </c>
      <c r="B566" s="45" t="str">
        <f t="shared" si="40"/>
        <v>NORMAL</v>
      </c>
      <c r="C566" s="45">
        <v>80</v>
      </c>
      <c r="D566" s="45" t="str">
        <f t="shared" si="41"/>
        <v>NORMAL</v>
      </c>
      <c r="E566" s="45">
        <v>32.4</v>
      </c>
      <c r="F566" s="45" t="str">
        <f t="shared" si="42"/>
        <v>OBESITAS</v>
      </c>
      <c r="G566" s="45">
        <v>27</v>
      </c>
      <c r="H566" s="45" t="str">
        <f t="shared" si="43"/>
        <v>Dewasa</v>
      </c>
      <c r="I566" s="45">
        <v>0</v>
      </c>
      <c r="J566" s="45" t="str">
        <f t="shared" si="44"/>
        <v>TIDAK</v>
      </c>
    </row>
    <row r="567" spans="1:10">
      <c r="A567" s="45">
        <v>95</v>
      </c>
      <c r="B567" s="45" t="str">
        <f t="shared" si="40"/>
        <v>NORMAL</v>
      </c>
      <c r="C567" s="45">
        <v>54</v>
      </c>
      <c r="D567" s="45" t="str">
        <f t="shared" si="41"/>
        <v>NORMAL</v>
      </c>
      <c r="E567" s="45">
        <v>26.1</v>
      </c>
      <c r="F567" s="45" t="str">
        <f t="shared" si="42"/>
        <v>NORMAL</v>
      </c>
      <c r="G567" s="45">
        <v>22</v>
      </c>
      <c r="H567" s="45" t="str">
        <f t="shared" si="43"/>
        <v>Dewasa</v>
      </c>
      <c r="I567" s="45">
        <v>0</v>
      </c>
      <c r="J567" s="45" t="str">
        <f t="shared" si="44"/>
        <v>TIDAK</v>
      </c>
    </row>
    <row r="568" spans="1:10">
      <c r="A568" s="45">
        <v>99</v>
      </c>
      <c r="B568" s="45" t="str">
        <f t="shared" si="40"/>
        <v>NORMAL</v>
      </c>
      <c r="C568" s="45">
        <v>72</v>
      </c>
      <c r="D568" s="45" t="str">
        <f t="shared" si="41"/>
        <v>NORMAL</v>
      </c>
      <c r="E568" s="45">
        <v>38.6</v>
      </c>
      <c r="F568" s="45" t="str">
        <f t="shared" si="42"/>
        <v>OBESITAS</v>
      </c>
      <c r="G568" s="45">
        <v>21</v>
      </c>
      <c r="H568" s="45" t="str">
        <f t="shared" si="43"/>
        <v>Dewasa</v>
      </c>
      <c r="I568" s="45">
        <v>0</v>
      </c>
      <c r="J568" s="45" t="str">
        <f t="shared" si="44"/>
        <v>TIDAK</v>
      </c>
    </row>
    <row r="569" spans="1:10">
      <c r="A569" s="45">
        <v>92</v>
      </c>
      <c r="B569" s="45" t="str">
        <f t="shared" si="40"/>
        <v>NORMAL</v>
      </c>
      <c r="C569" s="45">
        <v>62</v>
      </c>
      <c r="D569" s="45" t="str">
        <f t="shared" si="41"/>
        <v>NORMAL</v>
      </c>
      <c r="E569" s="45">
        <v>32</v>
      </c>
      <c r="F569" s="45" t="str">
        <f t="shared" si="42"/>
        <v>OBESITAS</v>
      </c>
      <c r="G569" s="45">
        <v>46</v>
      </c>
      <c r="H569" s="45" t="str">
        <f t="shared" si="43"/>
        <v>Dewasa</v>
      </c>
      <c r="I569" s="45">
        <v>0</v>
      </c>
      <c r="J569" s="45" t="str">
        <f t="shared" si="44"/>
        <v>TIDAK</v>
      </c>
    </row>
    <row r="570" spans="1:10">
      <c r="A570" s="45">
        <v>154</v>
      </c>
      <c r="B570" s="45" t="str">
        <f t="shared" si="40"/>
        <v>PREDIABETES</v>
      </c>
      <c r="C570" s="45">
        <v>72</v>
      </c>
      <c r="D570" s="45" t="str">
        <f t="shared" si="41"/>
        <v>NORMAL</v>
      </c>
      <c r="E570" s="45">
        <v>31.3</v>
      </c>
      <c r="F570" s="45" t="str">
        <f t="shared" si="42"/>
        <v>OBESITAS</v>
      </c>
      <c r="G570" s="45">
        <v>37</v>
      </c>
      <c r="H570" s="45" t="str">
        <f t="shared" si="43"/>
        <v>Dewasa</v>
      </c>
      <c r="I570" s="45">
        <v>0</v>
      </c>
      <c r="J570" s="45" t="str">
        <f t="shared" si="44"/>
        <v>TIDAK</v>
      </c>
    </row>
    <row r="571" spans="1:10">
      <c r="A571" s="45">
        <v>121</v>
      </c>
      <c r="B571" s="45" t="str">
        <f t="shared" si="40"/>
        <v>NORMAL</v>
      </c>
      <c r="C571" s="45">
        <v>66</v>
      </c>
      <c r="D571" s="45" t="str">
        <f t="shared" si="41"/>
        <v>NORMAL</v>
      </c>
      <c r="E571" s="45">
        <v>34.299999999999997</v>
      </c>
      <c r="F571" s="45" t="str">
        <f t="shared" si="42"/>
        <v>OBESITAS</v>
      </c>
      <c r="G571" s="45">
        <v>33</v>
      </c>
      <c r="H571" s="45" t="str">
        <f t="shared" si="43"/>
        <v>Dewasa</v>
      </c>
      <c r="I571" s="45">
        <v>1</v>
      </c>
      <c r="J571" s="45" t="str">
        <f t="shared" si="44"/>
        <v>YA</v>
      </c>
    </row>
    <row r="572" spans="1:10">
      <c r="A572" s="45">
        <v>78</v>
      </c>
      <c r="B572" s="45" t="str">
        <f t="shared" si="40"/>
        <v>NORMAL</v>
      </c>
      <c r="C572" s="45">
        <v>70</v>
      </c>
      <c r="D572" s="45" t="str">
        <f t="shared" si="41"/>
        <v>NORMAL</v>
      </c>
      <c r="E572" s="45">
        <v>32.5</v>
      </c>
      <c r="F572" s="45" t="str">
        <f t="shared" si="42"/>
        <v>OBESITAS</v>
      </c>
      <c r="G572" s="45">
        <v>39</v>
      </c>
      <c r="H572" s="45" t="str">
        <f t="shared" si="43"/>
        <v>Dewasa</v>
      </c>
      <c r="I572" s="45">
        <v>0</v>
      </c>
      <c r="J572" s="45" t="str">
        <f t="shared" si="44"/>
        <v>TIDAK</v>
      </c>
    </row>
    <row r="573" spans="1:10">
      <c r="A573" s="45">
        <v>130</v>
      </c>
      <c r="B573" s="45" t="str">
        <f t="shared" si="40"/>
        <v>NORMAL</v>
      </c>
      <c r="C573" s="45">
        <v>96</v>
      </c>
      <c r="D573" s="45" t="str">
        <f t="shared" si="41"/>
        <v>HIPERTENSI1</v>
      </c>
      <c r="E573" s="45">
        <v>22.6</v>
      </c>
      <c r="F573" s="45" t="str">
        <f t="shared" si="42"/>
        <v>NORMAL</v>
      </c>
      <c r="G573" s="45">
        <v>21</v>
      </c>
      <c r="H573" s="45" t="str">
        <f t="shared" si="43"/>
        <v>Dewasa</v>
      </c>
      <c r="I573" s="45">
        <v>0</v>
      </c>
      <c r="J573" s="45" t="str">
        <f t="shared" si="44"/>
        <v>TIDAK</v>
      </c>
    </row>
    <row r="574" spans="1:10">
      <c r="A574" s="45">
        <v>111</v>
      </c>
      <c r="B574" s="45" t="str">
        <f t="shared" si="40"/>
        <v>NORMAL</v>
      </c>
      <c r="C574" s="45">
        <v>58</v>
      </c>
      <c r="D574" s="45" t="str">
        <f t="shared" si="41"/>
        <v>NORMAL</v>
      </c>
      <c r="E574" s="45">
        <v>29.5</v>
      </c>
      <c r="F574" s="45" t="str">
        <f t="shared" si="42"/>
        <v>NORMAL</v>
      </c>
      <c r="G574" s="45">
        <v>22</v>
      </c>
      <c r="H574" s="45" t="str">
        <f t="shared" si="43"/>
        <v>Dewasa</v>
      </c>
      <c r="I574" s="45">
        <v>0</v>
      </c>
      <c r="J574" s="45" t="str">
        <f t="shared" si="44"/>
        <v>TIDAK</v>
      </c>
    </row>
    <row r="575" spans="1:10">
      <c r="A575" s="45">
        <v>98</v>
      </c>
      <c r="B575" s="45" t="str">
        <f t="shared" si="40"/>
        <v>NORMAL</v>
      </c>
      <c r="C575" s="45">
        <v>60</v>
      </c>
      <c r="D575" s="45" t="str">
        <f t="shared" si="41"/>
        <v>NORMAL</v>
      </c>
      <c r="E575" s="45">
        <v>34.700000000000003</v>
      </c>
      <c r="F575" s="45" t="str">
        <f t="shared" si="42"/>
        <v>OBESITAS</v>
      </c>
      <c r="G575" s="45">
        <v>22</v>
      </c>
      <c r="H575" s="45" t="str">
        <f t="shared" si="43"/>
        <v>Dewasa</v>
      </c>
      <c r="I575" s="45">
        <v>0</v>
      </c>
      <c r="J575" s="45" t="str">
        <f t="shared" si="44"/>
        <v>TIDAK</v>
      </c>
    </row>
    <row r="576" spans="1:10">
      <c r="A576" s="45">
        <v>143</v>
      </c>
      <c r="B576" s="45" t="str">
        <f t="shared" si="40"/>
        <v>PREDIABETES</v>
      </c>
      <c r="C576" s="45">
        <v>86</v>
      </c>
      <c r="D576" s="45" t="str">
        <f t="shared" si="41"/>
        <v>PRAHIPERTENSI</v>
      </c>
      <c r="E576" s="45">
        <v>30.1</v>
      </c>
      <c r="F576" s="45" t="str">
        <f t="shared" si="42"/>
        <v>OBESITAS</v>
      </c>
      <c r="G576" s="45">
        <v>23</v>
      </c>
      <c r="H576" s="45" t="str">
        <f t="shared" si="43"/>
        <v>Dewasa</v>
      </c>
      <c r="I576" s="45">
        <v>0</v>
      </c>
      <c r="J576" s="45" t="str">
        <f t="shared" si="44"/>
        <v>TIDAK</v>
      </c>
    </row>
    <row r="577" spans="1:10">
      <c r="A577" s="45">
        <v>119</v>
      </c>
      <c r="B577" s="45" t="str">
        <f t="shared" si="40"/>
        <v>NORMAL</v>
      </c>
      <c r="C577" s="45">
        <v>44</v>
      </c>
      <c r="D577" s="45" t="str">
        <f t="shared" si="41"/>
        <v>NORMAL</v>
      </c>
      <c r="E577" s="45">
        <v>35.5</v>
      </c>
      <c r="F577" s="45" t="str">
        <f t="shared" si="42"/>
        <v>OBESITAS</v>
      </c>
      <c r="G577" s="45">
        <v>25</v>
      </c>
      <c r="H577" s="45" t="str">
        <f t="shared" si="43"/>
        <v>Dewasa</v>
      </c>
      <c r="I577" s="45">
        <v>0</v>
      </c>
      <c r="J577" s="45" t="str">
        <f t="shared" si="44"/>
        <v>TIDAK</v>
      </c>
    </row>
    <row r="578" spans="1:10">
      <c r="A578" s="45">
        <v>108</v>
      </c>
      <c r="B578" s="45" t="str">
        <f t="shared" ref="B578:B641" si="45">IF(A578&lt;140,"NORMAL",IF(A578&lt;=199,"PREDIABETES",IF(A578&gt;=200,"DIABETES")))</f>
        <v>NORMAL</v>
      </c>
      <c r="C578" s="45">
        <v>44</v>
      </c>
      <c r="D578" s="45" t="str">
        <f t="shared" ref="D578:D641" si="46">IF(C578&lt;=80,"NORMAL",IF(C578&lt;=89,"PRAHIPERTENSI",IF(C578&lt;=99,"HIPERTENSI1",IF(C578&lt;=119,"HIPERTENSI2",IF(C578&gt;=120,"KRISIS")))))</f>
        <v>NORMAL</v>
      </c>
      <c r="E578" s="45">
        <v>24</v>
      </c>
      <c r="F578" s="45" t="str">
        <f t="shared" ref="F578:F641" si="47">IF(E578&lt;=18.5,"KURANG",IF(E578&lt;=29.9,"NORMAL",IF(E578&gt;=30,"OBESITAS")))</f>
        <v>NORMAL</v>
      </c>
      <c r="G578" s="45">
        <v>35</v>
      </c>
      <c r="H578" s="45" t="str">
        <f t="shared" ref="H578:H641" si="48">IF(G578&lt;=1,"Bayi",IF(G578&lt;=10,"Anak-anak",IF(G578&lt;=19,"Remaja",IF(G578&lt;=60,"Dewasa",IF(G578&gt;60,"Lansia")))))</f>
        <v>Dewasa</v>
      </c>
      <c r="I578" s="45">
        <v>0</v>
      </c>
      <c r="J578" s="45" t="str">
        <f t="shared" ref="J578:J641" si="49">IF(I578=1,"YA",IF(I578=0,"TIDAK"))</f>
        <v>TIDAK</v>
      </c>
    </row>
    <row r="579" spans="1:10">
      <c r="A579" s="45">
        <v>118</v>
      </c>
      <c r="B579" s="45" t="str">
        <f t="shared" si="45"/>
        <v>NORMAL</v>
      </c>
      <c r="C579" s="45">
        <v>80</v>
      </c>
      <c r="D579" s="45" t="str">
        <f t="shared" si="46"/>
        <v>NORMAL</v>
      </c>
      <c r="E579" s="45">
        <v>42.9</v>
      </c>
      <c r="F579" s="45" t="str">
        <f t="shared" si="47"/>
        <v>OBESITAS</v>
      </c>
      <c r="G579" s="45">
        <v>21</v>
      </c>
      <c r="H579" s="45" t="str">
        <f t="shared" si="48"/>
        <v>Dewasa</v>
      </c>
      <c r="I579" s="45">
        <v>1</v>
      </c>
      <c r="J579" s="45" t="str">
        <f t="shared" si="49"/>
        <v>YA</v>
      </c>
    </row>
    <row r="580" spans="1:10">
      <c r="A580" s="45">
        <v>133</v>
      </c>
      <c r="B580" s="45" t="str">
        <f t="shared" si="45"/>
        <v>NORMAL</v>
      </c>
      <c r="C580" s="45">
        <v>68</v>
      </c>
      <c r="D580" s="45" t="str">
        <f t="shared" si="46"/>
        <v>NORMAL</v>
      </c>
      <c r="E580" s="45">
        <v>27</v>
      </c>
      <c r="F580" s="45" t="str">
        <f t="shared" si="47"/>
        <v>NORMAL</v>
      </c>
      <c r="G580" s="45">
        <v>36</v>
      </c>
      <c r="H580" s="45" t="str">
        <f t="shared" si="48"/>
        <v>Dewasa</v>
      </c>
      <c r="I580" s="45">
        <v>0</v>
      </c>
      <c r="J580" s="45" t="str">
        <f t="shared" si="49"/>
        <v>TIDAK</v>
      </c>
    </row>
    <row r="581" spans="1:10">
      <c r="A581" s="45">
        <v>197</v>
      </c>
      <c r="B581" s="45" t="str">
        <f t="shared" si="45"/>
        <v>PREDIABETES</v>
      </c>
      <c r="C581" s="45">
        <v>70</v>
      </c>
      <c r="D581" s="45" t="str">
        <f t="shared" si="46"/>
        <v>NORMAL</v>
      </c>
      <c r="E581" s="45">
        <v>34.700000000000003</v>
      </c>
      <c r="F581" s="45" t="str">
        <f t="shared" si="47"/>
        <v>OBESITAS</v>
      </c>
      <c r="G581" s="45">
        <v>62</v>
      </c>
      <c r="H581" s="45" t="str">
        <f t="shared" si="48"/>
        <v>Lansia</v>
      </c>
      <c r="I581" s="45">
        <v>1</v>
      </c>
      <c r="J581" s="45" t="str">
        <f t="shared" si="49"/>
        <v>YA</v>
      </c>
    </row>
    <row r="582" spans="1:10">
      <c r="A582" s="45">
        <v>151</v>
      </c>
      <c r="B582" s="45" t="str">
        <f t="shared" si="45"/>
        <v>PREDIABETES</v>
      </c>
      <c r="C582" s="45">
        <v>90</v>
      </c>
      <c r="D582" s="45" t="str">
        <f t="shared" si="46"/>
        <v>HIPERTENSI1</v>
      </c>
      <c r="E582" s="45">
        <v>42.1</v>
      </c>
      <c r="F582" s="45" t="str">
        <f t="shared" si="47"/>
        <v>OBESITAS</v>
      </c>
      <c r="G582" s="45">
        <v>21</v>
      </c>
      <c r="H582" s="45" t="str">
        <f t="shared" si="48"/>
        <v>Dewasa</v>
      </c>
      <c r="I582" s="45">
        <v>1</v>
      </c>
      <c r="J582" s="45" t="str">
        <f t="shared" si="49"/>
        <v>YA</v>
      </c>
    </row>
    <row r="583" spans="1:10">
      <c r="A583" s="45">
        <v>109</v>
      </c>
      <c r="B583" s="45" t="str">
        <f t="shared" si="45"/>
        <v>NORMAL</v>
      </c>
      <c r="C583" s="45">
        <v>60</v>
      </c>
      <c r="D583" s="45" t="str">
        <f t="shared" si="46"/>
        <v>NORMAL</v>
      </c>
      <c r="E583" s="45">
        <v>25</v>
      </c>
      <c r="F583" s="45" t="str">
        <f t="shared" si="47"/>
        <v>NORMAL</v>
      </c>
      <c r="G583" s="45">
        <v>27</v>
      </c>
      <c r="H583" s="45" t="str">
        <f t="shared" si="48"/>
        <v>Dewasa</v>
      </c>
      <c r="I583" s="45">
        <v>0</v>
      </c>
      <c r="J583" s="45" t="str">
        <f t="shared" si="49"/>
        <v>TIDAK</v>
      </c>
    </row>
    <row r="584" spans="1:10">
      <c r="A584" s="45">
        <v>121</v>
      </c>
      <c r="B584" s="45" t="str">
        <f t="shared" si="45"/>
        <v>NORMAL</v>
      </c>
      <c r="C584" s="45">
        <v>78</v>
      </c>
      <c r="D584" s="45" t="str">
        <f t="shared" si="46"/>
        <v>NORMAL</v>
      </c>
      <c r="E584" s="45">
        <v>26.5</v>
      </c>
      <c r="F584" s="45" t="str">
        <f t="shared" si="47"/>
        <v>NORMAL</v>
      </c>
      <c r="G584" s="45">
        <v>62</v>
      </c>
      <c r="H584" s="45" t="str">
        <f t="shared" si="48"/>
        <v>Lansia</v>
      </c>
      <c r="I584" s="45">
        <v>0</v>
      </c>
      <c r="J584" s="45" t="str">
        <f t="shared" si="49"/>
        <v>TIDAK</v>
      </c>
    </row>
    <row r="585" spans="1:10">
      <c r="A585" s="45">
        <v>100</v>
      </c>
      <c r="B585" s="45" t="str">
        <f t="shared" si="45"/>
        <v>NORMAL</v>
      </c>
      <c r="C585" s="45">
        <v>76</v>
      </c>
      <c r="D585" s="45" t="str">
        <f t="shared" si="46"/>
        <v>NORMAL</v>
      </c>
      <c r="E585" s="45">
        <v>38.700000000000003</v>
      </c>
      <c r="F585" s="45" t="str">
        <f t="shared" si="47"/>
        <v>OBESITAS</v>
      </c>
      <c r="G585" s="45">
        <v>42</v>
      </c>
      <c r="H585" s="45" t="str">
        <f t="shared" si="48"/>
        <v>Dewasa</v>
      </c>
      <c r="I585" s="45">
        <v>0</v>
      </c>
      <c r="J585" s="45" t="str">
        <f t="shared" si="49"/>
        <v>TIDAK</v>
      </c>
    </row>
    <row r="586" spans="1:10">
      <c r="A586" s="45">
        <v>124</v>
      </c>
      <c r="B586" s="45" t="str">
        <f t="shared" si="45"/>
        <v>NORMAL</v>
      </c>
      <c r="C586" s="45">
        <v>76</v>
      </c>
      <c r="D586" s="45" t="str">
        <f t="shared" si="46"/>
        <v>NORMAL</v>
      </c>
      <c r="E586" s="45">
        <v>28.7</v>
      </c>
      <c r="F586" s="45" t="str">
        <f t="shared" si="47"/>
        <v>NORMAL</v>
      </c>
      <c r="G586" s="45">
        <v>52</v>
      </c>
      <c r="H586" s="45" t="str">
        <f t="shared" si="48"/>
        <v>Dewasa</v>
      </c>
      <c r="I586" s="45">
        <v>1</v>
      </c>
      <c r="J586" s="45" t="str">
        <f t="shared" si="49"/>
        <v>YA</v>
      </c>
    </row>
    <row r="587" spans="1:10">
      <c r="A587" s="45">
        <v>93</v>
      </c>
      <c r="B587" s="45" t="str">
        <f t="shared" si="45"/>
        <v>NORMAL</v>
      </c>
      <c r="C587" s="45">
        <v>56</v>
      </c>
      <c r="D587" s="45" t="str">
        <f t="shared" si="46"/>
        <v>NORMAL</v>
      </c>
      <c r="E587" s="45">
        <v>22.5</v>
      </c>
      <c r="F587" s="45" t="str">
        <f t="shared" si="47"/>
        <v>NORMAL</v>
      </c>
      <c r="G587" s="45">
        <v>22</v>
      </c>
      <c r="H587" s="45" t="str">
        <f t="shared" si="48"/>
        <v>Dewasa</v>
      </c>
      <c r="I587" s="45">
        <v>0</v>
      </c>
      <c r="J587" s="45" t="str">
        <f t="shared" si="49"/>
        <v>TIDAK</v>
      </c>
    </row>
    <row r="588" spans="1:10">
      <c r="A588" s="45">
        <v>143</v>
      </c>
      <c r="B588" s="45" t="str">
        <f t="shared" si="45"/>
        <v>PREDIABETES</v>
      </c>
      <c r="C588" s="45">
        <v>66</v>
      </c>
      <c r="D588" s="45" t="str">
        <f t="shared" si="46"/>
        <v>NORMAL</v>
      </c>
      <c r="E588" s="45">
        <v>34.9</v>
      </c>
      <c r="F588" s="45" t="str">
        <f t="shared" si="47"/>
        <v>OBESITAS</v>
      </c>
      <c r="G588" s="45">
        <v>41</v>
      </c>
      <c r="H588" s="45" t="str">
        <f t="shared" si="48"/>
        <v>Dewasa</v>
      </c>
      <c r="I588" s="45">
        <v>1</v>
      </c>
      <c r="J588" s="45" t="str">
        <f t="shared" si="49"/>
        <v>YA</v>
      </c>
    </row>
    <row r="589" spans="1:10">
      <c r="A589" s="45">
        <v>103</v>
      </c>
      <c r="B589" s="45" t="str">
        <f t="shared" si="45"/>
        <v>NORMAL</v>
      </c>
      <c r="C589" s="45">
        <v>66</v>
      </c>
      <c r="D589" s="45" t="str">
        <f t="shared" si="46"/>
        <v>NORMAL</v>
      </c>
      <c r="E589" s="45">
        <v>24.3</v>
      </c>
      <c r="F589" s="45" t="str">
        <f t="shared" si="47"/>
        <v>NORMAL</v>
      </c>
      <c r="G589" s="45">
        <v>29</v>
      </c>
      <c r="H589" s="45" t="str">
        <f t="shared" si="48"/>
        <v>Dewasa</v>
      </c>
      <c r="I589" s="45">
        <v>0</v>
      </c>
      <c r="J589" s="45" t="str">
        <f t="shared" si="49"/>
        <v>TIDAK</v>
      </c>
    </row>
    <row r="590" spans="1:10">
      <c r="A590" s="45">
        <v>176</v>
      </c>
      <c r="B590" s="45" t="str">
        <f t="shared" si="45"/>
        <v>PREDIABETES</v>
      </c>
      <c r="C590" s="45">
        <v>86</v>
      </c>
      <c r="D590" s="45" t="str">
        <f t="shared" si="46"/>
        <v>PRAHIPERTENSI</v>
      </c>
      <c r="E590" s="45">
        <v>33.299999999999997</v>
      </c>
      <c r="F590" s="45" t="str">
        <f t="shared" si="47"/>
        <v>OBESITAS</v>
      </c>
      <c r="G590" s="45">
        <v>52</v>
      </c>
      <c r="H590" s="45" t="str">
        <f t="shared" si="48"/>
        <v>Dewasa</v>
      </c>
      <c r="I590" s="45">
        <v>1</v>
      </c>
      <c r="J590" s="45" t="str">
        <f t="shared" si="49"/>
        <v>YA</v>
      </c>
    </row>
    <row r="591" spans="1:10">
      <c r="A591" s="45">
        <v>73</v>
      </c>
      <c r="B591" s="45" t="str">
        <f t="shared" si="45"/>
        <v>NORMAL</v>
      </c>
      <c r="C591" s="45">
        <v>0</v>
      </c>
      <c r="D591" s="45" t="str">
        <f t="shared" si="46"/>
        <v>NORMAL</v>
      </c>
      <c r="E591" s="45">
        <v>21.1</v>
      </c>
      <c r="F591" s="45" t="str">
        <f t="shared" si="47"/>
        <v>NORMAL</v>
      </c>
      <c r="G591" s="45">
        <v>25</v>
      </c>
      <c r="H591" s="45" t="str">
        <f t="shared" si="48"/>
        <v>Dewasa</v>
      </c>
      <c r="I591" s="45">
        <v>0</v>
      </c>
      <c r="J591" s="45" t="str">
        <f t="shared" si="49"/>
        <v>TIDAK</v>
      </c>
    </row>
    <row r="592" spans="1:10">
      <c r="A592" s="45">
        <v>111</v>
      </c>
      <c r="B592" s="45" t="str">
        <f t="shared" si="45"/>
        <v>NORMAL</v>
      </c>
      <c r="C592" s="45">
        <v>84</v>
      </c>
      <c r="D592" s="45" t="str">
        <f t="shared" si="46"/>
        <v>PRAHIPERTENSI</v>
      </c>
      <c r="E592" s="45">
        <v>46.8</v>
      </c>
      <c r="F592" s="45" t="str">
        <f t="shared" si="47"/>
        <v>OBESITAS</v>
      </c>
      <c r="G592" s="45">
        <v>45</v>
      </c>
      <c r="H592" s="45" t="str">
        <f t="shared" si="48"/>
        <v>Dewasa</v>
      </c>
      <c r="I592" s="45">
        <v>1</v>
      </c>
      <c r="J592" s="45" t="str">
        <f t="shared" si="49"/>
        <v>YA</v>
      </c>
    </row>
    <row r="593" spans="1:10">
      <c r="A593" s="45">
        <v>112</v>
      </c>
      <c r="B593" s="45" t="str">
        <f t="shared" si="45"/>
        <v>NORMAL</v>
      </c>
      <c r="C593" s="45">
        <v>78</v>
      </c>
      <c r="D593" s="45" t="str">
        <f t="shared" si="46"/>
        <v>NORMAL</v>
      </c>
      <c r="E593" s="45">
        <v>39.4</v>
      </c>
      <c r="F593" s="45" t="str">
        <f t="shared" si="47"/>
        <v>OBESITAS</v>
      </c>
      <c r="G593" s="45">
        <v>24</v>
      </c>
      <c r="H593" s="45" t="str">
        <f t="shared" si="48"/>
        <v>Dewasa</v>
      </c>
      <c r="I593" s="45">
        <v>0</v>
      </c>
      <c r="J593" s="45" t="str">
        <f t="shared" si="49"/>
        <v>TIDAK</v>
      </c>
    </row>
    <row r="594" spans="1:10">
      <c r="A594" s="45">
        <v>132</v>
      </c>
      <c r="B594" s="45" t="str">
        <f t="shared" si="45"/>
        <v>NORMAL</v>
      </c>
      <c r="C594" s="45">
        <v>80</v>
      </c>
      <c r="D594" s="45" t="str">
        <f t="shared" si="46"/>
        <v>NORMAL</v>
      </c>
      <c r="E594" s="45">
        <v>34.4</v>
      </c>
      <c r="F594" s="45" t="str">
        <f t="shared" si="47"/>
        <v>OBESITAS</v>
      </c>
      <c r="G594" s="45">
        <v>44</v>
      </c>
      <c r="H594" s="45" t="str">
        <f t="shared" si="48"/>
        <v>Dewasa</v>
      </c>
      <c r="I594" s="45">
        <v>1</v>
      </c>
      <c r="J594" s="45" t="str">
        <f t="shared" si="49"/>
        <v>YA</v>
      </c>
    </row>
    <row r="595" spans="1:10">
      <c r="A595" s="45">
        <v>82</v>
      </c>
      <c r="B595" s="45" t="str">
        <f t="shared" si="45"/>
        <v>NORMAL</v>
      </c>
      <c r="C595" s="45">
        <v>52</v>
      </c>
      <c r="D595" s="45" t="str">
        <f t="shared" si="46"/>
        <v>NORMAL</v>
      </c>
      <c r="E595" s="45">
        <v>28.5</v>
      </c>
      <c r="F595" s="45" t="str">
        <f t="shared" si="47"/>
        <v>NORMAL</v>
      </c>
      <c r="G595" s="45">
        <v>25</v>
      </c>
      <c r="H595" s="45" t="str">
        <f t="shared" si="48"/>
        <v>Dewasa</v>
      </c>
      <c r="I595" s="45">
        <v>0</v>
      </c>
      <c r="J595" s="45" t="str">
        <f t="shared" si="49"/>
        <v>TIDAK</v>
      </c>
    </row>
    <row r="596" spans="1:10">
      <c r="A596" s="45">
        <v>123</v>
      </c>
      <c r="B596" s="45" t="str">
        <f t="shared" si="45"/>
        <v>NORMAL</v>
      </c>
      <c r="C596" s="45">
        <v>72</v>
      </c>
      <c r="D596" s="45" t="str">
        <f t="shared" si="46"/>
        <v>NORMAL</v>
      </c>
      <c r="E596" s="45">
        <v>33.6</v>
      </c>
      <c r="F596" s="45" t="str">
        <f t="shared" si="47"/>
        <v>OBESITAS</v>
      </c>
      <c r="G596" s="45">
        <v>34</v>
      </c>
      <c r="H596" s="45" t="str">
        <f t="shared" si="48"/>
        <v>Dewasa</v>
      </c>
      <c r="I596" s="45">
        <v>0</v>
      </c>
      <c r="J596" s="45" t="str">
        <f t="shared" si="49"/>
        <v>TIDAK</v>
      </c>
    </row>
    <row r="597" spans="1:10">
      <c r="A597" s="45">
        <v>188</v>
      </c>
      <c r="B597" s="45" t="str">
        <f t="shared" si="45"/>
        <v>PREDIABETES</v>
      </c>
      <c r="C597" s="45">
        <v>82</v>
      </c>
      <c r="D597" s="45" t="str">
        <f t="shared" si="46"/>
        <v>PRAHIPERTENSI</v>
      </c>
      <c r="E597" s="45">
        <v>32</v>
      </c>
      <c r="F597" s="45" t="str">
        <f t="shared" si="47"/>
        <v>OBESITAS</v>
      </c>
      <c r="G597" s="45">
        <v>22</v>
      </c>
      <c r="H597" s="45" t="str">
        <f t="shared" si="48"/>
        <v>Dewasa</v>
      </c>
      <c r="I597" s="45">
        <v>1</v>
      </c>
      <c r="J597" s="45" t="str">
        <f t="shared" si="49"/>
        <v>YA</v>
      </c>
    </row>
    <row r="598" spans="1:10">
      <c r="A598" s="45">
        <v>67</v>
      </c>
      <c r="B598" s="45" t="str">
        <f t="shared" si="45"/>
        <v>NORMAL</v>
      </c>
      <c r="C598" s="45">
        <v>76</v>
      </c>
      <c r="D598" s="45" t="str">
        <f t="shared" si="46"/>
        <v>NORMAL</v>
      </c>
      <c r="E598" s="45">
        <v>45.3</v>
      </c>
      <c r="F598" s="45" t="str">
        <f t="shared" si="47"/>
        <v>OBESITAS</v>
      </c>
      <c r="G598" s="45">
        <v>46</v>
      </c>
      <c r="H598" s="45" t="str">
        <f t="shared" si="48"/>
        <v>Dewasa</v>
      </c>
      <c r="I598" s="45">
        <v>0</v>
      </c>
      <c r="J598" s="45" t="str">
        <f t="shared" si="49"/>
        <v>TIDAK</v>
      </c>
    </row>
    <row r="599" spans="1:10">
      <c r="A599" s="45">
        <v>89</v>
      </c>
      <c r="B599" s="45" t="str">
        <f t="shared" si="45"/>
        <v>NORMAL</v>
      </c>
      <c r="C599" s="45">
        <v>24</v>
      </c>
      <c r="D599" s="45" t="str">
        <f t="shared" si="46"/>
        <v>NORMAL</v>
      </c>
      <c r="E599" s="45">
        <v>27.8</v>
      </c>
      <c r="F599" s="45" t="str">
        <f t="shared" si="47"/>
        <v>NORMAL</v>
      </c>
      <c r="G599" s="45">
        <v>21</v>
      </c>
      <c r="H599" s="45" t="str">
        <f t="shared" si="48"/>
        <v>Dewasa</v>
      </c>
      <c r="I599" s="45">
        <v>0</v>
      </c>
      <c r="J599" s="45" t="str">
        <f t="shared" si="49"/>
        <v>TIDAK</v>
      </c>
    </row>
    <row r="600" spans="1:10">
      <c r="A600" s="45">
        <v>173</v>
      </c>
      <c r="B600" s="45" t="str">
        <f t="shared" si="45"/>
        <v>PREDIABETES</v>
      </c>
      <c r="C600" s="45">
        <v>74</v>
      </c>
      <c r="D600" s="45" t="str">
        <f t="shared" si="46"/>
        <v>NORMAL</v>
      </c>
      <c r="E600" s="45">
        <v>36.799999999999997</v>
      </c>
      <c r="F600" s="45" t="str">
        <f t="shared" si="47"/>
        <v>OBESITAS</v>
      </c>
      <c r="G600" s="45">
        <v>38</v>
      </c>
      <c r="H600" s="45" t="str">
        <f t="shared" si="48"/>
        <v>Dewasa</v>
      </c>
      <c r="I600" s="45">
        <v>1</v>
      </c>
      <c r="J600" s="45" t="str">
        <f t="shared" si="49"/>
        <v>YA</v>
      </c>
    </row>
    <row r="601" spans="1:10">
      <c r="A601" s="45">
        <v>109</v>
      </c>
      <c r="B601" s="45" t="str">
        <f t="shared" si="45"/>
        <v>NORMAL</v>
      </c>
      <c r="C601" s="45">
        <v>38</v>
      </c>
      <c r="D601" s="45" t="str">
        <f t="shared" si="46"/>
        <v>NORMAL</v>
      </c>
      <c r="E601" s="45">
        <v>23.1</v>
      </c>
      <c r="F601" s="45" t="str">
        <f t="shared" si="47"/>
        <v>NORMAL</v>
      </c>
      <c r="G601" s="45">
        <v>26</v>
      </c>
      <c r="H601" s="45" t="str">
        <f t="shared" si="48"/>
        <v>Dewasa</v>
      </c>
      <c r="I601" s="45">
        <v>0</v>
      </c>
      <c r="J601" s="45" t="str">
        <f t="shared" si="49"/>
        <v>TIDAK</v>
      </c>
    </row>
    <row r="602" spans="1:10">
      <c r="A602" s="45">
        <v>108</v>
      </c>
      <c r="B602" s="45" t="str">
        <f t="shared" si="45"/>
        <v>NORMAL</v>
      </c>
      <c r="C602" s="45">
        <v>88</v>
      </c>
      <c r="D602" s="45" t="str">
        <f t="shared" si="46"/>
        <v>PRAHIPERTENSI</v>
      </c>
      <c r="E602" s="45">
        <v>27.1</v>
      </c>
      <c r="F602" s="45" t="str">
        <f t="shared" si="47"/>
        <v>NORMAL</v>
      </c>
      <c r="G602" s="45">
        <v>24</v>
      </c>
      <c r="H602" s="45" t="str">
        <f t="shared" si="48"/>
        <v>Dewasa</v>
      </c>
      <c r="I602" s="45">
        <v>0</v>
      </c>
      <c r="J602" s="45" t="str">
        <f t="shared" si="49"/>
        <v>TIDAK</v>
      </c>
    </row>
    <row r="603" spans="1:10">
      <c r="A603" s="45">
        <v>96</v>
      </c>
      <c r="B603" s="45" t="str">
        <f t="shared" si="45"/>
        <v>NORMAL</v>
      </c>
      <c r="C603" s="45">
        <v>0</v>
      </c>
      <c r="D603" s="45" t="str">
        <f t="shared" si="46"/>
        <v>NORMAL</v>
      </c>
      <c r="E603" s="45">
        <v>23.7</v>
      </c>
      <c r="F603" s="45" t="str">
        <f t="shared" si="47"/>
        <v>NORMAL</v>
      </c>
      <c r="G603" s="45">
        <v>28</v>
      </c>
      <c r="H603" s="45" t="str">
        <f t="shared" si="48"/>
        <v>Dewasa</v>
      </c>
      <c r="I603" s="45">
        <v>0</v>
      </c>
      <c r="J603" s="45" t="str">
        <f t="shared" si="49"/>
        <v>TIDAK</v>
      </c>
    </row>
    <row r="604" spans="1:10">
      <c r="A604" s="45">
        <v>124</v>
      </c>
      <c r="B604" s="45" t="str">
        <f t="shared" si="45"/>
        <v>NORMAL</v>
      </c>
      <c r="C604" s="45">
        <v>74</v>
      </c>
      <c r="D604" s="45" t="str">
        <f t="shared" si="46"/>
        <v>NORMAL</v>
      </c>
      <c r="E604" s="45">
        <v>27.8</v>
      </c>
      <c r="F604" s="45" t="str">
        <f t="shared" si="47"/>
        <v>NORMAL</v>
      </c>
      <c r="G604" s="45">
        <v>30</v>
      </c>
      <c r="H604" s="45" t="str">
        <f t="shared" si="48"/>
        <v>Dewasa</v>
      </c>
      <c r="I604" s="45">
        <v>0</v>
      </c>
      <c r="J604" s="45" t="str">
        <f t="shared" si="49"/>
        <v>TIDAK</v>
      </c>
    </row>
    <row r="605" spans="1:10">
      <c r="A605" s="45">
        <v>150</v>
      </c>
      <c r="B605" s="45" t="str">
        <f t="shared" si="45"/>
        <v>PREDIABETES</v>
      </c>
      <c r="C605" s="45">
        <v>78</v>
      </c>
      <c r="D605" s="45" t="str">
        <f t="shared" si="46"/>
        <v>NORMAL</v>
      </c>
      <c r="E605" s="45">
        <v>35.200000000000003</v>
      </c>
      <c r="F605" s="45" t="str">
        <f t="shared" si="47"/>
        <v>OBESITAS</v>
      </c>
      <c r="G605" s="45">
        <v>54</v>
      </c>
      <c r="H605" s="45" t="str">
        <f t="shared" si="48"/>
        <v>Dewasa</v>
      </c>
      <c r="I605" s="45">
        <v>1</v>
      </c>
      <c r="J605" s="45" t="str">
        <f t="shared" si="49"/>
        <v>YA</v>
      </c>
    </row>
    <row r="606" spans="1:10">
      <c r="A606" s="45">
        <v>183</v>
      </c>
      <c r="B606" s="45" t="str">
        <f t="shared" si="45"/>
        <v>PREDIABETES</v>
      </c>
      <c r="C606" s="45">
        <v>0</v>
      </c>
      <c r="D606" s="45" t="str">
        <f t="shared" si="46"/>
        <v>NORMAL</v>
      </c>
      <c r="E606" s="45">
        <v>28.4</v>
      </c>
      <c r="F606" s="45" t="str">
        <f t="shared" si="47"/>
        <v>NORMAL</v>
      </c>
      <c r="G606" s="45">
        <v>36</v>
      </c>
      <c r="H606" s="45" t="str">
        <f t="shared" si="48"/>
        <v>Dewasa</v>
      </c>
      <c r="I606" s="45">
        <v>1</v>
      </c>
      <c r="J606" s="45" t="str">
        <f t="shared" si="49"/>
        <v>YA</v>
      </c>
    </row>
    <row r="607" spans="1:10">
      <c r="A607" s="45">
        <v>124</v>
      </c>
      <c r="B607" s="45" t="str">
        <f t="shared" si="45"/>
        <v>NORMAL</v>
      </c>
      <c r="C607" s="45">
        <v>60</v>
      </c>
      <c r="D607" s="45" t="str">
        <f t="shared" si="46"/>
        <v>NORMAL</v>
      </c>
      <c r="E607" s="45">
        <v>35.799999999999997</v>
      </c>
      <c r="F607" s="45" t="str">
        <f t="shared" si="47"/>
        <v>OBESITAS</v>
      </c>
      <c r="G607" s="45">
        <v>21</v>
      </c>
      <c r="H607" s="45" t="str">
        <f t="shared" si="48"/>
        <v>Dewasa</v>
      </c>
      <c r="I607" s="45">
        <v>0</v>
      </c>
      <c r="J607" s="45" t="str">
        <f t="shared" si="49"/>
        <v>TIDAK</v>
      </c>
    </row>
    <row r="608" spans="1:10">
      <c r="A608" s="45">
        <v>181</v>
      </c>
      <c r="B608" s="45" t="str">
        <f t="shared" si="45"/>
        <v>PREDIABETES</v>
      </c>
      <c r="C608" s="45">
        <v>78</v>
      </c>
      <c r="D608" s="45" t="str">
        <f t="shared" si="46"/>
        <v>NORMAL</v>
      </c>
      <c r="E608" s="45">
        <v>40</v>
      </c>
      <c r="F608" s="45" t="str">
        <f t="shared" si="47"/>
        <v>OBESITAS</v>
      </c>
      <c r="G608" s="45">
        <v>22</v>
      </c>
      <c r="H608" s="45" t="str">
        <f t="shared" si="48"/>
        <v>Dewasa</v>
      </c>
      <c r="I608" s="45">
        <v>1</v>
      </c>
      <c r="J608" s="45" t="str">
        <f t="shared" si="49"/>
        <v>YA</v>
      </c>
    </row>
    <row r="609" spans="1:10">
      <c r="A609" s="45">
        <v>92</v>
      </c>
      <c r="B609" s="45" t="str">
        <f t="shared" si="45"/>
        <v>NORMAL</v>
      </c>
      <c r="C609" s="45">
        <v>62</v>
      </c>
      <c r="D609" s="45" t="str">
        <f t="shared" si="46"/>
        <v>NORMAL</v>
      </c>
      <c r="E609" s="45">
        <v>19.5</v>
      </c>
      <c r="F609" s="45" t="str">
        <f t="shared" si="47"/>
        <v>NORMAL</v>
      </c>
      <c r="G609" s="45">
        <v>25</v>
      </c>
      <c r="H609" s="45" t="str">
        <f t="shared" si="48"/>
        <v>Dewasa</v>
      </c>
      <c r="I609" s="45">
        <v>0</v>
      </c>
      <c r="J609" s="45" t="str">
        <f t="shared" si="49"/>
        <v>TIDAK</v>
      </c>
    </row>
    <row r="610" spans="1:10">
      <c r="A610" s="45">
        <v>152</v>
      </c>
      <c r="B610" s="45" t="str">
        <f t="shared" si="45"/>
        <v>PREDIABETES</v>
      </c>
      <c r="C610" s="45">
        <v>82</v>
      </c>
      <c r="D610" s="45" t="str">
        <f t="shared" si="46"/>
        <v>PRAHIPERTENSI</v>
      </c>
      <c r="E610" s="45">
        <v>41.5</v>
      </c>
      <c r="F610" s="45" t="str">
        <f t="shared" si="47"/>
        <v>OBESITAS</v>
      </c>
      <c r="G610" s="45">
        <v>27</v>
      </c>
      <c r="H610" s="45" t="str">
        <f t="shared" si="48"/>
        <v>Dewasa</v>
      </c>
      <c r="I610" s="45">
        <v>0</v>
      </c>
      <c r="J610" s="45" t="str">
        <f t="shared" si="49"/>
        <v>TIDAK</v>
      </c>
    </row>
    <row r="611" spans="1:10">
      <c r="A611" s="45">
        <v>111</v>
      </c>
      <c r="B611" s="45" t="str">
        <f t="shared" si="45"/>
        <v>NORMAL</v>
      </c>
      <c r="C611" s="45">
        <v>62</v>
      </c>
      <c r="D611" s="45" t="str">
        <f t="shared" si="46"/>
        <v>NORMAL</v>
      </c>
      <c r="E611" s="45">
        <v>24</v>
      </c>
      <c r="F611" s="45" t="str">
        <f t="shared" si="47"/>
        <v>NORMAL</v>
      </c>
      <c r="G611" s="45">
        <v>23</v>
      </c>
      <c r="H611" s="45" t="str">
        <f t="shared" si="48"/>
        <v>Dewasa</v>
      </c>
      <c r="I611" s="45">
        <v>0</v>
      </c>
      <c r="J611" s="45" t="str">
        <f t="shared" si="49"/>
        <v>TIDAK</v>
      </c>
    </row>
    <row r="612" spans="1:10">
      <c r="A612" s="45">
        <v>106</v>
      </c>
      <c r="B612" s="45" t="str">
        <f t="shared" si="45"/>
        <v>NORMAL</v>
      </c>
      <c r="C612" s="45">
        <v>54</v>
      </c>
      <c r="D612" s="45" t="str">
        <f t="shared" si="46"/>
        <v>NORMAL</v>
      </c>
      <c r="E612" s="45">
        <v>30.9</v>
      </c>
      <c r="F612" s="45" t="str">
        <f t="shared" si="47"/>
        <v>OBESITAS</v>
      </c>
      <c r="G612" s="45">
        <v>24</v>
      </c>
      <c r="H612" s="45" t="str">
        <f t="shared" si="48"/>
        <v>Dewasa</v>
      </c>
      <c r="I612" s="45">
        <v>0</v>
      </c>
      <c r="J612" s="45" t="str">
        <f t="shared" si="49"/>
        <v>TIDAK</v>
      </c>
    </row>
    <row r="613" spans="1:10">
      <c r="A613" s="45">
        <v>174</v>
      </c>
      <c r="B613" s="45" t="str">
        <f t="shared" si="45"/>
        <v>PREDIABETES</v>
      </c>
      <c r="C613" s="45">
        <v>58</v>
      </c>
      <c r="D613" s="45" t="str">
        <f t="shared" si="46"/>
        <v>NORMAL</v>
      </c>
      <c r="E613" s="45">
        <v>32.9</v>
      </c>
      <c r="F613" s="45" t="str">
        <f t="shared" si="47"/>
        <v>OBESITAS</v>
      </c>
      <c r="G613" s="45">
        <v>36</v>
      </c>
      <c r="H613" s="45" t="str">
        <f t="shared" si="48"/>
        <v>Dewasa</v>
      </c>
      <c r="I613" s="45">
        <v>1</v>
      </c>
      <c r="J613" s="45" t="str">
        <f t="shared" si="49"/>
        <v>YA</v>
      </c>
    </row>
    <row r="614" spans="1:10">
      <c r="A614" s="45">
        <v>168</v>
      </c>
      <c r="B614" s="45" t="str">
        <f t="shared" si="45"/>
        <v>PREDIABETES</v>
      </c>
      <c r="C614" s="45">
        <v>88</v>
      </c>
      <c r="D614" s="45" t="str">
        <f t="shared" si="46"/>
        <v>PRAHIPERTENSI</v>
      </c>
      <c r="E614" s="45">
        <v>38.200000000000003</v>
      </c>
      <c r="F614" s="45" t="str">
        <f t="shared" si="47"/>
        <v>OBESITAS</v>
      </c>
      <c r="G614" s="45">
        <v>40</v>
      </c>
      <c r="H614" s="45" t="str">
        <f t="shared" si="48"/>
        <v>Dewasa</v>
      </c>
      <c r="I614" s="45">
        <v>1</v>
      </c>
      <c r="J614" s="45" t="str">
        <f t="shared" si="49"/>
        <v>YA</v>
      </c>
    </row>
    <row r="615" spans="1:10">
      <c r="A615" s="45">
        <v>105</v>
      </c>
      <c r="B615" s="45" t="str">
        <f t="shared" si="45"/>
        <v>NORMAL</v>
      </c>
      <c r="C615" s="45">
        <v>80</v>
      </c>
      <c r="D615" s="45" t="str">
        <f t="shared" si="46"/>
        <v>NORMAL</v>
      </c>
      <c r="E615" s="45">
        <v>32.5</v>
      </c>
      <c r="F615" s="45" t="str">
        <f t="shared" si="47"/>
        <v>OBESITAS</v>
      </c>
      <c r="G615" s="45">
        <v>26</v>
      </c>
      <c r="H615" s="45" t="str">
        <f t="shared" si="48"/>
        <v>Dewasa</v>
      </c>
      <c r="I615" s="45">
        <v>0</v>
      </c>
      <c r="J615" s="45" t="str">
        <f t="shared" si="49"/>
        <v>TIDAK</v>
      </c>
    </row>
    <row r="616" spans="1:10">
      <c r="A616" s="45">
        <v>138</v>
      </c>
      <c r="B616" s="45" t="str">
        <f t="shared" si="45"/>
        <v>NORMAL</v>
      </c>
      <c r="C616" s="45">
        <v>74</v>
      </c>
      <c r="D616" s="45" t="str">
        <f t="shared" si="46"/>
        <v>NORMAL</v>
      </c>
      <c r="E616" s="45">
        <v>36.1</v>
      </c>
      <c r="F616" s="45" t="str">
        <f t="shared" si="47"/>
        <v>OBESITAS</v>
      </c>
      <c r="G616" s="45">
        <v>50</v>
      </c>
      <c r="H616" s="45" t="str">
        <f t="shared" si="48"/>
        <v>Dewasa</v>
      </c>
      <c r="I616" s="45">
        <v>1</v>
      </c>
      <c r="J616" s="45" t="str">
        <f t="shared" si="49"/>
        <v>YA</v>
      </c>
    </row>
    <row r="617" spans="1:10">
      <c r="A617" s="45">
        <v>106</v>
      </c>
      <c r="B617" s="45" t="str">
        <f t="shared" si="45"/>
        <v>NORMAL</v>
      </c>
      <c r="C617" s="45">
        <v>72</v>
      </c>
      <c r="D617" s="45" t="str">
        <f t="shared" si="46"/>
        <v>NORMAL</v>
      </c>
      <c r="E617" s="45">
        <v>25.8</v>
      </c>
      <c r="F617" s="45" t="str">
        <f t="shared" si="47"/>
        <v>NORMAL</v>
      </c>
      <c r="G617" s="45">
        <v>27</v>
      </c>
      <c r="H617" s="45" t="str">
        <f t="shared" si="48"/>
        <v>Dewasa</v>
      </c>
      <c r="I617" s="45">
        <v>0</v>
      </c>
      <c r="J617" s="45" t="str">
        <f t="shared" si="49"/>
        <v>TIDAK</v>
      </c>
    </row>
    <row r="618" spans="1:10">
      <c r="A618" s="45">
        <v>117</v>
      </c>
      <c r="B618" s="45" t="str">
        <f t="shared" si="45"/>
        <v>NORMAL</v>
      </c>
      <c r="C618" s="45">
        <v>96</v>
      </c>
      <c r="D618" s="45" t="str">
        <f t="shared" si="46"/>
        <v>HIPERTENSI1</v>
      </c>
      <c r="E618" s="45">
        <v>28.7</v>
      </c>
      <c r="F618" s="45" t="str">
        <f t="shared" si="47"/>
        <v>NORMAL</v>
      </c>
      <c r="G618" s="45">
        <v>30</v>
      </c>
      <c r="H618" s="45" t="str">
        <f t="shared" si="48"/>
        <v>Dewasa</v>
      </c>
      <c r="I618" s="45">
        <v>0</v>
      </c>
      <c r="J618" s="45" t="str">
        <f t="shared" si="49"/>
        <v>TIDAK</v>
      </c>
    </row>
    <row r="619" spans="1:10">
      <c r="A619" s="45">
        <v>68</v>
      </c>
      <c r="B619" s="45" t="str">
        <f t="shared" si="45"/>
        <v>NORMAL</v>
      </c>
      <c r="C619" s="45">
        <v>62</v>
      </c>
      <c r="D619" s="45" t="str">
        <f t="shared" si="46"/>
        <v>NORMAL</v>
      </c>
      <c r="E619" s="45">
        <v>20.100000000000001</v>
      </c>
      <c r="F619" s="45" t="str">
        <f t="shared" si="47"/>
        <v>NORMAL</v>
      </c>
      <c r="G619" s="45">
        <v>23</v>
      </c>
      <c r="H619" s="45" t="str">
        <f t="shared" si="48"/>
        <v>Dewasa</v>
      </c>
      <c r="I619" s="45">
        <v>0</v>
      </c>
      <c r="J619" s="45" t="str">
        <f t="shared" si="49"/>
        <v>TIDAK</v>
      </c>
    </row>
    <row r="620" spans="1:10">
      <c r="A620" s="45">
        <v>112</v>
      </c>
      <c r="B620" s="45" t="str">
        <f t="shared" si="45"/>
        <v>NORMAL</v>
      </c>
      <c r="C620" s="45">
        <v>82</v>
      </c>
      <c r="D620" s="45" t="str">
        <f t="shared" si="46"/>
        <v>PRAHIPERTENSI</v>
      </c>
      <c r="E620" s="45">
        <v>28.2</v>
      </c>
      <c r="F620" s="45" t="str">
        <f t="shared" si="47"/>
        <v>NORMAL</v>
      </c>
      <c r="G620" s="45">
        <v>50</v>
      </c>
      <c r="H620" s="45" t="str">
        <f t="shared" si="48"/>
        <v>Dewasa</v>
      </c>
      <c r="I620" s="45">
        <v>1</v>
      </c>
      <c r="J620" s="45" t="str">
        <f t="shared" si="49"/>
        <v>YA</v>
      </c>
    </row>
    <row r="621" spans="1:10">
      <c r="A621" s="45">
        <v>119</v>
      </c>
      <c r="B621" s="45" t="str">
        <f t="shared" si="45"/>
        <v>NORMAL</v>
      </c>
      <c r="C621" s="45">
        <v>0</v>
      </c>
      <c r="D621" s="45" t="str">
        <f t="shared" si="46"/>
        <v>NORMAL</v>
      </c>
      <c r="E621" s="45">
        <v>32.4</v>
      </c>
      <c r="F621" s="45" t="str">
        <f t="shared" si="47"/>
        <v>OBESITAS</v>
      </c>
      <c r="G621" s="45">
        <v>24</v>
      </c>
      <c r="H621" s="45" t="str">
        <f t="shared" si="48"/>
        <v>Dewasa</v>
      </c>
      <c r="I621" s="45">
        <v>1</v>
      </c>
      <c r="J621" s="45" t="str">
        <f t="shared" si="49"/>
        <v>YA</v>
      </c>
    </row>
    <row r="622" spans="1:10">
      <c r="A622" s="45">
        <v>112</v>
      </c>
      <c r="B622" s="45" t="str">
        <f t="shared" si="45"/>
        <v>NORMAL</v>
      </c>
      <c r="C622" s="45">
        <v>86</v>
      </c>
      <c r="D622" s="45" t="str">
        <f t="shared" si="46"/>
        <v>PRAHIPERTENSI</v>
      </c>
      <c r="E622" s="45">
        <v>38.4</v>
      </c>
      <c r="F622" s="45" t="str">
        <f t="shared" si="47"/>
        <v>OBESITAS</v>
      </c>
      <c r="G622" s="45">
        <v>28</v>
      </c>
      <c r="H622" s="45" t="str">
        <f t="shared" si="48"/>
        <v>Dewasa</v>
      </c>
      <c r="I622" s="45">
        <v>0</v>
      </c>
      <c r="J622" s="45" t="str">
        <f t="shared" si="49"/>
        <v>TIDAK</v>
      </c>
    </row>
    <row r="623" spans="1:10">
      <c r="A623" s="45">
        <v>92</v>
      </c>
      <c r="B623" s="45" t="str">
        <f t="shared" si="45"/>
        <v>NORMAL</v>
      </c>
      <c r="C623" s="45">
        <v>76</v>
      </c>
      <c r="D623" s="45" t="str">
        <f t="shared" si="46"/>
        <v>NORMAL</v>
      </c>
      <c r="E623" s="45">
        <v>24.2</v>
      </c>
      <c r="F623" s="45" t="str">
        <f t="shared" si="47"/>
        <v>NORMAL</v>
      </c>
      <c r="G623" s="45">
        <v>28</v>
      </c>
      <c r="H623" s="45" t="str">
        <f t="shared" si="48"/>
        <v>Dewasa</v>
      </c>
      <c r="I623" s="45">
        <v>0</v>
      </c>
      <c r="J623" s="45" t="str">
        <f t="shared" si="49"/>
        <v>TIDAK</v>
      </c>
    </row>
    <row r="624" spans="1:10">
      <c r="A624" s="45">
        <v>183</v>
      </c>
      <c r="B624" s="45" t="str">
        <f t="shared" si="45"/>
        <v>PREDIABETES</v>
      </c>
      <c r="C624" s="45">
        <v>94</v>
      </c>
      <c r="D624" s="45" t="str">
        <f t="shared" si="46"/>
        <v>HIPERTENSI1</v>
      </c>
      <c r="E624" s="45">
        <v>40.799999999999997</v>
      </c>
      <c r="F624" s="45" t="str">
        <f t="shared" si="47"/>
        <v>OBESITAS</v>
      </c>
      <c r="G624" s="45">
        <v>45</v>
      </c>
      <c r="H624" s="45" t="str">
        <f t="shared" si="48"/>
        <v>Dewasa</v>
      </c>
      <c r="I624" s="45">
        <v>0</v>
      </c>
      <c r="J624" s="45" t="str">
        <f t="shared" si="49"/>
        <v>TIDAK</v>
      </c>
    </row>
    <row r="625" spans="1:10">
      <c r="A625" s="45">
        <v>94</v>
      </c>
      <c r="B625" s="45" t="str">
        <f t="shared" si="45"/>
        <v>NORMAL</v>
      </c>
      <c r="C625" s="45">
        <v>70</v>
      </c>
      <c r="D625" s="45" t="str">
        <f t="shared" si="46"/>
        <v>NORMAL</v>
      </c>
      <c r="E625" s="45">
        <v>43.5</v>
      </c>
      <c r="F625" s="45" t="str">
        <f t="shared" si="47"/>
        <v>OBESITAS</v>
      </c>
      <c r="G625" s="45">
        <v>21</v>
      </c>
      <c r="H625" s="45" t="str">
        <f t="shared" si="48"/>
        <v>Dewasa</v>
      </c>
      <c r="I625" s="45">
        <v>0</v>
      </c>
      <c r="J625" s="45" t="str">
        <f t="shared" si="49"/>
        <v>TIDAK</v>
      </c>
    </row>
    <row r="626" spans="1:10">
      <c r="A626" s="45">
        <v>108</v>
      </c>
      <c r="B626" s="45" t="str">
        <f t="shared" si="45"/>
        <v>NORMAL</v>
      </c>
      <c r="C626" s="45">
        <v>64</v>
      </c>
      <c r="D626" s="45" t="str">
        <f t="shared" si="46"/>
        <v>NORMAL</v>
      </c>
      <c r="E626" s="45">
        <v>30.8</v>
      </c>
      <c r="F626" s="45" t="str">
        <f t="shared" si="47"/>
        <v>OBESITAS</v>
      </c>
      <c r="G626" s="45">
        <v>21</v>
      </c>
      <c r="H626" s="45" t="str">
        <f t="shared" si="48"/>
        <v>Dewasa</v>
      </c>
      <c r="I626" s="45">
        <v>0</v>
      </c>
      <c r="J626" s="45" t="str">
        <f t="shared" si="49"/>
        <v>TIDAK</v>
      </c>
    </row>
    <row r="627" spans="1:10">
      <c r="A627" s="45">
        <v>90</v>
      </c>
      <c r="B627" s="45" t="str">
        <f t="shared" si="45"/>
        <v>NORMAL</v>
      </c>
      <c r="C627" s="45">
        <v>88</v>
      </c>
      <c r="D627" s="45" t="str">
        <f t="shared" si="46"/>
        <v>PRAHIPERTENSI</v>
      </c>
      <c r="E627" s="45">
        <v>37.700000000000003</v>
      </c>
      <c r="F627" s="45" t="str">
        <f t="shared" si="47"/>
        <v>OBESITAS</v>
      </c>
      <c r="G627" s="45">
        <v>29</v>
      </c>
      <c r="H627" s="45" t="str">
        <f t="shared" si="48"/>
        <v>Dewasa</v>
      </c>
      <c r="I627" s="45">
        <v>0</v>
      </c>
      <c r="J627" s="45" t="str">
        <f t="shared" si="49"/>
        <v>TIDAK</v>
      </c>
    </row>
    <row r="628" spans="1:10">
      <c r="A628" s="45">
        <v>125</v>
      </c>
      <c r="B628" s="45" t="str">
        <f t="shared" si="45"/>
        <v>NORMAL</v>
      </c>
      <c r="C628" s="45">
        <v>68</v>
      </c>
      <c r="D628" s="45" t="str">
        <f t="shared" si="46"/>
        <v>NORMAL</v>
      </c>
      <c r="E628" s="45">
        <v>24.7</v>
      </c>
      <c r="F628" s="45" t="str">
        <f t="shared" si="47"/>
        <v>NORMAL</v>
      </c>
      <c r="G628" s="45">
        <v>21</v>
      </c>
      <c r="H628" s="45" t="str">
        <f t="shared" si="48"/>
        <v>Dewasa</v>
      </c>
      <c r="I628" s="45">
        <v>0</v>
      </c>
      <c r="J628" s="45" t="str">
        <f t="shared" si="49"/>
        <v>TIDAK</v>
      </c>
    </row>
    <row r="629" spans="1:10">
      <c r="A629" s="45">
        <v>132</v>
      </c>
      <c r="B629" s="45" t="str">
        <f t="shared" si="45"/>
        <v>NORMAL</v>
      </c>
      <c r="C629" s="45">
        <v>78</v>
      </c>
      <c r="D629" s="45" t="str">
        <f t="shared" si="46"/>
        <v>NORMAL</v>
      </c>
      <c r="E629" s="45">
        <v>32.4</v>
      </c>
      <c r="F629" s="45" t="str">
        <f t="shared" si="47"/>
        <v>OBESITAS</v>
      </c>
      <c r="G629" s="45">
        <v>21</v>
      </c>
      <c r="H629" s="45" t="str">
        <f t="shared" si="48"/>
        <v>Dewasa</v>
      </c>
      <c r="I629" s="45">
        <v>0</v>
      </c>
      <c r="J629" s="45" t="str">
        <f t="shared" si="49"/>
        <v>TIDAK</v>
      </c>
    </row>
    <row r="630" spans="1:10">
      <c r="A630" s="45">
        <v>128</v>
      </c>
      <c r="B630" s="45" t="str">
        <f t="shared" si="45"/>
        <v>NORMAL</v>
      </c>
      <c r="C630" s="45">
        <v>80</v>
      </c>
      <c r="D630" s="45" t="str">
        <f t="shared" si="46"/>
        <v>NORMAL</v>
      </c>
      <c r="E630" s="45">
        <v>34.6</v>
      </c>
      <c r="F630" s="45" t="str">
        <f t="shared" si="47"/>
        <v>OBESITAS</v>
      </c>
      <c r="G630" s="45">
        <v>45</v>
      </c>
      <c r="H630" s="45" t="str">
        <f t="shared" si="48"/>
        <v>Dewasa</v>
      </c>
      <c r="I630" s="45">
        <v>0</v>
      </c>
      <c r="J630" s="45" t="str">
        <f t="shared" si="49"/>
        <v>TIDAK</v>
      </c>
    </row>
    <row r="631" spans="1:10">
      <c r="A631" s="45">
        <v>94</v>
      </c>
      <c r="B631" s="45" t="str">
        <f t="shared" si="45"/>
        <v>NORMAL</v>
      </c>
      <c r="C631" s="45">
        <v>65</v>
      </c>
      <c r="D631" s="45" t="str">
        <f t="shared" si="46"/>
        <v>NORMAL</v>
      </c>
      <c r="E631" s="45">
        <v>24.7</v>
      </c>
      <c r="F631" s="45" t="str">
        <f t="shared" si="47"/>
        <v>NORMAL</v>
      </c>
      <c r="G631" s="45">
        <v>21</v>
      </c>
      <c r="H631" s="45" t="str">
        <f t="shared" si="48"/>
        <v>Dewasa</v>
      </c>
      <c r="I631" s="45">
        <v>0</v>
      </c>
      <c r="J631" s="45" t="str">
        <f t="shared" si="49"/>
        <v>TIDAK</v>
      </c>
    </row>
    <row r="632" spans="1:10">
      <c r="A632" s="45">
        <v>114</v>
      </c>
      <c r="B632" s="45" t="str">
        <f t="shared" si="45"/>
        <v>NORMAL</v>
      </c>
      <c r="C632" s="45">
        <v>64</v>
      </c>
      <c r="D632" s="45" t="str">
        <f t="shared" si="46"/>
        <v>NORMAL</v>
      </c>
      <c r="E632" s="45">
        <v>27.4</v>
      </c>
      <c r="F632" s="45" t="str">
        <f t="shared" si="47"/>
        <v>NORMAL</v>
      </c>
      <c r="G632" s="45">
        <v>34</v>
      </c>
      <c r="H632" s="45" t="str">
        <f t="shared" si="48"/>
        <v>Dewasa</v>
      </c>
      <c r="I632" s="45">
        <v>1</v>
      </c>
      <c r="J632" s="45" t="str">
        <f t="shared" si="49"/>
        <v>YA</v>
      </c>
    </row>
    <row r="633" spans="1:10">
      <c r="A633" s="45">
        <v>102</v>
      </c>
      <c r="B633" s="45" t="str">
        <f t="shared" si="45"/>
        <v>NORMAL</v>
      </c>
      <c r="C633" s="45">
        <v>78</v>
      </c>
      <c r="D633" s="45" t="str">
        <f t="shared" si="46"/>
        <v>NORMAL</v>
      </c>
      <c r="E633" s="45">
        <v>34.5</v>
      </c>
      <c r="F633" s="45" t="str">
        <f t="shared" si="47"/>
        <v>OBESITAS</v>
      </c>
      <c r="G633" s="45">
        <v>24</v>
      </c>
      <c r="H633" s="45" t="str">
        <f t="shared" si="48"/>
        <v>Dewasa</v>
      </c>
      <c r="I633" s="45">
        <v>0</v>
      </c>
      <c r="J633" s="45" t="str">
        <f t="shared" si="49"/>
        <v>TIDAK</v>
      </c>
    </row>
    <row r="634" spans="1:10">
      <c r="A634" s="45">
        <v>111</v>
      </c>
      <c r="B634" s="45" t="str">
        <f t="shared" si="45"/>
        <v>NORMAL</v>
      </c>
      <c r="C634" s="45">
        <v>60</v>
      </c>
      <c r="D634" s="45" t="str">
        <f t="shared" si="46"/>
        <v>NORMAL</v>
      </c>
      <c r="E634" s="45">
        <v>26.2</v>
      </c>
      <c r="F634" s="45" t="str">
        <f t="shared" si="47"/>
        <v>NORMAL</v>
      </c>
      <c r="G634" s="45">
        <v>23</v>
      </c>
      <c r="H634" s="45" t="str">
        <f t="shared" si="48"/>
        <v>Dewasa</v>
      </c>
      <c r="I634" s="45">
        <v>0</v>
      </c>
      <c r="J634" s="45" t="str">
        <f t="shared" si="49"/>
        <v>TIDAK</v>
      </c>
    </row>
    <row r="635" spans="1:10">
      <c r="A635" s="45">
        <v>128</v>
      </c>
      <c r="B635" s="45" t="str">
        <f t="shared" si="45"/>
        <v>NORMAL</v>
      </c>
      <c r="C635" s="45">
        <v>82</v>
      </c>
      <c r="D635" s="45" t="str">
        <f t="shared" si="46"/>
        <v>PRAHIPERTENSI</v>
      </c>
      <c r="E635" s="45">
        <v>27.5</v>
      </c>
      <c r="F635" s="45" t="str">
        <f t="shared" si="47"/>
        <v>NORMAL</v>
      </c>
      <c r="G635" s="45">
        <v>22</v>
      </c>
      <c r="H635" s="45" t="str">
        <f t="shared" si="48"/>
        <v>Dewasa</v>
      </c>
      <c r="I635" s="45">
        <v>0</v>
      </c>
      <c r="J635" s="45" t="str">
        <f t="shared" si="49"/>
        <v>TIDAK</v>
      </c>
    </row>
    <row r="636" spans="1:10">
      <c r="A636" s="45">
        <v>92</v>
      </c>
      <c r="B636" s="45" t="str">
        <f t="shared" si="45"/>
        <v>NORMAL</v>
      </c>
      <c r="C636" s="45">
        <v>62</v>
      </c>
      <c r="D636" s="45" t="str">
        <f t="shared" si="46"/>
        <v>NORMAL</v>
      </c>
      <c r="E636" s="45">
        <v>25.9</v>
      </c>
      <c r="F636" s="45" t="str">
        <f t="shared" si="47"/>
        <v>NORMAL</v>
      </c>
      <c r="G636" s="45">
        <v>31</v>
      </c>
      <c r="H636" s="45" t="str">
        <f t="shared" si="48"/>
        <v>Dewasa</v>
      </c>
      <c r="I636" s="45">
        <v>0</v>
      </c>
      <c r="J636" s="45" t="str">
        <f t="shared" si="49"/>
        <v>TIDAK</v>
      </c>
    </row>
    <row r="637" spans="1:10">
      <c r="A637" s="45">
        <v>104</v>
      </c>
      <c r="B637" s="45" t="str">
        <f t="shared" si="45"/>
        <v>NORMAL</v>
      </c>
      <c r="C637" s="45">
        <v>72</v>
      </c>
      <c r="D637" s="45" t="str">
        <f t="shared" si="46"/>
        <v>NORMAL</v>
      </c>
      <c r="E637" s="45">
        <v>31.2</v>
      </c>
      <c r="F637" s="45" t="str">
        <f t="shared" si="47"/>
        <v>OBESITAS</v>
      </c>
      <c r="G637" s="45">
        <v>38</v>
      </c>
      <c r="H637" s="45" t="str">
        <f t="shared" si="48"/>
        <v>Dewasa</v>
      </c>
      <c r="I637" s="45">
        <v>1</v>
      </c>
      <c r="J637" s="45" t="str">
        <f t="shared" si="49"/>
        <v>YA</v>
      </c>
    </row>
    <row r="638" spans="1:10">
      <c r="A638" s="45">
        <v>104</v>
      </c>
      <c r="B638" s="45" t="str">
        <f t="shared" si="45"/>
        <v>NORMAL</v>
      </c>
      <c r="C638" s="45">
        <v>74</v>
      </c>
      <c r="D638" s="45" t="str">
        <f t="shared" si="46"/>
        <v>NORMAL</v>
      </c>
      <c r="E638" s="45">
        <v>28.8</v>
      </c>
      <c r="F638" s="45" t="str">
        <f t="shared" si="47"/>
        <v>NORMAL</v>
      </c>
      <c r="G638" s="45">
        <v>48</v>
      </c>
      <c r="H638" s="45" t="str">
        <f t="shared" si="48"/>
        <v>Dewasa</v>
      </c>
      <c r="I638" s="45">
        <v>0</v>
      </c>
      <c r="J638" s="45" t="str">
        <f t="shared" si="49"/>
        <v>TIDAK</v>
      </c>
    </row>
    <row r="639" spans="1:10">
      <c r="A639" s="45">
        <v>94</v>
      </c>
      <c r="B639" s="45" t="str">
        <f t="shared" si="45"/>
        <v>NORMAL</v>
      </c>
      <c r="C639" s="45">
        <v>76</v>
      </c>
      <c r="D639" s="45" t="str">
        <f t="shared" si="46"/>
        <v>NORMAL</v>
      </c>
      <c r="E639" s="45">
        <v>31.6</v>
      </c>
      <c r="F639" s="45" t="str">
        <f t="shared" si="47"/>
        <v>OBESITAS</v>
      </c>
      <c r="G639" s="45">
        <v>23</v>
      </c>
      <c r="H639" s="45" t="str">
        <f t="shared" si="48"/>
        <v>Dewasa</v>
      </c>
      <c r="I639" s="45">
        <v>0</v>
      </c>
      <c r="J639" s="45" t="str">
        <f t="shared" si="49"/>
        <v>TIDAK</v>
      </c>
    </row>
    <row r="640" spans="1:10">
      <c r="A640" s="45">
        <v>97</v>
      </c>
      <c r="B640" s="45" t="str">
        <f t="shared" si="45"/>
        <v>NORMAL</v>
      </c>
      <c r="C640" s="45">
        <v>76</v>
      </c>
      <c r="D640" s="45" t="str">
        <f t="shared" si="46"/>
        <v>NORMAL</v>
      </c>
      <c r="E640" s="45">
        <v>40.9</v>
      </c>
      <c r="F640" s="45" t="str">
        <f t="shared" si="47"/>
        <v>OBESITAS</v>
      </c>
      <c r="G640" s="45">
        <v>32</v>
      </c>
      <c r="H640" s="45" t="str">
        <f t="shared" si="48"/>
        <v>Dewasa</v>
      </c>
      <c r="I640" s="45">
        <v>1</v>
      </c>
      <c r="J640" s="45" t="str">
        <f t="shared" si="49"/>
        <v>YA</v>
      </c>
    </row>
    <row r="641" spans="1:10">
      <c r="A641" s="45">
        <v>100</v>
      </c>
      <c r="B641" s="45" t="str">
        <f t="shared" si="45"/>
        <v>NORMAL</v>
      </c>
      <c r="C641" s="45">
        <v>74</v>
      </c>
      <c r="D641" s="45" t="str">
        <f t="shared" si="46"/>
        <v>NORMAL</v>
      </c>
      <c r="E641" s="45">
        <v>19.5</v>
      </c>
      <c r="F641" s="45" t="str">
        <f t="shared" si="47"/>
        <v>NORMAL</v>
      </c>
      <c r="G641" s="45">
        <v>28</v>
      </c>
      <c r="H641" s="45" t="str">
        <f t="shared" si="48"/>
        <v>Dewasa</v>
      </c>
      <c r="I641" s="45">
        <v>0</v>
      </c>
      <c r="J641" s="45" t="str">
        <f t="shared" si="49"/>
        <v>TIDAK</v>
      </c>
    </row>
    <row r="642" spans="1:10">
      <c r="A642" s="45">
        <v>102</v>
      </c>
      <c r="B642" s="45" t="str">
        <f t="shared" ref="B642:B705" si="50">IF(A642&lt;140,"NORMAL",IF(A642&lt;=199,"PREDIABETES",IF(A642&gt;=200,"DIABETES")))</f>
        <v>NORMAL</v>
      </c>
      <c r="C642" s="45">
        <v>86</v>
      </c>
      <c r="D642" s="45" t="str">
        <f t="shared" ref="D642:D705" si="51">IF(C642&lt;=80,"NORMAL",IF(C642&lt;=89,"PRAHIPERTENSI",IF(C642&lt;=99,"HIPERTENSI1",IF(C642&lt;=119,"HIPERTENSI2",IF(C642&gt;=120,"KRISIS")))))</f>
        <v>PRAHIPERTENSI</v>
      </c>
      <c r="E642" s="45">
        <v>29.3</v>
      </c>
      <c r="F642" s="45" t="str">
        <f t="shared" ref="F642:F705" si="52">IF(E642&lt;=18.5,"KURANG",IF(E642&lt;=29.9,"NORMAL",IF(E642&gt;=30,"OBESITAS")))</f>
        <v>NORMAL</v>
      </c>
      <c r="G642" s="45">
        <v>27</v>
      </c>
      <c r="H642" s="45" t="str">
        <f t="shared" ref="H642:H705" si="53">IF(G642&lt;=1,"Bayi",IF(G642&lt;=10,"Anak-anak",IF(G642&lt;=19,"Remaja",IF(G642&lt;=60,"Dewasa",IF(G642&gt;60,"Lansia")))))</f>
        <v>Dewasa</v>
      </c>
      <c r="I642" s="45">
        <v>0</v>
      </c>
      <c r="J642" s="45" t="str">
        <f t="shared" ref="J642:J705" si="54">IF(I642=1,"YA",IF(I642=0,"TIDAK"))</f>
        <v>TIDAK</v>
      </c>
    </row>
    <row r="643" spans="1:10">
      <c r="A643" s="45">
        <v>128</v>
      </c>
      <c r="B643" s="45" t="str">
        <f t="shared" si="50"/>
        <v>NORMAL</v>
      </c>
      <c r="C643" s="45">
        <v>70</v>
      </c>
      <c r="D643" s="45" t="str">
        <f t="shared" si="51"/>
        <v>NORMAL</v>
      </c>
      <c r="E643" s="45">
        <v>34.299999999999997</v>
      </c>
      <c r="F643" s="45" t="str">
        <f t="shared" si="52"/>
        <v>OBESITAS</v>
      </c>
      <c r="G643" s="45">
        <v>24</v>
      </c>
      <c r="H643" s="45" t="str">
        <f t="shared" si="53"/>
        <v>Dewasa</v>
      </c>
      <c r="I643" s="45">
        <v>0</v>
      </c>
      <c r="J643" s="45" t="str">
        <f t="shared" si="54"/>
        <v>TIDAK</v>
      </c>
    </row>
    <row r="644" spans="1:10">
      <c r="A644" s="45">
        <v>147</v>
      </c>
      <c r="B644" s="45" t="str">
        <f t="shared" si="50"/>
        <v>PREDIABETES</v>
      </c>
      <c r="C644" s="45">
        <v>80</v>
      </c>
      <c r="D644" s="45" t="str">
        <f t="shared" si="51"/>
        <v>NORMAL</v>
      </c>
      <c r="E644" s="45">
        <v>29.5</v>
      </c>
      <c r="F644" s="45" t="str">
        <f t="shared" si="52"/>
        <v>NORMAL</v>
      </c>
      <c r="G644" s="45">
        <v>50</v>
      </c>
      <c r="H644" s="45" t="str">
        <f t="shared" si="53"/>
        <v>Dewasa</v>
      </c>
      <c r="I644" s="45">
        <v>1</v>
      </c>
      <c r="J644" s="45" t="str">
        <f t="shared" si="54"/>
        <v>YA</v>
      </c>
    </row>
    <row r="645" spans="1:10">
      <c r="A645" s="45">
        <v>90</v>
      </c>
      <c r="B645" s="45" t="str">
        <f t="shared" si="50"/>
        <v>NORMAL</v>
      </c>
      <c r="C645" s="45">
        <v>0</v>
      </c>
      <c r="D645" s="45" t="str">
        <f t="shared" si="51"/>
        <v>NORMAL</v>
      </c>
      <c r="E645" s="45">
        <v>28</v>
      </c>
      <c r="F645" s="45" t="str">
        <f t="shared" si="52"/>
        <v>NORMAL</v>
      </c>
      <c r="G645" s="45">
        <v>31</v>
      </c>
      <c r="H645" s="45" t="str">
        <f t="shared" si="53"/>
        <v>Dewasa</v>
      </c>
      <c r="I645" s="45">
        <v>0</v>
      </c>
      <c r="J645" s="45" t="str">
        <f t="shared" si="54"/>
        <v>TIDAK</v>
      </c>
    </row>
    <row r="646" spans="1:10">
      <c r="A646" s="45">
        <v>103</v>
      </c>
      <c r="B646" s="45" t="str">
        <f t="shared" si="50"/>
        <v>NORMAL</v>
      </c>
      <c r="C646" s="45">
        <v>72</v>
      </c>
      <c r="D646" s="45" t="str">
        <f t="shared" si="51"/>
        <v>NORMAL</v>
      </c>
      <c r="E646" s="45">
        <v>27.6</v>
      </c>
      <c r="F646" s="45" t="str">
        <f t="shared" si="52"/>
        <v>NORMAL</v>
      </c>
      <c r="G646" s="45">
        <v>27</v>
      </c>
      <c r="H646" s="45" t="str">
        <f t="shared" si="53"/>
        <v>Dewasa</v>
      </c>
      <c r="I646" s="45">
        <v>0</v>
      </c>
      <c r="J646" s="45" t="str">
        <f t="shared" si="54"/>
        <v>TIDAK</v>
      </c>
    </row>
    <row r="647" spans="1:10">
      <c r="A647" s="45">
        <v>157</v>
      </c>
      <c r="B647" s="45" t="str">
        <f t="shared" si="50"/>
        <v>PREDIABETES</v>
      </c>
      <c r="C647" s="45">
        <v>74</v>
      </c>
      <c r="D647" s="45" t="str">
        <f t="shared" si="51"/>
        <v>NORMAL</v>
      </c>
      <c r="E647" s="45">
        <v>39.4</v>
      </c>
      <c r="F647" s="45" t="str">
        <f t="shared" si="52"/>
        <v>OBESITAS</v>
      </c>
      <c r="G647" s="45">
        <v>30</v>
      </c>
      <c r="H647" s="45" t="str">
        <f t="shared" si="53"/>
        <v>Dewasa</v>
      </c>
      <c r="I647" s="45">
        <v>0</v>
      </c>
      <c r="J647" s="45" t="str">
        <f t="shared" si="54"/>
        <v>TIDAK</v>
      </c>
    </row>
    <row r="648" spans="1:10">
      <c r="A648" s="45">
        <v>167</v>
      </c>
      <c r="B648" s="45" t="str">
        <f t="shared" si="50"/>
        <v>PREDIABETES</v>
      </c>
      <c r="C648" s="45">
        <v>74</v>
      </c>
      <c r="D648" s="45" t="str">
        <f t="shared" si="51"/>
        <v>NORMAL</v>
      </c>
      <c r="E648" s="45">
        <v>23.4</v>
      </c>
      <c r="F648" s="45" t="str">
        <f t="shared" si="52"/>
        <v>NORMAL</v>
      </c>
      <c r="G648" s="45">
        <v>33</v>
      </c>
      <c r="H648" s="45" t="str">
        <f t="shared" si="53"/>
        <v>Dewasa</v>
      </c>
      <c r="I648" s="45">
        <v>1</v>
      </c>
      <c r="J648" s="45" t="str">
        <f t="shared" si="54"/>
        <v>YA</v>
      </c>
    </row>
    <row r="649" spans="1:10">
      <c r="A649" s="45">
        <v>179</v>
      </c>
      <c r="B649" s="45" t="str">
        <f t="shared" si="50"/>
        <v>PREDIABETES</v>
      </c>
      <c r="C649" s="45">
        <v>50</v>
      </c>
      <c r="D649" s="45" t="str">
        <f t="shared" si="51"/>
        <v>NORMAL</v>
      </c>
      <c r="E649" s="45">
        <v>37.799999999999997</v>
      </c>
      <c r="F649" s="45" t="str">
        <f t="shared" si="52"/>
        <v>OBESITAS</v>
      </c>
      <c r="G649" s="45">
        <v>22</v>
      </c>
      <c r="H649" s="45" t="str">
        <f t="shared" si="53"/>
        <v>Dewasa</v>
      </c>
      <c r="I649" s="45">
        <v>1</v>
      </c>
      <c r="J649" s="45" t="str">
        <f t="shared" si="54"/>
        <v>YA</v>
      </c>
    </row>
    <row r="650" spans="1:10">
      <c r="A650" s="45">
        <v>136</v>
      </c>
      <c r="B650" s="45" t="str">
        <f t="shared" si="50"/>
        <v>NORMAL</v>
      </c>
      <c r="C650" s="45">
        <v>84</v>
      </c>
      <c r="D650" s="45" t="str">
        <f t="shared" si="51"/>
        <v>PRAHIPERTENSI</v>
      </c>
      <c r="E650" s="45">
        <v>28.3</v>
      </c>
      <c r="F650" s="45" t="str">
        <f t="shared" si="52"/>
        <v>NORMAL</v>
      </c>
      <c r="G650" s="45">
        <v>42</v>
      </c>
      <c r="H650" s="45" t="str">
        <f t="shared" si="53"/>
        <v>Dewasa</v>
      </c>
      <c r="I650" s="45">
        <v>1</v>
      </c>
      <c r="J650" s="45" t="str">
        <f t="shared" si="54"/>
        <v>YA</v>
      </c>
    </row>
    <row r="651" spans="1:10">
      <c r="A651" s="45">
        <v>107</v>
      </c>
      <c r="B651" s="45" t="str">
        <f t="shared" si="50"/>
        <v>NORMAL</v>
      </c>
      <c r="C651" s="45">
        <v>60</v>
      </c>
      <c r="D651" s="45" t="str">
        <f t="shared" si="51"/>
        <v>NORMAL</v>
      </c>
      <c r="E651" s="45">
        <v>26.4</v>
      </c>
      <c r="F651" s="45" t="str">
        <f t="shared" si="52"/>
        <v>NORMAL</v>
      </c>
      <c r="G651" s="45">
        <v>23</v>
      </c>
      <c r="H651" s="45" t="str">
        <f t="shared" si="53"/>
        <v>Dewasa</v>
      </c>
      <c r="I651" s="45">
        <v>0</v>
      </c>
      <c r="J651" s="45" t="str">
        <f t="shared" si="54"/>
        <v>TIDAK</v>
      </c>
    </row>
    <row r="652" spans="1:10">
      <c r="A652" s="45">
        <v>91</v>
      </c>
      <c r="B652" s="45" t="str">
        <f t="shared" si="50"/>
        <v>NORMAL</v>
      </c>
      <c r="C652" s="45">
        <v>54</v>
      </c>
      <c r="D652" s="45" t="str">
        <f t="shared" si="51"/>
        <v>NORMAL</v>
      </c>
      <c r="E652" s="45">
        <v>25.2</v>
      </c>
      <c r="F652" s="45" t="str">
        <f t="shared" si="52"/>
        <v>NORMAL</v>
      </c>
      <c r="G652" s="45">
        <v>23</v>
      </c>
      <c r="H652" s="45" t="str">
        <f t="shared" si="53"/>
        <v>Dewasa</v>
      </c>
      <c r="I652" s="45">
        <v>0</v>
      </c>
      <c r="J652" s="45" t="str">
        <f t="shared" si="54"/>
        <v>TIDAK</v>
      </c>
    </row>
    <row r="653" spans="1:10">
      <c r="A653" s="45">
        <v>117</v>
      </c>
      <c r="B653" s="45" t="str">
        <f t="shared" si="50"/>
        <v>NORMAL</v>
      </c>
      <c r="C653" s="45">
        <v>60</v>
      </c>
      <c r="D653" s="45" t="str">
        <f t="shared" si="51"/>
        <v>NORMAL</v>
      </c>
      <c r="E653" s="45">
        <v>33.799999999999997</v>
      </c>
      <c r="F653" s="45" t="str">
        <f t="shared" si="52"/>
        <v>OBESITAS</v>
      </c>
      <c r="G653" s="45">
        <v>27</v>
      </c>
      <c r="H653" s="45" t="str">
        <f t="shared" si="53"/>
        <v>Dewasa</v>
      </c>
      <c r="I653" s="45">
        <v>0</v>
      </c>
      <c r="J653" s="45" t="str">
        <f t="shared" si="54"/>
        <v>TIDAK</v>
      </c>
    </row>
    <row r="654" spans="1:10">
      <c r="A654" s="45">
        <v>123</v>
      </c>
      <c r="B654" s="45" t="str">
        <f t="shared" si="50"/>
        <v>NORMAL</v>
      </c>
      <c r="C654" s="45">
        <v>74</v>
      </c>
      <c r="D654" s="45" t="str">
        <f t="shared" si="51"/>
        <v>NORMAL</v>
      </c>
      <c r="E654" s="45">
        <v>34.1</v>
      </c>
      <c r="F654" s="45" t="str">
        <f t="shared" si="52"/>
        <v>OBESITAS</v>
      </c>
      <c r="G654" s="45">
        <v>28</v>
      </c>
      <c r="H654" s="45" t="str">
        <f t="shared" si="53"/>
        <v>Dewasa</v>
      </c>
      <c r="I654" s="45">
        <v>0</v>
      </c>
      <c r="J654" s="45" t="str">
        <f t="shared" si="54"/>
        <v>TIDAK</v>
      </c>
    </row>
    <row r="655" spans="1:10">
      <c r="A655" s="45">
        <v>120</v>
      </c>
      <c r="B655" s="45" t="str">
        <f t="shared" si="50"/>
        <v>NORMAL</v>
      </c>
      <c r="C655" s="45">
        <v>54</v>
      </c>
      <c r="D655" s="45" t="str">
        <f t="shared" si="51"/>
        <v>NORMAL</v>
      </c>
      <c r="E655" s="45">
        <v>26.8</v>
      </c>
      <c r="F655" s="45" t="str">
        <f t="shared" si="52"/>
        <v>NORMAL</v>
      </c>
      <c r="G655" s="45">
        <v>27</v>
      </c>
      <c r="H655" s="45" t="str">
        <f t="shared" si="53"/>
        <v>Dewasa</v>
      </c>
      <c r="I655" s="45">
        <v>0</v>
      </c>
      <c r="J655" s="45" t="str">
        <f t="shared" si="54"/>
        <v>TIDAK</v>
      </c>
    </row>
    <row r="656" spans="1:10">
      <c r="A656" s="45">
        <v>106</v>
      </c>
      <c r="B656" s="45" t="str">
        <f t="shared" si="50"/>
        <v>NORMAL</v>
      </c>
      <c r="C656" s="45">
        <v>70</v>
      </c>
      <c r="D656" s="45" t="str">
        <f t="shared" si="51"/>
        <v>NORMAL</v>
      </c>
      <c r="E656" s="45">
        <v>34.200000000000003</v>
      </c>
      <c r="F656" s="45" t="str">
        <f t="shared" si="52"/>
        <v>OBESITAS</v>
      </c>
      <c r="G656" s="45">
        <v>22</v>
      </c>
      <c r="H656" s="45" t="str">
        <f t="shared" si="53"/>
        <v>Dewasa</v>
      </c>
      <c r="I656" s="45">
        <v>0</v>
      </c>
      <c r="J656" s="45" t="str">
        <f t="shared" si="54"/>
        <v>TIDAK</v>
      </c>
    </row>
    <row r="657" spans="1:10">
      <c r="A657" s="45">
        <v>155</v>
      </c>
      <c r="B657" s="45" t="str">
        <f t="shared" si="50"/>
        <v>PREDIABETES</v>
      </c>
      <c r="C657" s="45">
        <v>52</v>
      </c>
      <c r="D657" s="45" t="str">
        <f t="shared" si="51"/>
        <v>NORMAL</v>
      </c>
      <c r="E657" s="45">
        <v>38.700000000000003</v>
      </c>
      <c r="F657" s="45" t="str">
        <f t="shared" si="52"/>
        <v>OBESITAS</v>
      </c>
      <c r="G657" s="45">
        <v>25</v>
      </c>
      <c r="H657" s="45" t="str">
        <f t="shared" si="53"/>
        <v>Dewasa</v>
      </c>
      <c r="I657" s="45">
        <v>1</v>
      </c>
      <c r="J657" s="45" t="str">
        <f t="shared" si="54"/>
        <v>YA</v>
      </c>
    </row>
    <row r="658" spans="1:10">
      <c r="A658" s="45">
        <v>101</v>
      </c>
      <c r="B658" s="45" t="str">
        <f t="shared" si="50"/>
        <v>NORMAL</v>
      </c>
      <c r="C658" s="45">
        <v>58</v>
      </c>
      <c r="D658" s="45" t="str">
        <f t="shared" si="51"/>
        <v>NORMAL</v>
      </c>
      <c r="E658" s="45">
        <v>21.8</v>
      </c>
      <c r="F658" s="45" t="str">
        <f t="shared" si="52"/>
        <v>NORMAL</v>
      </c>
      <c r="G658" s="45">
        <v>22</v>
      </c>
      <c r="H658" s="45" t="str">
        <f t="shared" si="53"/>
        <v>Dewasa</v>
      </c>
      <c r="I658" s="45">
        <v>0</v>
      </c>
      <c r="J658" s="45" t="str">
        <f t="shared" si="54"/>
        <v>TIDAK</v>
      </c>
    </row>
    <row r="659" spans="1:10">
      <c r="A659" s="45">
        <v>120</v>
      </c>
      <c r="B659" s="45" t="str">
        <f t="shared" si="50"/>
        <v>NORMAL</v>
      </c>
      <c r="C659" s="45">
        <v>80</v>
      </c>
      <c r="D659" s="45" t="str">
        <f t="shared" si="51"/>
        <v>NORMAL</v>
      </c>
      <c r="E659" s="45">
        <v>38.9</v>
      </c>
      <c r="F659" s="45" t="str">
        <f t="shared" si="52"/>
        <v>OBESITAS</v>
      </c>
      <c r="G659" s="45">
        <v>41</v>
      </c>
      <c r="H659" s="45" t="str">
        <f t="shared" si="53"/>
        <v>Dewasa</v>
      </c>
      <c r="I659" s="45">
        <v>0</v>
      </c>
      <c r="J659" s="45" t="str">
        <f t="shared" si="54"/>
        <v>TIDAK</v>
      </c>
    </row>
    <row r="660" spans="1:10">
      <c r="A660" s="45">
        <v>127</v>
      </c>
      <c r="B660" s="45" t="str">
        <f t="shared" si="50"/>
        <v>NORMAL</v>
      </c>
      <c r="C660" s="45">
        <v>106</v>
      </c>
      <c r="D660" s="45" t="str">
        <f t="shared" si="51"/>
        <v>HIPERTENSI2</v>
      </c>
      <c r="E660" s="45">
        <v>39</v>
      </c>
      <c r="F660" s="45" t="str">
        <f t="shared" si="52"/>
        <v>OBESITAS</v>
      </c>
      <c r="G660" s="45">
        <v>51</v>
      </c>
      <c r="H660" s="45" t="str">
        <f t="shared" si="53"/>
        <v>Dewasa</v>
      </c>
      <c r="I660" s="45">
        <v>0</v>
      </c>
      <c r="J660" s="45" t="str">
        <f t="shared" si="54"/>
        <v>TIDAK</v>
      </c>
    </row>
    <row r="661" spans="1:10">
      <c r="A661" s="45">
        <v>80</v>
      </c>
      <c r="B661" s="45" t="str">
        <f t="shared" si="50"/>
        <v>NORMAL</v>
      </c>
      <c r="C661" s="45">
        <v>82</v>
      </c>
      <c r="D661" s="45" t="str">
        <f t="shared" si="51"/>
        <v>PRAHIPERTENSI</v>
      </c>
      <c r="E661" s="45">
        <v>34.200000000000003</v>
      </c>
      <c r="F661" s="45" t="str">
        <f t="shared" si="52"/>
        <v>OBESITAS</v>
      </c>
      <c r="G661" s="45">
        <v>27</v>
      </c>
      <c r="H661" s="45" t="str">
        <f t="shared" si="53"/>
        <v>Dewasa</v>
      </c>
      <c r="I661" s="45">
        <v>1</v>
      </c>
      <c r="J661" s="45" t="str">
        <f t="shared" si="54"/>
        <v>YA</v>
      </c>
    </row>
    <row r="662" spans="1:10">
      <c r="A662" s="45">
        <v>162</v>
      </c>
      <c r="B662" s="45" t="str">
        <f t="shared" si="50"/>
        <v>PREDIABETES</v>
      </c>
      <c r="C662" s="45">
        <v>84</v>
      </c>
      <c r="D662" s="45" t="str">
        <f t="shared" si="51"/>
        <v>PRAHIPERTENSI</v>
      </c>
      <c r="E662" s="45">
        <v>27.7</v>
      </c>
      <c r="F662" s="45" t="str">
        <f t="shared" si="52"/>
        <v>NORMAL</v>
      </c>
      <c r="G662" s="45">
        <v>54</v>
      </c>
      <c r="H662" s="45" t="str">
        <f t="shared" si="53"/>
        <v>Dewasa</v>
      </c>
      <c r="I662" s="45">
        <v>0</v>
      </c>
      <c r="J662" s="45" t="str">
        <f t="shared" si="54"/>
        <v>TIDAK</v>
      </c>
    </row>
    <row r="663" spans="1:10">
      <c r="A663" s="45">
        <v>199</v>
      </c>
      <c r="B663" s="45" t="str">
        <f t="shared" si="50"/>
        <v>PREDIABETES</v>
      </c>
      <c r="C663" s="45">
        <v>76</v>
      </c>
      <c r="D663" s="45" t="str">
        <f t="shared" si="51"/>
        <v>NORMAL</v>
      </c>
      <c r="E663" s="45">
        <v>42.9</v>
      </c>
      <c r="F663" s="45" t="str">
        <f t="shared" si="52"/>
        <v>OBESITAS</v>
      </c>
      <c r="G663" s="45">
        <v>22</v>
      </c>
      <c r="H663" s="45" t="str">
        <f t="shared" si="53"/>
        <v>Dewasa</v>
      </c>
      <c r="I663" s="45">
        <v>1</v>
      </c>
      <c r="J663" s="45" t="str">
        <f t="shared" si="54"/>
        <v>YA</v>
      </c>
    </row>
    <row r="664" spans="1:10">
      <c r="A664" s="45">
        <v>167</v>
      </c>
      <c r="B664" s="45" t="str">
        <f t="shared" si="50"/>
        <v>PREDIABETES</v>
      </c>
      <c r="C664" s="45">
        <v>106</v>
      </c>
      <c r="D664" s="45" t="str">
        <f t="shared" si="51"/>
        <v>HIPERTENSI2</v>
      </c>
      <c r="E664" s="45">
        <v>37.6</v>
      </c>
      <c r="F664" s="45" t="str">
        <f t="shared" si="52"/>
        <v>OBESITAS</v>
      </c>
      <c r="G664" s="45">
        <v>43</v>
      </c>
      <c r="H664" s="45" t="str">
        <f t="shared" si="53"/>
        <v>Dewasa</v>
      </c>
      <c r="I664" s="45">
        <v>1</v>
      </c>
      <c r="J664" s="45" t="str">
        <f t="shared" si="54"/>
        <v>YA</v>
      </c>
    </row>
    <row r="665" spans="1:10">
      <c r="A665" s="45">
        <v>145</v>
      </c>
      <c r="B665" s="45" t="str">
        <f t="shared" si="50"/>
        <v>PREDIABETES</v>
      </c>
      <c r="C665" s="45">
        <v>80</v>
      </c>
      <c r="D665" s="45" t="str">
        <f t="shared" si="51"/>
        <v>NORMAL</v>
      </c>
      <c r="E665" s="45">
        <v>37.9</v>
      </c>
      <c r="F665" s="45" t="str">
        <f t="shared" si="52"/>
        <v>OBESITAS</v>
      </c>
      <c r="G665" s="45">
        <v>40</v>
      </c>
      <c r="H665" s="45" t="str">
        <f t="shared" si="53"/>
        <v>Dewasa</v>
      </c>
      <c r="I665" s="45">
        <v>1</v>
      </c>
      <c r="J665" s="45" t="str">
        <f t="shared" si="54"/>
        <v>YA</v>
      </c>
    </row>
    <row r="666" spans="1:10">
      <c r="A666" s="45">
        <v>115</v>
      </c>
      <c r="B666" s="45" t="str">
        <f t="shared" si="50"/>
        <v>NORMAL</v>
      </c>
      <c r="C666" s="45">
        <v>60</v>
      </c>
      <c r="D666" s="45" t="str">
        <f t="shared" si="51"/>
        <v>NORMAL</v>
      </c>
      <c r="E666" s="45">
        <v>33.700000000000003</v>
      </c>
      <c r="F666" s="45" t="str">
        <f t="shared" si="52"/>
        <v>OBESITAS</v>
      </c>
      <c r="G666" s="45">
        <v>40</v>
      </c>
      <c r="H666" s="45" t="str">
        <f t="shared" si="53"/>
        <v>Dewasa</v>
      </c>
      <c r="I666" s="45">
        <v>1</v>
      </c>
      <c r="J666" s="45" t="str">
        <f t="shared" si="54"/>
        <v>YA</v>
      </c>
    </row>
    <row r="667" spans="1:10">
      <c r="A667" s="45">
        <v>112</v>
      </c>
      <c r="B667" s="45" t="str">
        <f t="shared" si="50"/>
        <v>NORMAL</v>
      </c>
      <c r="C667" s="45">
        <v>80</v>
      </c>
      <c r="D667" s="45" t="str">
        <f t="shared" si="51"/>
        <v>NORMAL</v>
      </c>
      <c r="E667" s="45">
        <v>34.799999999999997</v>
      </c>
      <c r="F667" s="45" t="str">
        <f t="shared" si="52"/>
        <v>OBESITAS</v>
      </c>
      <c r="G667" s="45">
        <v>24</v>
      </c>
      <c r="H667" s="45" t="str">
        <f t="shared" si="53"/>
        <v>Dewasa</v>
      </c>
      <c r="I667" s="45">
        <v>0</v>
      </c>
      <c r="J667" s="45" t="str">
        <f t="shared" si="54"/>
        <v>TIDAK</v>
      </c>
    </row>
    <row r="668" spans="1:10">
      <c r="A668" s="45">
        <v>145</v>
      </c>
      <c r="B668" s="45" t="str">
        <f t="shared" si="50"/>
        <v>PREDIABETES</v>
      </c>
      <c r="C668" s="45">
        <v>82</v>
      </c>
      <c r="D668" s="45" t="str">
        <f t="shared" si="51"/>
        <v>PRAHIPERTENSI</v>
      </c>
      <c r="E668" s="45">
        <v>32.5</v>
      </c>
      <c r="F668" s="45" t="str">
        <f t="shared" si="52"/>
        <v>OBESITAS</v>
      </c>
      <c r="G668" s="45">
        <v>70</v>
      </c>
      <c r="H668" s="45" t="str">
        <f t="shared" si="53"/>
        <v>Lansia</v>
      </c>
      <c r="I668" s="45">
        <v>1</v>
      </c>
      <c r="J668" s="45" t="str">
        <f t="shared" si="54"/>
        <v>YA</v>
      </c>
    </row>
    <row r="669" spans="1:10">
      <c r="A669" s="45">
        <v>111</v>
      </c>
      <c r="B669" s="45" t="str">
        <f t="shared" si="50"/>
        <v>NORMAL</v>
      </c>
      <c r="C669" s="45">
        <v>70</v>
      </c>
      <c r="D669" s="45" t="str">
        <f t="shared" si="51"/>
        <v>NORMAL</v>
      </c>
      <c r="E669" s="45">
        <v>27.5</v>
      </c>
      <c r="F669" s="45" t="str">
        <f t="shared" si="52"/>
        <v>NORMAL</v>
      </c>
      <c r="G669" s="45">
        <v>40</v>
      </c>
      <c r="H669" s="45" t="str">
        <f t="shared" si="53"/>
        <v>Dewasa</v>
      </c>
      <c r="I669" s="45">
        <v>1</v>
      </c>
      <c r="J669" s="45" t="str">
        <f t="shared" si="54"/>
        <v>YA</v>
      </c>
    </row>
    <row r="670" spans="1:10">
      <c r="A670" s="45">
        <v>98</v>
      </c>
      <c r="B670" s="45" t="str">
        <f t="shared" si="50"/>
        <v>NORMAL</v>
      </c>
      <c r="C670" s="45">
        <v>58</v>
      </c>
      <c r="D670" s="45" t="str">
        <f t="shared" si="51"/>
        <v>NORMAL</v>
      </c>
      <c r="E670" s="45">
        <v>34</v>
      </c>
      <c r="F670" s="45" t="str">
        <f t="shared" si="52"/>
        <v>OBESITAS</v>
      </c>
      <c r="G670" s="45">
        <v>43</v>
      </c>
      <c r="H670" s="45" t="str">
        <f t="shared" si="53"/>
        <v>Dewasa</v>
      </c>
      <c r="I670" s="45">
        <v>0</v>
      </c>
      <c r="J670" s="45" t="str">
        <f t="shared" si="54"/>
        <v>TIDAK</v>
      </c>
    </row>
    <row r="671" spans="1:10">
      <c r="A671" s="45">
        <v>154</v>
      </c>
      <c r="B671" s="45" t="str">
        <f t="shared" si="50"/>
        <v>PREDIABETES</v>
      </c>
      <c r="C671" s="45">
        <v>78</v>
      </c>
      <c r="D671" s="45" t="str">
        <f t="shared" si="51"/>
        <v>NORMAL</v>
      </c>
      <c r="E671" s="45">
        <v>30.9</v>
      </c>
      <c r="F671" s="45" t="str">
        <f t="shared" si="52"/>
        <v>OBESITAS</v>
      </c>
      <c r="G671" s="45">
        <v>45</v>
      </c>
      <c r="H671" s="45" t="str">
        <f t="shared" si="53"/>
        <v>Dewasa</v>
      </c>
      <c r="I671" s="45">
        <v>0</v>
      </c>
      <c r="J671" s="45" t="str">
        <f t="shared" si="54"/>
        <v>TIDAK</v>
      </c>
    </row>
    <row r="672" spans="1:10">
      <c r="A672" s="45">
        <v>165</v>
      </c>
      <c r="B672" s="45" t="str">
        <f t="shared" si="50"/>
        <v>PREDIABETES</v>
      </c>
      <c r="C672" s="45">
        <v>68</v>
      </c>
      <c r="D672" s="45" t="str">
        <f t="shared" si="51"/>
        <v>NORMAL</v>
      </c>
      <c r="E672" s="45">
        <v>33.6</v>
      </c>
      <c r="F672" s="45" t="str">
        <f t="shared" si="52"/>
        <v>OBESITAS</v>
      </c>
      <c r="G672" s="45">
        <v>49</v>
      </c>
      <c r="H672" s="45" t="str">
        <f t="shared" si="53"/>
        <v>Dewasa</v>
      </c>
      <c r="I672" s="45">
        <v>0</v>
      </c>
      <c r="J672" s="45" t="str">
        <f t="shared" si="54"/>
        <v>TIDAK</v>
      </c>
    </row>
    <row r="673" spans="1:10">
      <c r="A673" s="45">
        <v>99</v>
      </c>
      <c r="B673" s="45" t="str">
        <f t="shared" si="50"/>
        <v>NORMAL</v>
      </c>
      <c r="C673" s="45">
        <v>58</v>
      </c>
      <c r="D673" s="45" t="str">
        <f t="shared" si="51"/>
        <v>NORMAL</v>
      </c>
      <c r="E673" s="45">
        <v>25.4</v>
      </c>
      <c r="F673" s="45" t="str">
        <f t="shared" si="52"/>
        <v>NORMAL</v>
      </c>
      <c r="G673" s="45">
        <v>21</v>
      </c>
      <c r="H673" s="45" t="str">
        <f t="shared" si="53"/>
        <v>Dewasa</v>
      </c>
      <c r="I673" s="45">
        <v>0</v>
      </c>
      <c r="J673" s="45" t="str">
        <f t="shared" si="54"/>
        <v>TIDAK</v>
      </c>
    </row>
    <row r="674" spans="1:10">
      <c r="A674" s="45">
        <v>68</v>
      </c>
      <c r="B674" s="45" t="str">
        <f t="shared" si="50"/>
        <v>NORMAL</v>
      </c>
      <c r="C674" s="45">
        <v>106</v>
      </c>
      <c r="D674" s="45" t="str">
        <f t="shared" si="51"/>
        <v>HIPERTENSI2</v>
      </c>
      <c r="E674" s="45">
        <v>35.5</v>
      </c>
      <c r="F674" s="45" t="str">
        <f t="shared" si="52"/>
        <v>OBESITAS</v>
      </c>
      <c r="G674" s="45">
        <v>47</v>
      </c>
      <c r="H674" s="45" t="str">
        <f t="shared" si="53"/>
        <v>Dewasa</v>
      </c>
      <c r="I674" s="45">
        <v>0</v>
      </c>
      <c r="J674" s="45" t="str">
        <f t="shared" si="54"/>
        <v>TIDAK</v>
      </c>
    </row>
    <row r="675" spans="1:10">
      <c r="A675" s="45">
        <v>123</v>
      </c>
      <c r="B675" s="45" t="str">
        <f t="shared" si="50"/>
        <v>NORMAL</v>
      </c>
      <c r="C675" s="45">
        <v>100</v>
      </c>
      <c r="D675" s="45" t="str">
        <f t="shared" si="51"/>
        <v>HIPERTENSI2</v>
      </c>
      <c r="E675" s="45">
        <v>57.3</v>
      </c>
      <c r="F675" s="45" t="str">
        <f t="shared" si="52"/>
        <v>OBESITAS</v>
      </c>
      <c r="G675" s="45">
        <v>22</v>
      </c>
      <c r="H675" s="45" t="str">
        <f t="shared" si="53"/>
        <v>Dewasa</v>
      </c>
      <c r="I675" s="45">
        <v>0</v>
      </c>
      <c r="J675" s="45" t="str">
        <f t="shared" si="54"/>
        <v>TIDAK</v>
      </c>
    </row>
    <row r="676" spans="1:10">
      <c r="A676" s="45">
        <v>91</v>
      </c>
      <c r="B676" s="45" t="str">
        <f t="shared" si="50"/>
        <v>NORMAL</v>
      </c>
      <c r="C676" s="45">
        <v>82</v>
      </c>
      <c r="D676" s="45" t="str">
        <f t="shared" si="51"/>
        <v>PRAHIPERTENSI</v>
      </c>
      <c r="E676" s="45">
        <v>35.6</v>
      </c>
      <c r="F676" s="45" t="str">
        <f t="shared" si="52"/>
        <v>OBESITAS</v>
      </c>
      <c r="G676" s="45">
        <v>68</v>
      </c>
      <c r="H676" s="45" t="str">
        <f t="shared" si="53"/>
        <v>Lansia</v>
      </c>
      <c r="I676" s="45">
        <v>0</v>
      </c>
      <c r="J676" s="45" t="str">
        <f t="shared" si="54"/>
        <v>TIDAK</v>
      </c>
    </row>
    <row r="677" spans="1:10">
      <c r="A677" s="45">
        <v>195</v>
      </c>
      <c r="B677" s="45" t="str">
        <f t="shared" si="50"/>
        <v>PREDIABETES</v>
      </c>
      <c r="C677" s="45">
        <v>70</v>
      </c>
      <c r="D677" s="45" t="str">
        <f t="shared" si="51"/>
        <v>NORMAL</v>
      </c>
      <c r="E677" s="45">
        <v>30.9</v>
      </c>
      <c r="F677" s="45" t="str">
        <f t="shared" si="52"/>
        <v>OBESITAS</v>
      </c>
      <c r="G677" s="45">
        <v>31</v>
      </c>
      <c r="H677" s="45" t="str">
        <f t="shared" si="53"/>
        <v>Dewasa</v>
      </c>
      <c r="I677" s="45">
        <v>1</v>
      </c>
      <c r="J677" s="45" t="str">
        <f t="shared" si="54"/>
        <v>YA</v>
      </c>
    </row>
    <row r="678" spans="1:10">
      <c r="A678" s="45">
        <v>156</v>
      </c>
      <c r="B678" s="45" t="str">
        <f t="shared" si="50"/>
        <v>PREDIABETES</v>
      </c>
      <c r="C678" s="45">
        <v>86</v>
      </c>
      <c r="D678" s="45" t="str">
        <f t="shared" si="51"/>
        <v>PRAHIPERTENSI</v>
      </c>
      <c r="E678" s="45">
        <v>24.8</v>
      </c>
      <c r="F678" s="45" t="str">
        <f t="shared" si="52"/>
        <v>NORMAL</v>
      </c>
      <c r="G678" s="45">
        <v>53</v>
      </c>
      <c r="H678" s="45" t="str">
        <f t="shared" si="53"/>
        <v>Dewasa</v>
      </c>
      <c r="I678" s="45">
        <v>1</v>
      </c>
      <c r="J678" s="45" t="str">
        <f t="shared" si="54"/>
        <v>YA</v>
      </c>
    </row>
    <row r="679" spans="1:10">
      <c r="A679" s="45">
        <v>93</v>
      </c>
      <c r="B679" s="45" t="str">
        <f t="shared" si="50"/>
        <v>NORMAL</v>
      </c>
      <c r="C679" s="45">
        <v>60</v>
      </c>
      <c r="D679" s="45" t="str">
        <f t="shared" si="51"/>
        <v>NORMAL</v>
      </c>
      <c r="E679" s="45">
        <v>35.299999999999997</v>
      </c>
      <c r="F679" s="45" t="str">
        <f t="shared" si="52"/>
        <v>OBESITAS</v>
      </c>
      <c r="G679" s="45">
        <v>25</v>
      </c>
      <c r="H679" s="45" t="str">
        <f t="shared" si="53"/>
        <v>Dewasa</v>
      </c>
      <c r="I679" s="45">
        <v>0</v>
      </c>
      <c r="J679" s="45" t="str">
        <f t="shared" si="54"/>
        <v>TIDAK</v>
      </c>
    </row>
    <row r="680" spans="1:10">
      <c r="A680" s="45">
        <v>121</v>
      </c>
      <c r="B680" s="45" t="str">
        <f t="shared" si="50"/>
        <v>NORMAL</v>
      </c>
      <c r="C680" s="45">
        <v>52</v>
      </c>
      <c r="D680" s="45" t="str">
        <f t="shared" si="51"/>
        <v>NORMAL</v>
      </c>
      <c r="E680" s="45">
        <v>36</v>
      </c>
      <c r="F680" s="45" t="str">
        <f t="shared" si="52"/>
        <v>OBESITAS</v>
      </c>
      <c r="G680" s="45">
        <v>25</v>
      </c>
      <c r="H680" s="45" t="str">
        <f t="shared" si="53"/>
        <v>Dewasa</v>
      </c>
      <c r="I680" s="45">
        <v>1</v>
      </c>
      <c r="J680" s="45" t="str">
        <f t="shared" si="54"/>
        <v>YA</v>
      </c>
    </row>
    <row r="681" spans="1:10">
      <c r="A681" s="45">
        <v>101</v>
      </c>
      <c r="B681" s="45" t="str">
        <f t="shared" si="50"/>
        <v>NORMAL</v>
      </c>
      <c r="C681" s="45">
        <v>58</v>
      </c>
      <c r="D681" s="45" t="str">
        <f t="shared" si="51"/>
        <v>NORMAL</v>
      </c>
      <c r="E681" s="45">
        <v>24.2</v>
      </c>
      <c r="F681" s="45" t="str">
        <f t="shared" si="52"/>
        <v>NORMAL</v>
      </c>
      <c r="G681" s="45">
        <v>23</v>
      </c>
      <c r="H681" s="45" t="str">
        <f t="shared" si="53"/>
        <v>Dewasa</v>
      </c>
      <c r="I681" s="45">
        <v>0</v>
      </c>
      <c r="J681" s="45" t="str">
        <f t="shared" si="54"/>
        <v>TIDAK</v>
      </c>
    </row>
    <row r="682" spans="1:10">
      <c r="A682" s="45">
        <v>56</v>
      </c>
      <c r="B682" s="45" t="str">
        <f t="shared" si="50"/>
        <v>NORMAL</v>
      </c>
      <c r="C682" s="45">
        <v>56</v>
      </c>
      <c r="D682" s="45" t="str">
        <f t="shared" si="51"/>
        <v>NORMAL</v>
      </c>
      <c r="E682" s="45">
        <v>24.2</v>
      </c>
      <c r="F682" s="45" t="str">
        <f t="shared" si="52"/>
        <v>NORMAL</v>
      </c>
      <c r="G682" s="45">
        <v>22</v>
      </c>
      <c r="H682" s="45" t="str">
        <f t="shared" si="53"/>
        <v>Dewasa</v>
      </c>
      <c r="I682" s="45">
        <v>0</v>
      </c>
      <c r="J682" s="45" t="str">
        <f t="shared" si="54"/>
        <v>TIDAK</v>
      </c>
    </row>
    <row r="683" spans="1:10">
      <c r="A683" s="45">
        <v>162</v>
      </c>
      <c r="B683" s="45" t="str">
        <f t="shared" si="50"/>
        <v>PREDIABETES</v>
      </c>
      <c r="C683" s="45">
        <v>76</v>
      </c>
      <c r="D683" s="45" t="str">
        <f t="shared" si="51"/>
        <v>NORMAL</v>
      </c>
      <c r="E683" s="45">
        <v>49.6</v>
      </c>
      <c r="F683" s="45" t="str">
        <f t="shared" si="52"/>
        <v>OBESITAS</v>
      </c>
      <c r="G683" s="45">
        <v>26</v>
      </c>
      <c r="H683" s="45" t="str">
        <f t="shared" si="53"/>
        <v>Dewasa</v>
      </c>
      <c r="I683" s="45">
        <v>1</v>
      </c>
      <c r="J683" s="45" t="str">
        <f t="shared" si="54"/>
        <v>YA</v>
      </c>
    </row>
    <row r="684" spans="1:10">
      <c r="A684" s="45">
        <v>95</v>
      </c>
      <c r="B684" s="45" t="str">
        <f t="shared" si="50"/>
        <v>NORMAL</v>
      </c>
      <c r="C684" s="45">
        <v>64</v>
      </c>
      <c r="D684" s="45" t="str">
        <f t="shared" si="51"/>
        <v>NORMAL</v>
      </c>
      <c r="E684" s="45">
        <v>44.6</v>
      </c>
      <c r="F684" s="45" t="str">
        <f t="shared" si="52"/>
        <v>OBESITAS</v>
      </c>
      <c r="G684" s="45">
        <v>22</v>
      </c>
      <c r="H684" s="45" t="str">
        <f t="shared" si="53"/>
        <v>Dewasa</v>
      </c>
      <c r="I684" s="45">
        <v>0</v>
      </c>
      <c r="J684" s="45" t="str">
        <f t="shared" si="54"/>
        <v>TIDAK</v>
      </c>
    </row>
    <row r="685" spans="1:10">
      <c r="A685" s="45">
        <v>125</v>
      </c>
      <c r="B685" s="45" t="str">
        <f t="shared" si="50"/>
        <v>NORMAL</v>
      </c>
      <c r="C685" s="45">
        <v>80</v>
      </c>
      <c r="D685" s="45" t="str">
        <f t="shared" si="51"/>
        <v>NORMAL</v>
      </c>
      <c r="E685" s="45">
        <v>32.299999999999997</v>
      </c>
      <c r="F685" s="45" t="str">
        <f t="shared" si="52"/>
        <v>OBESITAS</v>
      </c>
      <c r="G685" s="45">
        <v>27</v>
      </c>
      <c r="H685" s="45" t="str">
        <f t="shared" si="53"/>
        <v>Dewasa</v>
      </c>
      <c r="I685" s="45">
        <v>1</v>
      </c>
      <c r="J685" s="45" t="str">
        <f t="shared" si="54"/>
        <v>YA</v>
      </c>
    </row>
    <row r="686" spans="1:10">
      <c r="A686" s="45">
        <v>136</v>
      </c>
      <c r="B686" s="45" t="str">
        <f t="shared" si="50"/>
        <v>NORMAL</v>
      </c>
      <c r="C686" s="45">
        <v>82</v>
      </c>
      <c r="D686" s="45" t="str">
        <f t="shared" si="51"/>
        <v>PRAHIPERTENSI</v>
      </c>
      <c r="E686" s="45">
        <v>0</v>
      </c>
      <c r="F686" s="45" t="str">
        <f t="shared" si="52"/>
        <v>KURANG</v>
      </c>
      <c r="G686" s="45">
        <v>69</v>
      </c>
      <c r="H686" s="45" t="str">
        <f t="shared" si="53"/>
        <v>Lansia</v>
      </c>
      <c r="I686" s="45">
        <v>0</v>
      </c>
      <c r="J686" s="45" t="str">
        <f t="shared" si="54"/>
        <v>TIDAK</v>
      </c>
    </row>
    <row r="687" spans="1:10">
      <c r="A687" s="45">
        <v>129</v>
      </c>
      <c r="B687" s="45" t="str">
        <f t="shared" si="50"/>
        <v>NORMAL</v>
      </c>
      <c r="C687" s="45">
        <v>74</v>
      </c>
      <c r="D687" s="45" t="str">
        <f t="shared" si="51"/>
        <v>NORMAL</v>
      </c>
      <c r="E687" s="45">
        <v>33.200000000000003</v>
      </c>
      <c r="F687" s="45" t="str">
        <f t="shared" si="52"/>
        <v>OBESITAS</v>
      </c>
      <c r="G687" s="45">
        <v>25</v>
      </c>
      <c r="H687" s="45" t="str">
        <f t="shared" si="53"/>
        <v>Dewasa</v>
      </c>
      <c r="I687" s="45">
        <v>0</v>
      </c>
      <c r="J687" s="45" t="str">
        <f t="shared" si="54"/>
        <v>TIDAK</v>
      </c>
    </row>
    <row r="688" spans="1:10">
      <c r="A688" s="45">
        <v>130</v>
      </c>
      <c r="B688" s="45" t="str">
        <f t="shared" si="50"/>
        <v>NORMAL</v>
      </c>
      <c r="C688" s="45">
        <v>64</v>
      </c>
      <c r="D688" s="45" t="str">
        <f t="shared" si="51"/>
        <v>NORMAL</v>
      </c>
      <c r="E688" s="45">
        <v>23.1</v>
      </c>
      <c r="F688" s="45" t="str">
        <f t="shared" si="52"/>
        <v>NORMAL</v>
      </c>
      <c r="G688" s="45">
        <v>22</v>
      </c>
      <c r="H688" s="45" t="str">
        <f t="shared" si="53"/>
        <v>Dewasa</v>
      </c>
      <c r="I688" s="45">
        <v>0</v>
      </c>
      <c r="J688" s="45" t="str">
        <f t="shared" si="54"/>
        <v>TIDAK</v>
      </c>
    </row>
    <row r="689" spans="1:10">
      <c r="A689" s="45">
        <v>107</v>
      </c>
      <c r="B689" s="45" t="str">
        <f t="shared" si="50"/>
        <v>NORMAL</v>
      </c>
      <c r="C689" s="45">
        <v>50</v>
      </c>
      <c r="D689" s="45" t="str">
        <f t="shared" si="51"/>
        <v>NORMAL</v>
      </c>
      <c r="E689" s="45">
        <v>28.3</v>
      </c>
      <c r="F689" s="45" t="str">
        <f t="shared" si="52"/>
        <v>NORMAL</v>
      </c>
      <c r="G689" s="45">
        <v>29</v>
      </c>
      <c r="H689" s="45" t="str">
        <f t="shared" si="53"/>
        <v>Dewasa</v>
      </c>
      <c r="I689" s="45">
        <v>0</v>
      </c>
      <c r="J689" s="45" t="str">
        <f t="shared" si="54"/>
        <v>TIDAK</v>
      </c>
    </row>
    <row r="690" spans="1:10">
      <c r="A690" s="45">
        <v>140</v>
      </c>
      <c r="B690" s="45" t="str">
        <f t="shared" si="50"/>
        <v>PREDIABETES</v>
      </c>
      <c r="C690" s="45">
        <v>74</v>
      </c>
      <c r="D690" s="45" t="str">
        <f t="shared" si="51"/>
        <v>NORMAL</v>
      </c>
      <c r="E690" s="45">
        <v>24.1</v>
      </c>
      <c r="F690" s="45" t="str">
        <f t="shared" si="52"/>
        <v>NORMAL</v>
      </c>
      <c r="G690" s="45">
        <v>23</v>
      </c>
      <c r="H690" s="45" t="str">
        <f t="shared" si="53"/>
        <v>Dewasa</v>
      </c>
      <c r="I690" s="45">
        <v>0</v>
      </c>
      <c r="J690" s="45" t="str">
        <f t="shared" si="54"/>
        <v>TIDAK</v>
      </c>
    </row>
    <row r="691" spans="1:10">
      <c r="A691" s="45">
        <v>144</v>
      </c>
      <c r="B691" s="45" t="str">
        <f t="shared" si="50"/>
        <v>PREDIABETES</v>
      </c>
      <c r="C691" s="45">
        <v>82</v>
      </c>
      <c r="D691" s="45" t="str">
        <f t="shared" si="51"/>
        <v>PRAHIPERTENSI</v>
      </c>
      <c r="E691" s="45">
        <v>46.1</v>
      </c>
      <c r="F691" s="45" t="str">
        <f t="shared" si="52"/>
        <v>OBESITAS</v>
      </c>
      <c r="G691" s="45">
        <v>46</v>
      </c>
      <c r="H691" s="45" t="str">
        <f t="shared" si="53"/>
        <v>Dewasa</v>
      </c>
      <c r="I691" s="45">
        <v>1</v>
      </c>
      <c r="J691" s="45" t="str">
        <f t="shared" si="54"/>
        <v>YA</v>
      </c>
    </row>
    <row r="692" spans="1:10">
      <c r="A692" s="45">
        <v>107</v>
      </c>
      <c r="B692" s="45" t="str">
        <f t="shared" si="50"/>
        <v>NORMAL</v>
      </c>
      <c r="C692" s="45">
        <v>80</v>
      </c>
      <c r="D692" s="45" t="str">
        <f t="shared" si="51"/>
        <v>NORMAL</v>
      </c>
      <c r="E692" s="45">
        <v>24.6</v>
      </c>
      <c r="F692" s="45" t="str">
        <f t="shared" si="52"/>
        <v>NORMAL</v>
      </c>
      <c r="G692" s="45">
        <v>34</v>
      </c>
      <c r="H692" s="45" t="str">
        <f t="shared" si="53"/>
        <v>Dewasa</v>
      </c>
      <c r="I692" s="45">
        <v>0</v>
      </c>
      <c r="J692" s="45" t="str">
        <f t="shared" si="54"/>
        <v>TIDAK</v>
      </c>
    </row>
    <row r="693" spans="1:10">
      <c r="A693" s="45">
        <v>158</v>
      </c>
      <c r="B693" s="45" t="str">
        <f t="shared" si="50"/>
        <v>PREDIABETES</v>
      </c>
      <c r="C693" s="45">
        <v>114</v>
      </c>
      <c r="D693" s="45" t="str">
        <f t="shared" si="51"/>
        <v>HIPERTENSI2</v>
      </c>
      <c r="E693" s="45">
        <v>42.3</v>
      </c>
      <c r="F693" s="45" t="str">
        <f t="shared" si="52"/>
        <v>OBESITAS</v>
      </c>
      <c r="G693" s="45">
        <v>44</v>
      </c>
      <c r="H693" s="45" t="str">
        <f t="shared" si="53"/>
        <v>Dewasa</v>
      </c>
      <c r="I693" s="45">
        <v>1</v>
      </c>
      <c r="J693" s="45" t="str">
        <f t="shared" si="54"/>
        <v>YA</v>
      </c>
    </row>
    <row r="694" spans="1:10">
      <c r="A694" s="45">
        <v>121</v>
      </c>
      <c r="B694" s="45" t="str">
        <f t="shared" si="50"/>
        <v>NORMAL</v>
      </c>
      <c r="C694" s="45">
        <v>70</v>
      </c>
      <c r="D694" s="45" t="str">
        <f t="shared" si="51"/>
        <v>NORMAL</v>
      </c>
      <c r="E694" s="45">
        <v>39.1</v>
      </c>
      <c r="F694" s="45" t="str">
        <f t="shared" si="52"/>
        <v>OBESITAS</v>
      </c>
      <c r="G694" s="45">
        <v>23</v>
      </c>
      <c r="H694" s="45" t="str">
        <f t="shared" si="53"/>
        <v>Dewasa</v>
      </c>
      <c r="I694" s="45">
        <v>0</v>
      </c>
      <c r="J694" s="45" t="str">
        <f t="shared" si="54"/>
        <v>TIDAK</v>
      </c>
    </row>
    <row r="695" spans="1:10">
      <c r="A695" s="45">
        <v>129</v>
      </c>
      <c r="B695" s="45" t="str">
        <f t="shared" si="50"/>
        <v>NORMAL</v>
      </c>
      <c r="C695" s="45">
        <v>68</v>
      </c>
      <c r="D695" s="45" t="str">
        <f t="shared" si="51"/>
        <v>NORMAL</v>
      </c>
      <c r="E695" s="45">
        <v>38.5</v>
      </c>
      <c r="F695" s="45" t="str">
        <f t="shared" si="52"/>
        <v>OBESITAS</v>
      </c>
      <c r="G695" s="45">
        <v>43</v>
      </c>
      <c r="H695" s="45" t="str">
        <f t="shared" si="53"/>
        <v>Dewasa</v>
      </c>
      <c r="I695" s="45">
        <v>1</v>
      </c>
      <c r="J695" s="45" t="str">
        <f t="shared" si="54"/>
        <v>YA</v>
      </c>
    </row>
    <row r="696" spans="1:10">
      <c r="A696" s="45">
        <v>90</v>
      </c>
      <c r="B696" s="45" t="str">
        <f t="shared" si="50"/>
        <v>NORMAL</v>
      </c>
      <c r="C696" s="45">
        <v>60</v>
      </c>
      <c r="D696" s="45" t="str">
        <f t="shared" si="51"/>
        <v>NORMAL</v>
      </c>
      <c r="E696" s="45">
        <v>23.5</v>
      </c>
      <c r="F696" s="45" t="str">
        <f t="shared" si="52"/>
        <v>NORMAL</v>
      </c>
      <c r="G696" s="45">
        <v>25</v>
      </c>
      <c r="H696" s="45" t="str">
        <f t="shared" si="53"/>
        <v>Dewasa</v>
      </c>
      <c r="I696" s="45">
        <v>0</v>
      </c>
      <c r="J696" s="45" t="str">
        <f t="shared" si="54"/>
        <v>TIDAK</v>
      </c>
    </row>
    <row r="697" spans="1:10">
      <c r="A697" s="45">
        <v>142</v>
      </c>
      <c r="B697" s="45" t="str">
        <f t="shared" si="50"/>
        <v>PREDIABETES</v>
      </c>
      <c r="C697" s="45">
        <v>90</v>
      </c>
      <c r="D697" s="45" t="str">
        <f t="shared" si="51"/>
        <v>HIPERTENSI1</v>
      </c>
      <c r="E697" s="45">
        <v>30.4</v>
      </c>
      <c r="F697" s="45" t="str">
        <f t="shared" si="52"/>
        <v>OBESITAS</v>
      </c>
      <c r="G697" s="45">
        <v>43</v>
      </c>
      <c r="H697" s="45" t="str">
        <f t="shared" si="53"/>
        <v>Dewasa</v>
      </c>
      <c r="I697" s="45">
        <v>1</v>
      </c>
      <c r="J697" s="45" t="str">
        <f t="shared" si="54"/>
        <v>YA</v>
      </c>
    </row>
    <row r="698" spans="1:10">
      <c r="A698" s="45">
        <v>169</v>
      </c>
      <c r="B698" s="45" t="str">
        <f t="shared" si="50"/>
        <v>PREDIABETES</v>
      </c>
      <c r="C698" s="45">
        <v>74</v>
      </c>
      <c r="D698" s="45" t="str">
        <f t="shared" si="51"/>
        <v>NORMAL</v>
      </c>
      <c r="E698" s="45">
        <v>29.9</v>
      </c>
      <c r="F698" s="45" t="str">
        <f t="shared" si="52"/>
        <v>NORMAL</v>
      </c>
      <c r="G698" s="45">
        <v>31</v>
      </c>
      <c r="H698" s="45" t="str">
        <f t="shared" si="53"/>
        <v>Dewasa</v>
      </c>
      <c r="I698" s="45">
        <v>1</v>
      </c>
      <c r="J698" s="45" t="str">
        <f t="shared" si="54"/>
        <v>YA</v>
      </c>
    </row>
    <row r="699" spans="1:10">
      <c r="A699" s="45">
        <v>99</v>
      </c>
      <c r="B699" s="45" t="str">
        <f t="shared" si="50"/>
        <v>NORMAL</v>
      </c>
      <c r="C699" s="45">
        <v>0</v>
      </c>
      <c r="D699" s="45" t="str">
        <f t="shared" si="51"/>
        <v>NORMAL</v>
      </c>
      <c r="E699" s="45">
        <v>25</v>
      </c>
      <c r="F699" s="45" t="str">
        <f t="shared" si="52"/>
        <v>NORMAL</v>
      </c>
      <c r="G699" s="45">
        <v>22</v>
      </c>
      <c r="H699" s="45" t="str">
        <f t="shared" si="53"/>
        <v>Dewasa</v>
      </c>
      <c r="I699" s="45">
        <v>0</v>
      </c>
      <c r="J699" s="45" t="str">
        <f t="shared" si="54"/>
        <v>TIDAK</v>
      </c>
    </row>
    <row r="700" spans="1:10">
      <c r="A700" s="45">
        <v>127</v>
      </c>
      <c r="B700" s="45" t="str">
        <f t="shared" si="50"/>
        <v>NORMAL</v>
      </c>
      <c r="C700" s="45">
        <v>88</v>
      </c>
      <c r="D700" s="45" t="str">
        <f t="shared" si="51"/>
        <v>PRAHIPERTENSI</v>
      </c>
      <c r="E700" s="45">
        <v>34.5</v>
      </c>
      <c r="F700" s="45" t="str">
        <f t="shared" si="52"/>
        <v>OBESITAS</v>
      </c>
      <c r="G700" s="45">
        <v>28</v>
      </c>
      <c r="H700" s="45" t="str">
        <f t="shared" si="53"/>
        <v>Dewasa</v>
      </c>
      <c r="I700" s="45">
        <v>0</v>
      </c>
      <c r="J700" s="45" t="str">
        <f t="shared" si="54"/>
        <v>TIDAK</v>
      </c>
    </row>
    <row r="701" spans="1:10">
      <c r="A701" s="45">
        <v>118</v>
      </c>
      <c r="B701" s="45" t="str">
        <f t="shared" si="50"/>
        <v>NORMAL</v>
      </c>
      <c r="C701" s="45">
        <v>70</v>
      </c>
      <c r="D701" s="45" t="str">
        <f t="shared" si="51"/>
        <v>NORMAL</v>
      </c>
      <c r="E701" s="45">
        <v>44.5</v>
      </c>
      <c r="F701" s="45" t="str">
        <f t="shared" si="52"/>
        <v>OBESITAS</v>
      </c>
      <c r="G701" s="45">
        <v>26</v>
      </c>
      <c r="H701" s="45" t="str">
        <f t="shared" si="53"/>
        <v>Dewasa</v>
      </c>
      <c r="I701" s="45">
        <v>0</v>
      </c>
      <c r="J701" s="45" t="str">
        <f t="shared" si="54"/>
        <v>TIDAK</v>
      </c>
    </row>
    <row r="702" spans="1:10">
      <c r="A702" s="45">
        <v>122</v>
      </c>
      <c r="B702" s="45" t="str">
        <f t="shared" si="50"/>
        <v>NORMAL</v>
      </c>
      <c r="C702" s="45">
        <v>76</v>
      </c>
      <c r="D702" s="45" t="str">
        <f t="shared" si="51"/>
        <v>NORMAL</v>
      </c>
      <c r="E702" s="45">
        <v>35.9</v>
      </c>
      <c r="F702" s="45" t="str">
        <f t="shared" si="52"/>
        <v>OBESITAS</v>
      </c>
      <c r="G702" s="45">
        <v>26</v>
      </c>
      <c r="H702" s="45" t="str">
        <f t="shared" si="53"/>
        <v>Dewasa</v>
      </c>
      <c r="I702" s="45">
        <v>0</v>
      </c>
      <c r="J702" s="45" t="str">
        <f t="shared" si="54"/>
        <v>TIDAK</v>
      </c>
    </row>
    <row r="703" spans="1:10">
      <c r="A703" s="45">
        <v>125</v>
      </c>
      <c r="B703" s="45" t="str">
        <f t="shared" si="50"/>
        <v>NORMAL</v>
      </c>
      <c r="C703" s="45">
        <v>78</v>
      </c>
      <c r="D703" s="45" t="str">
        <f t="shared" si="51"/>
        <v>NORMAL</v>
      </c>
      <c r="E703" s="45">
        <v>27.6</v>
      </c>
      <c r="F703" s="45" t="str">
        <f t="shared" si="52"/>
        <v>NORMAL</v>
      </c>
      <c r="G703" s="45">
        <v>49</v>
      </c>
      <c r="H703" s="45" t="str">
        <f t="shared" si="53"/>
        <v>Dewasa</v>
      </c>
      <c r="I703" s="45">
        <v>1</v>
      </c>
      <c r="J703" s="45" t="str">
        <f t="shared" si="54"/>
        <v>YA</v>
      </c>
    </row>
    <row r="704" spans="1:10">
      <c r="A704" s="45">
        <v>168</v>
      </c>
      <c r="B704" s="45" t="str">
        <f t="shared" si="50"/>
        <v>PREDIABETES</v>
      </c>
      <c r="C704" s="45">
        <v>88</v>
      </c>
      <c r="D704" s="45" t="str">
        <f t="shared" si="51"/>
        <v>PRAHIPERTENSI</v>
      </c>
      <c r="E704" s="45">
        <v>35</v>
      </c>
      <c r="F704" s="45" t="str">
        <f t="shared" si="52"/>
        <v>OBESITAS</v>
      </c>
      <c r="G704" s="45">
        <v>52</v>
      </c>
      <c r="H704" s="45" t="str">
        <f t="shared" si="53"/>
        <v>Dewasa</v>
      </c>
      <c r="I704" s="45">
        <v>1</v>
      </c>
      <c r="J704" s="45" t="str">
        <f t="shared" si="54"/>
        <v>YA</v>
      </c>
    </row>
    <row r="705" spans="1:10">
      <c r="A705" s="45">
        <v>129</v>
      </c>
      <c r="B705" s="45" t="str">
        <f t="shared" si="50"/>
        <v>NORMAL</v>
      </c>
      <c r="C705" s="45">
        <v>0</v>
      </c>
      <c r="D705" s="45" t="str">
        <f t="shared" si="51"/>
        <v>NORMAL</v>
      </c>
      <c r="E705" s="45">
        <v>38.5</v>
      </c>
      <c r="F705" s="45" t="str">
        <f t="shared" si="52"/>
        <v>OBESITAS</v>
      </c>
      <c r="G705" s="45">
        <v>41</v>
      </c>
      <c r="H705" s="45" t="str">
        <f t="shared" si="53"/>
        <v>Dewasa</v>
      </c>
      <c r="I705" s="45">
        <v>0</v>
      </c>
      <c r="J705" s="45" t="str">
        <f t="shared" si="54"/>
        <v>TIDAK</v>
      </c>
    </row>
    <row r="706" spans="1:10">
      <c r="A706" s="45">
        <v>110</v>
      </c>
      <c r="B706" s="45" t="str">
        <f t="shared" ref="B706:B769" si="55">IF(A706&lt;140,"NORMAL",IF(A706&lt;=199,"PREDIABETES",IF(A706&gt;=200,"DIABETES")))</f>
        <v>NORMAL</v>
      </c>
      <c r="C706" s="45">
        <v>76</v>
      </c>
      <c r="D706" s="45" t="str">
        <f t="shared" ref="D706:D769" si="56">IF(C706&lt;=80,"NORMAL",IF(C706&lt;=89,"PRAHIPERTENSI",IF(C706&lt;=99,"HIPERTENSI1",IF(C706&lt;=119,"HIPERTENSI2",IF(C706&gt;=120,"KRISIS")))))</f>
        <v>NORMAL</v>
      </c>
      <c r="E706" s="45">
        <v>28.4</v>
      </c>
      <c r="F706" s="45" t="str">
        <f t="shared" ref="F706:F769" si="57">IF(E706&lt;=18.5,"KURANG",IF(E706&lt;=29.9,"NORMAL",IF(E706&gt;=30,"OBESITAS")))</f>
        <v>NORMAL</v>
      </c>
      <c r="G706" s="45">
        <v>27</v>
      </c>
      <c r="H706" s="45" t="str">
        <f t="shared" ref="H706:H769" si="58">IF(G706&lt;=1,"Bayi",IF(G706&lt;=10,"Anak-anak",IF(G706&lt;=19,"Remaja",IF(G706&lt;=60,"Dewasa",IF(G706&gt;60,"Lansia")))))</f>
        <v>Dewasa</v>
      </c>
      <c r="I706" s="45">
        <v>0</v>
      </c>
      <c r="J706" s="45" t="str">
        <f t="shared" ref="J706:J769" si="59">IF(I706=1,"YA",IF(I706=0,"TIDAK"))</f>
        <v>TIDAK</v>
      </c>
    </row>
    <row r="707" spans="1:10">
      <c r="A707" s="45">
        <v>80</v>
      </c>
      <c r="B707" s="45" t="str">
        <f t="shared" si="55"/>
        <v>NORMAL</v>
      </c>
      <c r="C707" s="45">
        <v>80</v>
      </c>
      <c r="D707" s="45" t="str">
        <f t="shared" si="56"/>
        <v>NORMAL</v>
      </c>
      <c r="E707" s="45">
        <v>39.799999999999997</v>
      </c>
      <c r="F707" s="45" t="str">
        <f t="shared" si="57"/>
        <v>OBESITAS</v>
      </c>
      <c r="G707" s="45">
        <v>28</v>
      </c>
      <c r="H707" s="45" t="str">
        <f t="shared" si="58"/>
        <v>Dewasa</v>
      </c>
      <c r="I707" s="45">
        <v>0</v>
      </c>
      <c r="J707" s="45" t="str">
        <f t="shared" si="59"/>
        <v>TIDAK</v>
      </c>
    </row>
    <row r="708" spans="1:10">
      <c r="A708" s="45">
        <v>115</v>
      </c>
      <c r="B708" s="45" t="str">
        <f t="shared" si="55"/>
        <v>NORMAL</v>
      </c>
      <c r="C708" s="45">
        <v>0</v>
      </c>
      <c r="D708" s="45" t="str">
        <f t="shared" si="56"/>
        <v>NORMAL</v>
      </c>
      <c r="E708" s="45">
        <v>0</v>
      </c>
      <c r="F708" s="45" t="str">
        <f t="shared" si="57"/>
        <v>KURANG</v>
      </c>
      <c r="G708" s="45">
        <v>30</v>
      </c>
      <c r="H708" s="45" t="str">
        <f t="shared" si="58"/>
        <v>Dewasa</v>
      </c>
      <c r="I708" s="45">
        <v>1</v>
      </c>
      <c r="J708" s="45" t="str">
        <f t="shared" si="59"/>
        <v>YA</v>
      </c>
    </row>
    <row r="709" spans="1:10">
      <c r="A709" s="45">
        <v>127</v>
      </c>
      <c r="B709" s="45" t="str">
        <f t="shared" si="55"/>
        <v>NORMAL</v>
      </c>
      <c r="C709" s="45">
        <v>46</v>
      </c>
      <c r="D709" s="45" t="str">
        <f t="shared" si="56"/>
        <v>NORMAL</v>
      </c>
      <c r="E709" s="45">
        <v>34.4</v>
      </c>
      <c r="F709" s="45" t="str">
        <f t="shared" si="57"/>
        <v>OBESITAS</v>
      </c>
      <c r="G709" s="45">
        <v>22</v>
      </c>
      <c r="H709" s="45" t="str">
        <f t="shared" si="58"/>
        <v>Dewasa</v>
      </c>
      <c r="I709" s="45">
        <v>0</v>
      </c>
      <c r="J709" s="45" t="str">
        <f t="shared" si="59"/>
        <v>TIDAK</v>
      </c>
    </row>
    <row r="710" spans="1:10">
      <c r="A710" s="45">
        <v>164</v>
      </c>
      <c r="B710" s="45" t="str">
        <f t="shared" si="55"/>
        <v>PREDIABETES</v>
      </c>
      <c r="C710" s="45">
        <v>78</v>
      </c>
      <c r="D710" s="45" t="str">
        <f t="shared" si="56"/>
        <v>NORMAL</v>
      </c>
      <c r="E710" s="45">
        <v>32.799999999999997</v>
      </c>
      <c r="F710" s="45" t="str">
        <f t="shared" si="57"/>
        <v>OBESITAS</v>
      </c>
      <c r="G710" s="45">
        <v>45</v>
      </c>
      <c r="H710" s="45" t="str">
        <f t="shared" si="58"/>
        <v>Dewasa</v>
      </c>
      <c r="I710" s="45">
        <v>1</v>
      </c>
      <c r="J710" s="45" t="str">
        <f t="shared" si="59"/>
        <v>YA</v>
      </c>
    </row>
    <row r="711" spans="1:10">
      <c r="A711" s="45">
        <v>93</v>
      </c>
      <c r="B711" s="45" t="str">
        <f t="shared" si="55"/>
        <v>NORMAL</v>
      </c>
      <c r="C711" s="45">
        <v>64</v>
      </c>
      <c r="D711" s="45" t="str">
        <f t="shared" si="56"/>
        <v>NORMAL</v>
      </c>
      <c r="E711" s="45">
        <v>38</v>
      </c>
      <c r="F711" s="45" t="str">
        <f t="shared" si="57"/>
        <v>OBESITAS</v>
      </c>
      <c r="G711" s="45">
        <v>23</v>
      </c>
      <c r="H711" s="45" t="str">
        <f t="shared" si="58"/>
        <v>Dewasa</v>
      </c>
      <c r="I711" s="45">
        <v>1</v>
      </c>
      <c r="J711" s="45" t="str">
        <f t="shared" si="59"/>
        <v>YA</v>
      </c>
    </row>
    <row r="712" spans="1:10">
      <c r="A712" s="45">
        <v>158</v>
      </c>
      <c r="B712" s="45" t="str">
        <f t="shared" si="55"/>
        <v>PREDIABETES</v>
      </c>
      <c r="C712" s="45">
        <v>64</v>
      </c>
      <c r="D712" s="45" t="str">
        <f t="shared" si="56"/>
        <v>NORMAL</v>
      </c>
      <c r="E712" s="45">
        <v>31.2</v>
      </c>
      <c r="F712" s="45" t="str">
        <f t="shared" si="57"/>
        <v>OBESITAS</v>
      </c>
      <c r="G712" s="45">
        <v>24</v>
      </c>
      <c r="H712" s="45" t="str">
        <f t="shared" si="58"/>
        <v>Dewasa</v>
      </c>
      <c r="I712" s="45">
        <v>0</v>
      </c>
      <c r="J712" s="45" t="str">
        <f t="shared" si="59"/>
        <v>TIDAK</v>
      </c>
    </row>
    <row r="713" spans="1:10">
      <c r="A713" s="45">
        <v>126</v>
      </c>
      <c r="B713" s="45" t="str">
        <f t="shared" si="55"/>
        <v>NORMAL</v>
      </c>
      <c r="C713" s="45">
        <v>78</v>
      </c>
      <c r="D713" s="45" t="str">
        <f t="shared" si="56"/>
        <v>NORMAL</v>
      </c>
      <c r="E713" s="45">
        <v>29.6</v>
      </c>
      <c r="F713" s="45" t="str">
        <f t="shared" si="57"/>
        <v>NORMAL</v>
      </c>
      <c r="G713" s="45">
        <v>40</v>
      </c>
      <c r="H713" s="45" t="str">
        <f t="shared" si="58"/>
        <v>Dewasa</v>
      </c>
      <c r="I713" s="45">
        <v>0</v>
      </c>
      <c r="J713" s="45" t="str">
        <f t="shared" si="59"/>
        <v>TIDAK</v>
      </c>
    </row>
    <row r="714" spans="1:10">
      <c r="A714" s="45">
        <v>129</v>
      </c>
      <c r="B714" s="45" t="str">
        <f t="shared" si="55"/>
        <v>NORMAL</v>
      </c>
      <c r="C714" s="45">
        <v>62</v>
      </c>
      <c r="D714" s="45" t="str">
        <f t="shared" si="56"/>
        <v>NORMAL</v>
      </c>
      <c r="E714" s="45">
        <v>41.2</v>
      </c>
      <c r="F714" s="45" t="str">
        <f t="shared" si="57"/>
        <v>OBESITAS</v>
      </c>
      <c r="G714" s="45">
        <v>38</v>
      </c>
      <c r="H714" s="45" t="str">
        <f t="shared" si="58"/>
        <v>Dewasa</v>
      </c>
      <c r="I714" s="45">
        <v>1</v>
      </c>
      <c r="J714" s="45" t="str">
        <f t="shared" si="59"/>
        <v>YA</v>
      </c>
    </row>
    <row r="715" spans="1:10">
      <c r="A715" s="45">
        <v>134</v>
      </c>
      <c r="B715" s="45" t="str">
        <f t="shared" si="55"/>
        <v>NORMAL</v>
      </c>
      <c r="C715" s="45">
        <v>58</v>
      </c>
      <c r="D715" s="45" t="str">
        <f t="shared" si="56"/>
        <v>NORMAL</v>
      </c>
      <c r="E715" s="45">
        <v>26.4</v>
      </c>
      <c r="F715" s="45" t="str">
        <f t="shared" si="57"/>
        <v>NORMAL</v>
      </c>
      <c r="G715" s="45">
        <v>21</v>
      </c>
      <c r="H715" s="45" t="str">
        <f t="shared" si="58"/>
        <v>Dewasa</v>
      </c>
      <c r="I715" s="45">
        <v>0</v>
      </c>
      <c r="J715" s="45" t="str">
        <f t="shared" si="59"/>
        <v>TIDAK</v>
      </c>
    </row>
    <row r="716" spans="1:10">
      <c r="A716" s="45">
        <v>102</v>
      </c>
      <c r="B716" s="45" t="str">
        <f t="shared" si="55"/>
        <v>NORMAL</v>
      </c>
      <c r="C716" s="45">
        <v>74</v>
      </c>
      <c r="D716" s="45" t="str">
        <f t="shared" si="56"/>
        <v>NORMAL</v>
      </c>
      <c r="E716" s="45">
        <v>29.5</v>
      </c>
      <c r="F716" s="45" t="str">
        <f t="shared" si="57"/>
        <v>NORMAL</v>
      </c>
      <c r="G716" s="45">
        <v>32</v>
      </c>
      <c r="H716" s="45" t="str">
        <f t="shared" si="58"/>
        <v>Dewasa</v>
      </c>
      <c r="I716" s="45">
        <v>0</v>
      </c>
      <c r="J716" s="45" t="str">
        <f t="shared" si="59"/>
        <v>TIDAK</v>
      </c>
    </row>
    <row r="717" spans="1:10">
      <c r="A717" s="45">
        <v>187</v>
      </c>
      <c r="B717" s="45" t="str">
        <f t="shared" si="55"/>
        <v>PREDIABETES</v>
      </c>
      <c r="C717" s="45">
        <v>50</v>
      </c>
      <c r="D717" s="45" t="str">
        <f t="shared" si="56"/>
        <v>NORMAL</v>
      </c>
      <c r="E717" s="45">
        <v>33.9</v>
      </c>
      <c r="F717" s="45" t="str">
        <f t="shared" si="57"/>
        <v>OBESITAS</v>
      </c>
      <c r="G717" s="45">
        <v>34</v>
      </c>
      <c r="H717" s="45" t="str">
        <f t="shared" si="58"/>
        <v>Dewasa</v>
      </c>
      <c r="I717" s="45">
        <v>1</v>
      </c>
      <c r="J717" s="45" t="str">
        <f t="shared" si="59"/>
        <v>YA</v>
      </c>
    </row>
    <row r="718" spans="1:10">
      <c r="A718" s="45">
        <v>173</v>
      </c>
      <c r="B718" s="45" t="str">
        <f t="shared" si="55"/>
        <v>PREDIABETES</v>
      </c>
      <c r="C718" s="45">
        <v>78</v>
      </c>
      <c r="D718" s="45" t="str">
        <f t="shared" si="56"/>
        <v>NORMAL</v>
      </c>
      <c r="E718" s="45">
        <v>33.799999999999997</v>
      </c>
      <c r="F718" s="45" t="str">
        <f t="shared" si="57"/>
        <v>OBESITAS</v>
      </c>
      <c r="G718" s="45">
        <v>31</v>
      </c>
      <c r="H718" s="45" t="str">
        <f t="shared" si="58"/>
        <v>Dewasa</v>
      </c>
      <c r="I718" s="45">
        <v>1</v>
      </c>
      <c r="J718" s="45" t="str">
        <f t="shared" si="59"/>
        <v>YA</v>
      </c>
    </row>
    <row r="719" spans="1:10">
      <c r="A719" s="45">
        <v>94</v>
      </c>
      <c r="B719" s="45" t="str">
        <f t="shared" si="55"/>
        <v>NORMAL</v>
      </c>
      <c r="C719" s="45">
        <v>72</v>
      </c>
      <c r="D719" s="45" t="str">
        <f t="shared" si="56"/>
        <v>NORMAL</v>
      </c>
      <c r="E719" s="45">
        <v>23.1</v>
      </c>
      <c r="F719" s="45" t="str">
        <f t="shared" si="57"/>
        <v>NORMAL</v>
      </c>
      <c r="G719" s="45">
        <v>56</v>
      </c>
      <c r="H719" s="45" t="str">
        <f t="shared" si="58"/>
        <v>Dewasa</v>
      </c>
      <c r="I719" s="45">
        <v>0</v>
      </c>
      <c r="J719" s="45" t="str">
        <f t="shared" si="59"/>
        <v>TIDAK</v>
      </c>
    </row>
    <row r="720" spans="1:10">
      <c r="A720" s="45">
        <v>108</v>
      </c>
      <c r="B720" s="45" t="str">
        <f t="shared" si="55"/>
        <v>NORMAL</v>
      </c>
      <c r="C720" s="45">
        <v>60</v>
      </c>
      <c r="D720" s="45" t="str">
        <f t="shared" si="56"/>
        <v>NORMAL</v>
      </c>
      <c r="E720" s="45">
        <v>35.5</v>
      </c>
      <c r="F720" s="45" t="str">
        <f t="shared" si="57"/>
        <v>OBESITAS</v>
      </c>
      <c r="G720" s="45">
        <v>24</v>
      </c>
      <c r="H720" s="45" t="str">
        <f t="shared" si="58"/>
        <v>Dewasa</v>
      </c>
      <c r="I720" s="45">
        <v>0</v>
      </c>
      <c r="J720" s="45" t="str">
        <f t="shared" si="59"/>
        <v>TIDAK</v>
      </c>
    </row>
    <row r="721" spans="1:10">
      <c r="A721" s="45">
        <v>97</v>
      </c>
      <c r="B721" s="45" t="str">
        <f t="shared" si="55"/>
        <v>NORMAL</v>
      </c>
      <c r="C721" s="45">
        <v>76</v>
      </c>
      <c r="D721" s="45" t="str">
        <f t="shared" si="56"/>
        <v>NORMAL</v>
      </c>
      <c r="E721" s="45">
        <v>35.6</v>
      </c>
      <c r="F721" s="45" t="str">
        <f t="shared" si="57"/>
        <v>OBESITAS</v>
      </c>
      <c r="G721" s="45">
        <v>52</v>
      </c>
      <c r="H721" s="45" t="str">
        <f t="shared" si="58"/>
        <v>Dewasa</v>
      </c>
      <c r="I721" s="45">
        <v>1</v>
      </c>
      <c r="J721" s="45" t="str">
        <f t="shared" si="59"/>
        <v>YA</v>
      </c>
    </row>
    <row r="722" spans="1:10">
      <c r="A722" s="45">
        <v>83</v>
      </c>
      <c r="B722" s="45" t="str">
        <f t="shared" si="55"/>
        <v>NORMAL</v>
      </c>
      <c r="C722" s="45">
        <v>86</v>
      </c>
      <c r="D722" s="45" t="str">
        <f t="shared" si="56"/>
        <v>PRAHIPERTENSI</v>
      </c>
      <c r="E722" s="45">
        <v>29.3</v>
      </c>
      <c r="F722" s="45" t="str">
        <f t="shared" si="57"/>
        <v>NORMAL</v>
      </c>
      <c r="G722" s="45">
        <v>34</v>
      </c>
      <c r="H722" s="45" t="str">
        <f t="shared" si="58"/>
        <v>Dewasa</v>
      </c>
      <c r="I722" s="45">
        <v>0</v>
      </c>
      <c r="J722" s="45" t="str">
        <f t="shared" si="59"/>
        <v>TIDAK</v>
      </c>
    </row>
    <row r="723" spans="1:10">
      <c r="A723" s="45">
        <v>114</v>
      </c>
      <c r="B723" s="45" t="str">
        <f t="shared" si="55"/>
        <v>NORMAL</v>
      </c>
      <c r="C723" s="45">
        <v>66</v>
      </c>
      <c r="D723" s="45" t="str">
        <f t="shared" si="56"/>
        <v>NORMAL</v>
      </c>
      <c r="E723" s="45">
        <v>38.1</v>
      </c>
      <c r="F723" s="45" t="str">
        <f t="shared" si="57"/>
        <v>OBESITAS</v>
      </c>
      <c r="G723" s="45">
        <v>21</v>
      </c>
      <c r="H723" s="45" t="str">
        <f t="shared" si="58"/>
        <v>Dewasa</v>
      </c>
      <c r="I723" s="45">
        <v>0</v>
      </c>
      <c r="J723" s="45" t="str">
        <f t="shared" si="59"/>
        <v>TIDAK</v>
      </c>
    </row>
    <row r="724" spans="1:10">
      <c r="A724" s="45">
        <v>149</v>
      </c>
      <c r="B724" s="45" t="str">
        <f t="shared" si="55"/>
        <v>PREDIABETES</v>
      </c>
      <c r="C724" s="45">
        <v>68</v>
      </c>
      <c r="D724" s="45" t="str">
        <f t="shared" si="56"/>
        <v>NORMAL</v>
      </c>
      <c r="E724" s="45">
        <v>29.3</v>
      </c>
      <c r="F724" s="45" t="str">
        <f t="shared" si="57"/>
        <v>NORMAL</v>
      </c>
      <c r="G724" s="45">
        <v>42</v>
      </c>
      <c r="H724" s="45" t="str">
        <f t="shared" si="58"/>
        <v>Dewasa</v>
      </c>
      <c r="I724" s="45">
        <v>1</v>
      </c>
      <c r="J724" s="45" t="str">
        <f t="shared" si="59"/>
        <v>YA</v>
      </c>
    </row>
    <row r="725" spans="1:10">
      <c r="A725" s="45">
        <v>117</v>
      </c>
      <c r="B725" s="45" t="str">
        <f t="shared" si="55"/>
        <v>NORMAL</v>
      </c>
      <c r="C725" s="45">
        <v>86</v>
      </c>
      <c r="D725" s="45" t="str">
        <f t="shared" si="56"/>
        <v>PRAHIPERTENSI</v>
      </c>
      <c r="E725" s="45">
        <v>39.1</v>
      </c>
      <c r="F725" s="45" t="str">
        <f t="shared" si="57"/>
        <v>OBESITAS</v>
      </c>
      <c r="G725" s="45">
        <v>42</v>
      </c>
      <c r="H725" s="45" t="str">
        <f t="shared" si="58"/>
        <v>Dewasa</v>
      </c>
      <c r="I725" s="45">
        <v>0</v>
      </c>
      <c r="J725" s="45" t="str">
        <f t="shared" si="59"/>
        <v>TIDAK</v>
      </c>
    </row>
    <row r="726" spans="1:10">
      <c r="A726" s="45">
        <v>111</v>
      </c>
      <c r="B726" s="45" t="str">
        <f t="shared" si="55"/>
        <v>NORMAL</v>
      </c>
      <c r="C726" s="45">
        <v>94</v>
      </c>
      <c r="D726" s="45" t="str">
        <f t="shared" si="56"/>
        <v>HIPERTENSI1</v>
      </c>
      <c r="E726" s="45">
        <v>32.799999999999997</v>
      </c>
      <c r="F726" s="45" t="str">
        <f t="shared" si="57"/>
        <v>OBESITAS</v>
      </c>
      <c r="G726" s="45">
        <v>45</v>
      </c>
      <c r="H726" s="45" t="str">
        <f t="shared" si="58"/>
        <v>Dewasa</v>
      </c>
      <c r="I726" s="45">
        <v>0</v>
      </c>
      <c r="J726" s="45" t="str">
        <f t="shared" si="59"/>
        <v>TIDAK</v>
      </c>
    </row>
    <row r="727" spans="1:10">
      <c r="A727" s="45">
        <v>112</v>
      </c>
      <c r="B727" s="45" t="str">
        <f t="shared" si="55"/>
        <v>NORMAL</v>
      </c>
      <c r="C727" s="45">
        <v>78</v>
      </c>
      <c r="D727" s="45" t="str">
        <f t="shared" si="56"/>
        <v>NORMAL</v>
      </c>
      <c r="E727" s="45">
        <v>39.4</v>
      </c>
      <c r="F727" s="45" t="str">
        <f t="shared" si="57"/>
        <v>OBESITAS</v>
      </c>
      <c r="G727" s="45">
        <v>38</v>
      </c>
      <c r="H727" s="45" t="str">
        <f t="shared" si="58"/>
        <v>Dewasa</v>
      </c>
      <c r="I727" s="45">
        <v>0</v>
      </c>
      <c r="J727" s="45" t="str">
        <f t="shared" si="59"/>
        <v>TIDAK</v>
      </c>
    </row>
    <row r="728" spans="1:10">
      <c r="A728" s="45">
        <v>116</v>
      </c>
      <c r="B728" s="45" t="str">
        <f t="shared" si="55"/>
        <v>NORMAL</v>
      </c>
      <c r="C728" s="45">
        <v>78</v>
      </c>
      <c r="D728" s="45" t="str">
        <f t="shared" si="56"/>
        <v>NORMAL</v>
      </c>
      <c r="E728" s="45">
        <v>36.1</v>
      </c>
      <c r="F728" s="45" t="str">
        <f t="shared" si="57"/>
        <v>OBESITAS</v>
      </c>
      <c r="G728" s="45">
        <v>25</v>
      </c>
      <c r="H728" s="45" t="str">
        <f t="shared" si="58"/>
        <v>Dewasa</v>
      </c>
      <c r="I728" s="45">
        <v>0</v>
      </c>
      <c r="J728" s="45" t="str">
        <f t="shared" si="59"/>
        <v>TIDAK</v>
      </c>
    </row>
    <row r="729" spans="1:10">
      <c r="A729" s="45">
        <v>141</v>
      </c>
      <c r="B729" s="45" t="str">
        <f t="shared" si="55"/>
        <v>PREDIABETES</v>
      </c>
      <c r="C729" s="45">
        <v>84</v>
      </c>
      <c r="D729" s="45" t="str">
        <f t="shared" si="56"/>
        <v>PRAHIPERTENSI</v>
      </c>
      <c r="E729" s="45">
        <v>32.4</v>
      </c>
      <c r="F729" s="45" t="str">
        <f t="shared" si="57"/>
        <v>OBESITAS</v>
      </c>
      <c r="G729" s="45">
        <v>22</v>
      </c>
      <c r="H729" s="45" t="str">
        <f t="shared" si="58"/>
        <v>Dewasa</v>
      </c>
      <c r="I729" s="45">
        <v>0</v>
      </c>
      <c r="J729" s="45" t="str">
        <f t="shared" si="59"/>
        <v>TIDAK</v>
      </c>
    </row>
    <row r="730" spans="1:10">
      <c r="A730" s="45">
        <v>175</v>
      </c>
      <c r="B730" s="45" t="str">
        <f t="shared" si="55"/>
        <v>PREDIABETES</v>
      </c>
      <c r="C730" s="45">
        <v>88</v>
      </c>
      <c r="D730" s="45" t="str">
        <f t="shared" si="56"/>
        <v>PRAHIPERTENSI</v>
      </c>
      <c r="E730" s="45">
        <v>22.9</v>
      </c>
      <c r="F730" s="45" t="str">
        <f t="shared" si="57"/>
        <v>NORMAL</v>
      </c>
      <c r="G730" s="45">
        <v>22</v>
      </c>
      <c r="H730" s="45" t="str">
        <f t="shared" si="58"/>
        <v>Dewasa</v>
      </c>
      <c r="I730" s="45">
        <v>0</v>
      </c>
      <c r="J730" s="45" t="str">
        <f t="shared" si="59"/>
        <v>TIDAK</v>
      </c>
    </row>
    <row r="731" spans="1:10">
      <c r="A731" s="45">
        <v>92</v>
      </c>
      <c r="B731" s="45" t="str">
        <f t="shared" si="55"/>
        <v>NORMAL</v>
      </c>
      <c r="C731" s="45">
        <v>52</v>
      </c>
      <c r="D731" s="45" t="str">
        <f t="shared" si="56"/>
        <v>NORMAL</v>
      </c>
      <c r="E731" s="45">
        <v>30.1</v>
      </c>
      <c r="F731" s="45" t="str">
        <f t="shared" si="57"/>
        <v>OBESITAS</v>
      </c>
      <c r="G731" s="45">
        <v>22</v>
      </c>
      <c r="H731" s="45" t="str">
        <f t="shared" si="58"/>
        <v>Dewasa</v>
      </c>
      <c r="I731" s="45">
        <v>0</v>
      </c>
      <c r="J731" s="45" t="str">
        <f t="shared" si="59"/>
        <v>TIDAK</v>
      </c>
    </row>
    <row r="732" spans="1:10">
      <c r="A732" s="45">
        <v>130</v>
      </c>
      <c r="B732" s="45" t="str">
        <f t="shared" si="55"/>
        <v>NORMAL</v>
      </c>
      <c r="C732" s="45">
        <v>78</v>
      </c>
      <c r="D732" s="45" t="str">
        <f t="shared" si="56"/>
        <v>NORMAL</v>
      </c>
      <c r="E732" s="45">
        <v>28.4</v>
      </c>
      <c r="F732" s="45" t="str">
        <f t="shared" si="57"/>
        <v>NORMAL</v>
      </c>
      <c r="G732" s="45">
        <v>34</v>
      </c>
      <c r="H732" s="45" t="str">
        <f t="shared" si="58"/>
        <v>Dewasa</v>
      </c>
      <c r="I732" s="45">
        <v>1</v>
      </c>
      <c r="J732" s="45" t="str">
        <f t="shared" si="59"/>
        <v>YA</v>
      </c>
    </row>
    <row r="733" spans="1:10">
      <c r="A733" s="45">
        <v>120</v>
      </c>
      <c r="B733" s="45" t="str">
        <f t="shared" si="55"/>
        <v>NORMAL</v>
      </c>
      <c r="C733" s="45">
        <v>86</v>
      </c>
      <c r="D733" s="45" t="str">
        <f t="shared" si="56"/>
        <v>PRAHIPERTENSI</v>
      </c>
      <c r="E733" s="45">
        <v>28.4</v>
      </c>
      <c r="F733" s="45" t="str">
        <f t="shared" si="57"/>
        <v>NORMAL</v>
      </c>
      <c r="G733" s="45">
        <v>22</v>
      </c>
      <c r="H733" s="45" t="str">
        <f t="shared" si="58"/>
        <v>Dewasa</v>
      </c>
      <c r="I733" s="45">
        <v>1</v>
      </c>
      <c r="J733" s="45" t="str">
        <f t="shared" si="59"/>
        <v>YA</v>
      </c>
    </row>
    <row r="734" spans="1:10">
      <c r="A734" s="45">
        <v>174</v>
      </c>
      <c r="B734" s="45" t="str">
        <f t="shared" si="55"/>
        <v>PREDIABETES</v>
      </c>
      <c r="C734" s="45">
        <v>88</v>
      </c>
      <c r="D734" s="45" t="str">
        <f t="shared" si="56"/>
        <v>PRAHIPERTENSI</v>
      </c>
      <c r="E734" s="45">
        <v>44.5</v>
      </c>
      <c r="F734" s="45" t="str">
        <f t="shared" si="57"/>
        <v>OBESITAS</v>
      </c>
      <c r="G734" s="45">
        <v>24</v>
      </c>
      <c r="H734" s="45" t="str">
        <f t="shared" si="58"/>
        <v>Dewasa</v>
      </c>
      <c r="I734" s="45">
        <v>1</v>
      </c>
      <c r="J734" s="45" t="str">
        <f t="shared" si="59"/>
        <v>YA</v>
      </c>
    </row>
    <row r="735" spans="1:10">
      <c r="A735" s="45">
        <v>106</v>
      </c>
      <c r="B735" s="45" t="str">
        <f t="shared" si="55"/>
        <v>NORMAL</v>
      </c>
      <c r="C735" s="45">
        <v>56</v>
      </c>
      <c r="D735" s="45" t="str">
        <f t="shared" si="56"/>
        <v>NORMAL</v>
      </c>
      <c r="E735" s="45">
        <v>29</v>
      </c>
      <c r="F735" s="45" t="str">
        <f t="shared" si="57"/>
        <v>NORMAL</v>
      </c>
      <c r="G735" s="45">
        <v>22</v>
      </c>
      <c r="H735" s="45" t="str">
        <f t="shared" si="58"/>
        <v>Dewasa</v>
      </c>
      <c r="I735" s="45">
        <v>0</v>
      </c>
      <c r="J735" s="45" t="str">
        <f t="shared" si="59"/>
        <v>TIDAK</v>
      </c>
    </row>
    <row r="736" spans="1:10">
      <c r="A736" s="45">
        <v>105</v>
      </c>
      <c r="B736" s="45" t="str">
        <f t="shared" si="55"/>
        <v>NORMAL</v>
      </c>
      <c r="C736" s="45">
        <v>75</v>
      </c>
      <c r="D736" s="45" t="str">
        <f t="shared" si="56"/>
        <v>NORMAL</v>
      </c>
      <c r="E736" s="45">
        <v>23.3</v>
      </c>
      <c r="F736" s="45" t="str">
        <f t="shared" si="57"/>
        <v>NORMAL</v>
      </c>
      <c r="G736" s="45">
        <v>53</v>
      </c>
      <c r="H736" s="45" t="str">
        <f t="shared" si="58"/>
        <v>Dewasa</v>
      </c>
      <c r="I736" s="45">
        <v>0</v>
      </c>
      <c r="J736" s="45" t="str">
        <f t="shared" si="59"/>
        <v>TIDAK</v>
      </c>
    </row>
    <row r="737" spans="1:10">
      <c r="A737" s="45">
        <v>95</v>
      </c>
      <c r="B737" s="45" t="str">
        <f t="shared" si="55"/>
        <v>NORMAL</v>
      </c>
      <c r="C737" s="45">
        <v>60</v>
      </c>
      <c r="D737" s="45" t="str">
        <f t="shared" si="56"/>
        <v>NORMAL</v>
      </c>
      <c r="E737" s="45">
        <v>35.4</v>
      </c>
      <c r="F737" s="45" t="str">
        <f t="shared" si="57"/>
        <v>OBESITAS</v>
      </c>
      <c r="G737" s="45">
        <v>28</v>
      </c>
      <c r="H737" s="45" t="str">
        <f t="shared" si="58"/>
        <v>Dewasa</v>
      </c>
      <c r="I737" s="45">
        <v>0</v>
      </c>
      <c r="J737" s="45" t="str">
        <f t="shared" si="59"/>
        <v>TIDAK</v>
      </c>
    </row>
    <row r="738" spans="1:10">
      <c r="A738" s="45">
        <v>126</v>
      </c>
      <c r="B738" s="45" t="str">
        <f t="shared" si="55"/>
        <v>NORMAL</v>
      </c>
      <c r="C738" s="45">
        <v>86</v>
      </c>
      <c r="D738" s="45" t="str">
        <f t="shared" si="56"/>
        <v>PRAHIPERTENSI</v>
      </c>
      <c r="E738" s="45">
        <v>27.4</v>
      </c>
      <c r="F738" s="45" t="str">
        <f t="shared" si="57"/>
        <v>NORMAL</v>
      </c>
      <c r="G738" s="45">
        <v>21</v>
      </c>
      <c r="H738" s="45" t="str">
        <f t="shared" si="58"/>
        <v>Dewasa</v>
      </c>
      <c r="I738" s="45">
        <v>0</v>
      </c>
      <c r="J738" s="45" t="str">
        <f t="shared" si="59"/>
        <v>TIDAK</v>
      </c>
    </row>
    <row r="739" spans="1:10">
      <c r="A739" s="45">
        <v>65</v>
      </c>
      <c r="B739" s="45" t="str">
        <f t="shared" si="55"/>
        <v>NORMAL</v>
      </c>
      <c r="C739" s="45">
        <v>72</v>
      </c>
      <c r="D739" s="45" t="str">
        <f t="shared" si="56"/>
        <v>NORMAL</v>
      </c>
      <c r="E739" s="45">
        <v>32</v>
      </c>
      <c r="F739" s="45" t="str">
        <f t="shared" si="57"/>
        <v>OBESITAS</v>
      </c>
      <c r="G739" s="45">
        <v>42</v>
      </c>
      <c r="H739" s="45" t="str">
        <f t="shared" si="58"/>
        <v>Dewasa</v>
      </c>
      <c r="I739" s="45">
        <v>0</v>
      </c>
      <c r="J739" s="45" t="str">
        <f t="shared" si="59"/>
        <v>TIDAK</v>
      </c>
    </row>
    <row r="740" spans="1:10">
      <c r="A740" s="45">
        <v>99</v>
      </c>
      <c r="B740" s="45" t="str">
        <f t="shared" si="55"/>
        <v>NORMAL</v>
      </c>
      <c r="C740" s="45">
        <v>60</v>
      </c>
      <c r="D740" s="45" t="str">
        <f t="shared" si="56"/>
        <v>NORMAL</v>
      </c>
      <c r="E740" s="45">
        <v>36.6</v>
      </c>
      <c r="F740" s="45" t="str">
        <f t="shared" si="57"/>
        <v>OBESITAS</v>
      </c>
      <c r="G740" s="45">
        <v>21</v>
      </c>
      <c r="H740" s="45" t="str">
        <f t="shared" si="58"/>
        <v>Dewasa</v>
      </c>
      <c r="I740" s="45">
        <v>0</v>
      </c>
      <c r="J740" s="45" t="str">
        <f t="shared" si="59"/>
        <v>TIDAK</v>
      </c>
    </row>
    <row r="741" spans="1:10">
      <c r="A741" s="45">
        <v>102</v>
      </c>
      <c r="B741" s="45" t="str">
        <f t="shared" si="55"/>
        <v>NORMAL</v>
      </c>
      <c r="C741" s="45">
        <v>74</v>
      </c>
      <c r="D741" s="45" t="str">
        <f t="shared" si="56"/>
        <v>NORMAL</v>
      </c>
      <c r="E741" s="45">
        <v>39.5</v>
      </c>
      <c r="F741" s="45" t="str">
        <f t="shared" si="57"/>
        <v>OBESITAS</v>
      </c>
      <c r="G741" s="45">
        <v>42</v>
      </c>
      <c r="H741" s="45" t="str">
        <f t="shared" si="58"/>
        <v>Dewasa</v>
      </c>
      <c r="I741" s="45">
        <v>1</v>
      </c>
      <c r="J741" s="45" t="str">
        <f t="shared" si="59"/>
        <v>YA</v>
      </c>
    </row>
    <row r="742" spans="1:10">
      <c r="A742" s="45">
        <v>120</v>
      </c>
      <c r="B742" s="45" t="str">
        <f t="shared" si="55"/>
        <v>NORMAL</v>
      </c>
      <c r="C742" s="45">
        <v>80</v>
      </c>
      <c r="D742" s="45" t="str">
        <f t="shared" si="56"/>
        <v>NORMAL</v>
      </c>
      <c r="E742" s="45">
        <v>42.3</v>
      </c>
      <c r="F742" s="45" t="str">
        <f t="shared" si="57"/>
        <v>OBESITAS</v>
      </c>
      <c r="G742" s="45">
        <v>48</v>
      </c>
      <c r="H742" s="45" t="str">
        <f t="shared" si="58"/>
        <v>Dewasa</v>
      </c>
      <c r="I742" s="45">
        <v>1</v>
      </c>
      <c r="J742" s="45" t="str">
        <f t="shared" si="59"/>
        <v>YA</v>
      </c>
    </row>
    <row r="743" spans="1:10">
      <c r="A743" s="45">
        <v>102</v>
      </c>
      <c r="B743" s="45" t="str">
        <f t="shared" si="55"/>
        <v>NORMAL</v>
      </c>
      <c r="C743" s="45">
        <v>44</v>
      </c>
      <c r="D743" s="45" t="str">
        <f t="shared" si="56"/>
        <v>NORMAL</v>
      </c>
      <c r="E743" s="45">
        <v>30.8</v>
      </c>
      <c r="F743" s="45" t="str">
        <f t="shared" si="57"/>
        <v>OBESITAS</v>
      </c>
      <c r="G743" s="45">
        <v>26</v>
      </c>
      <c r="H743" s="45" t="str">
        <f t="shared" si="58"/>
        <v>Dewasa</v>
      </c>
      <c r="I743" s="45">
        <v>0</v>
      </c>
      <c r="J743" s="45" t="str">
        <f t="shared" si="59"/>
        <v>TIDAK</v>
      </c>
    </row>
    <row r="744" spans="1:10">
      <c r="A744" s="45">
        <v>109</v>
      </c>
      <c r="B744" s="45" t="str">
        <f t="shared" si="55"/>
        <v>NORMAL</v>
      </c>
      <c r="C744" s="45">
        <v>58</v>
      </c>
      <c r="D744" s="45" t="str">
        <f t="shared" si="56"/>
        <v>NORMAL</v>
      </c>
      <c r="E744" s="45">
        <v>28.5</v>
      </c>
      <c r="F744" s="45" t="str">
        <f t="shared" si="57"/>
        <v>NORMAL</v>
      </c>
      <c r="G744" s="45">
        <v>22</v>
      </c>
      <c r="H744" s="45" t="str">
        <f t="shared" si="58"/>
        <v>Dewasa</v>
      </c>
      <c r="I744" s="45">
        <v>0</v>
      </c>
      <c r="J744" s="45" t="str">
        <f t="shared" si="59"/>
        <v>TIDAK</v>
      </c>
    </row>
    <row r="745" spans="1:10">
      <c r="A745" s="45">
        <v>140</v>
      </c>
      <c r="B745" s="45" t="str">
        <f t="shared" si="55"/>
        <v>PREDIABETES</v>
      </c>
      <c r="C745" s="45">
        <v>94</v>
      </c>
      <c r="D745" s="45" t="str">
        <f t="shared" si="56"/>
        <v>HIPERTENSI1</v>
      </c>
      <c r="E745" s="45">
        <v>32.700000000000003</v>
      </c>
      <c r="F745" s="45" t="str">
        <f t="shared" si="57"/>
        <v>OBESITAS</v>
      </c>
      <c r="G745" s="45">
        <v>45</v>
      </c>
      <c r="H745" s="45" t="str">
        <f t="shared" si="58"/>
        <v>Dewasa</v>
      </c>
      <c r="I745" s="45">
        <v>1</v>
      </c>
      <c r="J745" s="45" t="str">
        <f t="shared" si="59"/>
        <v>YA</v>
      </c>
    </row>
    <row r="746" spans="1:10">
      <c r="A746" s="45">
        <v>153</v>
      </c>
      <c r="B746" s="45" t="str">
        <f t="shared" si="55"/>
        <v>PREDIABETES</v>
      </c>
      <c r="C746" s="45">
        <v>88</v>
      </c>
      <c r="D746" s="45" t="str">
        <f t="shared" si="56"/>
        <v>PRAHIPERTENSI</v>
      </c>
      <c r="E746" s="45">
        <v>40.6</v>
      </c>
      <c r="F746" s="45" t="str">
        <f t="shared" si="57"/>
        <v>OBESITAS</v>
      </c>
      <c r="G746" s="45">
        <v>39</v>
      </c>
      <c r="H746" s="45" t="str">
        <f t="shared" si="58"/>
        <v>Dewasa</v>
      </c>
      <c r="I746" s="45">
        <v>0</v>
      </c>
      <c r="J746" s="45" t="str">
        <f t="shared" si="59"/>
        <v>TIDAK</v>
      </c>
    </row>
    <row r="747" spans="1:10">
      <c r="A747" s="45">
        <v>100</v>
      </c>
      <c r="B747" s="45" t="str">
        <f t="shared" si="55"/>
        <v>NORMAL</v>
      </c>
      <c r="C747" s="45">
        <v>84</v>
      </c>
      <c r="D747" s="45" t="str">
        <f t="shared" si="56"/>
        <v>PRAHIPERTENSI</v>
      </c>
      <c r="E747" s="45">
        <v>30</v>
      </c>
      <c r="F747" s="45" t="str">
        <f t="shared" si="57"/>
        <v>OBESITAS</v>
      </c>
      <c r="G747" s="45">
        <v>46</v>
      </c>
      <c r="H747" s="45" t="str">
        <f t="shared" si="58"/>
        <v>Dewasa</v>
      </c>
      <c r="I747" s="45">
        <v>0</v>
      </c>
      <c r="J747" s="45" t="str">
        <f t="shared" si="59"/>
        <v>TIDAK</v>
      </c>
    </row>
    <row r="748" spans="1:10">
      <c r="A748" s="45">
        <v>147</v>
      </c>
      <c r="B748" s="45" t="str">
        <f t="shared" si="55"/>
        <v>PREDIABETES</v>
      </c>
      <c r="C748" s="45">
        <v>94</v>
      </c>
      <c r="D748" s="45" t="str">
        <f t="shared" si="56"/>
        <v>HIPERTENSI1</v>
      </c>
      <c r="E748" s="45">
        <v>49.3</v>
      </c>
      <c r="F748" s="45" t="str">
        <f t="shared" si="57"/>
        <v>OBESITAS</v>
      </c>
      <c r="G748" s="45">
        <v>27</v>
      </c>
      <c r="H748" s="45" t="str">
        <f t="shared" si="58"/>
        <v>Dewasa</v>
      </c>
      <c r="I748" s="45">
        <v>1</v>
      </c>
      <c r="J748" s="45" t="str">
        <f t="shared" si="59"/>
        <v>YA</v>
      </c>
    </row>
    <row r="749" spans="1:10">
      <c r="A749" s="45">
        <v>81</v>
      </c>
      <c r="B749" s="45" t="str">
        <f t="shared" si="55"/>
        <v>NORMAL</v>
      </c>
      <c r="C749" s="45">
        <v>74</v>
      </c>
      <c r="D749" s="45" t="str">
        <f t="shared" si="56"/>
        <v>NORMAL</v>
      </c>
      <c r="E749" s="45">
        <v>46.3</v>
      </c>
      <c r="F749" s="45" t="str">
        <f t="shared" si="57"/>
        <v>OBESITAS</v>
      </c>
      <c r="G749" s="45">
        <v>32</v>
      </c>
      <c r="H749" s="45" t="str">
        <f t="shared" si="58"/>
        <v>Dewasa</v>
      </c>
      <c r="I749" s="45">
        <v>0</v>
      </c>
      <c r="J749" s="45" t="str">
        <f t="shared" si="59"/>
        <v>TIDAK</v>
      </c>
    </row>
    <row r="750" spans="1:10">
      <c r="A750" s="45">
        <v>187</v>
      </c>
      <c r="B750" s="45" t="str">
        <f t="shared" si="55"/>
        <v>PREDIABETES</v>
      </c>
      <c r="C750" s="45">
        <v>70</v>
      </c>
      <c r="D750" s="45" t="str">
        <f t="shared" si="56"/>
        <v>NORMAL</v>
      </c>
      <c r="E750" s="45">
        <v>36.4</v>
      </c>
      <c r="F750" s="45" t="str">
        <f t="shared" si="57"/>
        <v>OBESITAS</v>
      </c>
      <c r="G750" s="45">
        <v>36</v>
      </c>
      <c r="H750" s="45" t="str">
        <f t="shared" si="58"/>
        <v>Dewasa</v>
      </c>
      <c r="I750" s="45">
        <v>1</v>
      </c>
      <c r="J750" s="45" t="str">
        <f t="shared" si="59"/>
        <v>YA</v>
      </c>
    </row>
    <row r="751" spans="1:10">
      <c r="A751" s="45">
        <v>162</v>
      </c>
      <c r="B751" s="45" t="str">
        <f t="shared" si="55"/>
        <v>PREDIABETES</v>
      </c>
      <c r="C751" s="45">
        <v>62</v>
      </c>
      <c r="D751" s="45" t="str">
        <f t="shared" si="56"/>
        <v>NORMAL</v>
      </c>
      <c r="E751" s="45">
        <v>24.3</v>
      </c>
      <c r="F751" s="45" t="str">
        <f t="shared" si="57"/>
        <v>NORMAL</v>
      </c>
      <c r="G751" s="45">
        <v>50</v>
      </c>
      <c r="H751" s="45" t="str">
        <f t="shared" si="58"/>
        <v>Dewasa</v>
      </c>
      <c r="I751" s="45">
        <v>1</v>
      </c>
      <c r="J751" s="45" t="str">
        <f t="shared" si="59"/>
        <v>YA</v>
      </c>
    </row>
    <row r="752" spans="1:10">
      <c r="A752" s="45">
        <v>136</v>
      </c>
      <c r="B752" s="45" t="str">
        <f t="shared" si="55"/>
        <v>NORMAL</v>
      </c>
      <c r="C752" s="45">
        <v>70</v>
      </c>
      <c r="D752" s="45" t="str">
        <f t="shared" si="56"/>
        <v>NORMAL</v>
      </c>
      <c r="E752" s="45">
        <v>31.2</v>
      </c>
      <c r="F752" s="45" t="str">
        <f t="shared" si="57"/>
        <v>OBESITAS</v>
      </c>
      <c r="G752" s="45">
        <v>22</v>
      </c>
      <c r="H752" s="45" t="str">
        <f t="shared" si="58"/>
        <v>Dewasa</v>
      </c>
      <c r="I752" s="45">
        <v>1</v>
      </c>
      <c r="J752" s="45" t="str">
        <f t="shared" si="59"/>
        <v>YA</v>
      </c>
    </row>
    <row r="753" spans="1:10">
      <c r="A753" s="45">
        <v>121</v>
      </c>
      <c r="B753" s="45" t="str">
        <f t="shared" si="55"/>
        <v>NORMAL</v>
      </c>
      <c r="C753" s="45">
        <v>78</v>
      </c>
      <c r="D753" s="45" t="str">
        <f t="shared" si="56"/>
        <v>NORMAL</v>
      </c>
      <c r="E753" s="45">
        <v>39</v>
      </c>
      <c r="F753" s="45" t="str">
        <f t="shared" si="57"/>
        <v>OBESITAS</v>
      </c>
      <c r="G753" s="45">
        <v>28</v>
      </c>
      <c r="H753" s="45" t="str">
        <f t="shared" si="58"/>
        <v>Dewasa</v>
      </c>
      <c r="I753" s="45">
        <v>0</v>
      </c>
      <c r="J753" s="45" t="str">
        <f t="shared" si="59"/>
        <v>TIDAK</v>
      </c>
    </row>
    <row r="754" spans="1:10">
      <c r="A754" s="45">
        <v>108</v>
      </c>
      <c r="B754" s="45" t="str">
        <f t="shared" si="55"/>
        <v>NORMAL</v>
      </c>
      <c r="C754" s="45">
        <v>62</v>
      </c>
      <c r="D754" s="45" t="str">
        <f t="shared" si="56"/>
        <v>NORMAL</v>
      </c>
      <c r="E754" s="45">
        <v>26</v>
      </c>
      <c r="F754" s="45" t="str">
        <f t="shared" si="57"/>
        <v>NORMAL</v>
      </c>
      <c r="G754" s="45">
        <v>25</v>
      </c>
      <c r="H754" s="45" t="str">
        <f t="shared" si="58"/>
        <v>Dewasa</v>
      </c>
      <c r="I754" s="45">
        <v>0</v>
      </c>
      <c r="J754" s="45" t="str">
        <f t="shared" si="59"/>
        <v>TIDAK</v>
      </c>
    </row>
    <row r="755" spans="1:10">
      <c r="A755" s="45">
        <v>181</v>
      </c>
      <c r="B755" s="45" t="str">
        <f t="shared" si="55"/>
        <v>PREDIABETES</v>
      </c>
      <c r="C755" s="45">
        <v>88</v>
      </c>
      <c r="D755" s="45" t="str">
        <f t="shared" si="56"/>
        <v>PRAHIPERTENSI</v>
      </c>
      <c r="E755" s="45">
        <v>43.3</v>
      </c>
      <c r="F755" s="45" t="str">
        <f t="shared" si="57"/>
        <v>OBESITAS</v>
      </c>
      <c r="G755" s="45">
        <v>26</v>
      </c>
      <c r="H755" s="45" t="str">
        <f t="shared" si="58"/>
        <v>Dewasa</v>
      </c>
      <c r="I755" s="45">
        <v>1</v>
      </c>
      <c r="J755" s="45" t="str">
        <f t="shared" si="59"/>
        <v>YA</v>
      </c>
    </row>
    <row r="756" spans="1:10">
      <c r="A756" s="45">
        <v>154</v>
      </c>
      <c r="B756" s="45" t="str">
        <f t="shared" si="55"/>
        <v>PREDIABETES</v>
      </c>
      <c r="C756" s="45">
        <v>78</v>
      </c>
      <c r="D756" s="45" t="str">
        <f t="shared" si="56"/>
        <v>NORMAL</v>
      </c>
      <c r="E756" s="45">
        <v>32.4</v>
      </c>
      <c r="F756" s="45" t="str">
        <f t="shared" si="57"/>
        <v>OBESITAS</v>
      </c>
      <c r="G756" s="45">
        <v>45</v>
      </c>
      <c r="H756" s="45" t="str">
        <f t="shared" si="58"/>
        <v>Dewasa</v>
      </c>
      <c r="I756" s="45">
        <v>1</v>
      </c>
      <c r="J756" s="45" t="str">
        <f t="shared" si="59"/>
        <v>YA</v>
      </c>
    </row>
    <row r="757" spans="1:10">
      <c r="A757" s="45">
        <v>128</v>
      </c>
      <c r="B757" s="45" t="str">
        <f t="shared" si="55"/>
        <v>NORMAL</v>
      </c>
      <c r="C757" s="45">
        <v>88</v>
      </c>
      <c r="D757" s="45" t="str">
        <f t="shared" si="56"/>
        <v>PRAHIPERTENSI</v>
      </c>
      <c r="E757" s="45">
        <v>36.5</v>
      </c>
      <c r="F757" s="45" t="str">
        <f t="shared" si="57"/>
        <v>OBESITAS</v>
      </c>
      <c r="G757" s="45">
        <v>37</v>
      </c>
      <c r="H757" s="45" t="str">
        <f t="shared" si="58"/>
        <v>Dewasa</v>
      </c>
      <c r="I757" s="45">
        <v>1</v>
      </c>
      <c r="J757" s="45" t="str">
        <f t="shared" si="59"/>
        <v>YA</v>
      </c>
    </row>
    <row r="758" spans="1:10">
      <c r="A758" s="45">
        <v>137</v>
      </c>
      <c r="B758" s="45" t="str">
        <f t="shared" si="55"/>
        <v>NORMAL</v>
      </c>
      <c r="C758" s="45">
        <v>90</v>
      </c>
      <c r="D758" s="45" t="str">
        <f t="shared" si="56"/>
        <v>HIPERTENSI1</v>
      </c>
      <c r="E758" s="45">
        <v>32</v>
      </c>
      <c r="F758" s="45" t="str">
        <f t="shared" si="57"/>
        <v>OBESITAS</v>
      </c>
      <c r="G758" s="45">
        <v>39</v>
      </c>
      <c r="H758" s="45" t="str">
        <f t="shared" si="58"/>
        <v>Dewasa</v>
      </c>
      <c r="I758" s="45">
        <v>0</v>
      </c>
      <c r="J758" s="45" t="str">
        <f t="shared" si="59"/>
        <v>TIDAK</v>
      </c>
    </row>
    <row r="759" spans="1:10">
      <c r="A759" s="45">
        <v>123</v>
      </c>
      <c r="B759" s="45" t="str">
        <f t="shared" si="55"/>
        <v>NORMAL</v>
      </c>
      <c r="C759" s="45">
        <v>72</v>
      </c>
      <c r="D759" s="45" t="str">
        <f t="shared" si="56"/>
        <v>NORMAL</v>
      </c>
      <c r="E759" s="45">
        <v>36.299999999999997</v>
      </c>
      <c r="F759" s="45" t="str">
        <f t="shared" si="57"/>
        <v>OBESITAS</v>
      </c>
      <c r="G759" s="45">
        <v>52</v>
      </c>
      <c r="H759" s="45" t="str">
        <f t="shared" si="58"/>
        <v>Dewasa</v>
      </c>
      <c r="I759" s="45">
        <v>1</v>
      </c>
      <c r="J759" s="45" t="str">
        <f t="shared" si="59"/>
        <v>YA</v>
      </c>
    </row>
    <row r="760" spans="1:10">
      <c r="A760" s="45">
        <v>106</v>
      </c>
      <c r="B760" s="45" t="str">
        <f t="shared" si="55"/>
        <v>NORMAL</v>
      </c>
      <c r="C760" s="45">
        <v>76</v>
      </c>
      <c r="D760" s="45" t="str">
        <f t="shared" si="56"/>
        <v>NORMAL</v>
      </c>
      <c r="E760" s="45">
        <v>37.5</v>
      </c>
      <c r="F760" s="45" t="str">
        <f t="shared" si="57"/>
        <v>OBESITAS</v>
      </c>
      <c r="G760" s="45">
        <v>26</v>
      </c>
      <c r="H760" s="45" t="str">
        <f t="shared" si="58"/>
        <v>Dewasa</v>
      </c>
      <c r="I760" s="45">
        <v>0</v>
      </c>
      <c r="J760" s="45" t="str">
        <f t="shared" si="59"/>
        <v>TIDAK</v>
      </c>
    </row>
    <row r="761" spans="1:10">
      <c r="A761" s="45">
        <v>190</v>
      </c>
      <c r="B761" s="45" t="str">
        <f t="shared" si="55"/>
        <v>PREDIABETES</v>
      </c>
      <c r="C761" s="45">
        <v>92</v>
      </c>
      <c r="D761" s="45" t="str">
        <f t="shared" si="56"/>
        <v>HIPERTENSI1</v>
      </c>
      <c r="E761" s="45">
        <v>35.5</v>
      </c>
      <c r="F761" s="45" t="str">
        <f t="shared" si="57"/>
        <v>OBESITAS</v>
      </c>
      <c r="G761" s="45">
        <v>66</v>
      </c>
      <c r="H761" s="45" t="str">
        <f t="shared" si="58"/>
        <v>Lansia</v>
      </c>
      <c r="I761" s="45">
        <v>1</v>
      </c>
      <c r="J761" s="45" t="str">
        <f t="shared" si="59"/>
        <v>YA</v>
      </c>
    </row>
    <row r="762" spans="1:10">
      <c r="A762" s="45">
        <v>88</v>
      </c>
      <c r="B762" s="45" t="str">
        <f t="shared" si="55"/>
        <v>NORMAL</v>
      </c>
      <c r="C762" s="45">
        <v>58</v>
      </c>
      <c r="D762" s="45" t="str">
        <f t="shared" si="56"/>
        <v>NORMAL</v>
      </c>
      <c r="E762" s="45">
        <v>28.4</v>
      </c>
      <c r="F762" s="45" t="str">
        <f t="shared" si="57"/>
        <v>NORMAL</v>
      </c>
      <c r="G762" s="45">
        <v>22</v>
      </c>
      <c r="H762" s="45" t="str">
        <f t="shared" si="58"/>
        <v>Dewasa</v>
      </c>
      <c r="I762" s="45">
        <v>0</v>
      </c>
      <c r="J762" s="45" t="str">
        <f t="shared" si="59"/>
        <v>TIDAK</v>
      </c>
    </row>
    <row r="763" spans="1:10">
      <c r="A763" s="45">
        <v>170</v>
      </c>
      <c r="B763" s="45" t="str">
        <f t="shared" si="55"/>
        <v>PREDIABETES</v>
      </c>
      <c r="C763" s="45">
        <v>74</v>
      </c>
      <c r="D763" s="45" t="str">
        <f t="shared" si="56"/>
        <v>NORMAL</v>
      </c>
      <c r="E763" s="45">
        <v>44</v>
      </c>
      <c r="F763" s="45" t="str">
        <f t="shared" si="57"/>
        <v>OBESITAS</v>
      </c>
      <c r="G763" s="45">
        <v>43</v>
      </c>
      <c r="H763" s="45" t="str">
        <f t="shared" si="58"/>
        <v>Dewasa</v>
      </c>
      <c r="I763" s="45">
        <v>1</v>
      </c>
      <c r="J763" s="45" t="str">
        <f t="shared" si="59"/>
        <v>YA</v>
      </c>
    </row>
    <row r="764" spans="1:10">
      <c r="A764" s="45">
        <v>89</v>
      </c>
      <c r="B764" s="45" t="str">
        <f t="shared" si="55"/>
        <v>NORMAL</v>
      </c>
      <c r="C764" s="45">
        <v>62</v>
      </c>
      <c r="D764" s="45" t="str">
        <f t="shared" si="56"/>
        <v>NORMAL</v>
      </c>
      <c r="E764" s="45">
        <v>22.5</v>
      </c>
      <c r="F764" s="45" t="str">
        <f t="shared" si="57"/>
        <v>NORMAL</v>
      </c>
      <c r="G764" s="45">
        <v>33</v>
      </c>
      <c r="H764" s="45" t="str">
        <f t="shared" si="58"/>
        <v>Dewasa</v>
      </c>
      <c r="I764" s="45">
        <v>0</v>
      </c>
      <c r="J764" s="45" t="str">
        <f t="shared" si="59"/>
        <v>TIDAK</v>
      </c>
    </row>
    <row r="765" spans="1:10">
      <c r="A765" s="45">
        <v>101</v>
      </c>
      <c r="B765" s="45" t="str">
        <f t="shared" si="55"/>
        <v>NORMAL</v>
      </c>
      <c r="C765" s="45">
        <v>76</v>
      </c>
      <c r="D765" s="45" t="str">
        <f t="shared" si="56"/>
        <v>NORMAL</v>
      </c>
      <c r="E765" s="45">
        <v>32.9</v>
      </c>
      <c r="F765" s="45" t="str">
        <f t="shared" si="57"/>
        <v>OBESITAS</v>
      </c>
      <c r="G765" s="45">
        <v>63</v>
      </c>
      <c r="H765" s="45" t="str">
        <f t="shared" si="58"/>
        <v>Lansia</v>
      </c>
      <c r="I765" s="45">
        <v>0</v>
      </c>
      <c r="J765" s="45" t="str">
        <f t="shared" si="59"/>
        <v>TIDAK</v>
      </c>
    </row>
    <row r="766" spans="1:10">
      <c r="A766" s="45">
        <v>122</v>
      </c>
      <c r="B766" s="45" t="str">
        <f t="shared" si="55"/>
        <v>NORMAL</v>
      </c>
      <c r="C766" s="45">
        <v>70</v>
      </c>
      <c r="D766" s="45" t="str">
        <f t="shared" si="56"/>
        <v>NORMAL</v>
      </c>
      <c r="E766" s="45">
        <v>36.799999999999997</v>
      </c>
      <c r="F766" s="45" t="str">
        <f t="shared" si="57"/>
        <v>OBESITAS</v>
      </c>
      <c r="G766" s="45">
        <v>27</v>
      </c>
      <c r="H766" s="45" t="str">
        <f t="shared" si="58"/>
        <v>Dewasa</v>
      </c>
      <c r="I766" s="45">
        <v>0</v>
      </c>
      <c r="J766" s="45" t="str">
        <f t="shared" si="59"/>
        <v>TIDAK</v>
      </c>
    </row>
    <row r="767" spans="1:10">
      <c r="A767" s="45">
        <v>121</v>
      </c>
      <c r="B767" s="45" t="str">
        <f t="shared" si="55"/>
        <v>NORMAL</v>
      </c>
      <c r="C767" s="45">
        <v>72</v>
      </c>
      <c r="D767" s="45" t="str">
        <f t="shared" si="56"/>
        <v>NORMAL</v>
      </c>
      <c r="E767" s="45">
        <v>26.2</v>
      </c>
      <c r="F767" s="45" t="str">
        <f t="shared" si="57"/>
        <v>NORMAL</v>
      </c>
      <c r="G767" s="45">
        <v>30</v>
      </c>
      <c r="H767" s="45" t="str">
        <f t="shared" si="58"/>
        <v>Dewasa</v>
      </c>
      <c r="I767" s="45">
        <v>0</v>
      </c>
      <c r="J767" s="45" t="str">
        <f t="shared" si="59"/>
        <v>TIDAK</v>
      </c>
    </row>
    <row r="768" spans="1:10">
      <c r="A768" s="45">
        <v>126</v>
      </c>
      <c r="B768" s="45" t="str">
        <f t="shared" si="55"/>
        <v>NORMAL</v>
      </c>
      <c r="C768" s="45">
        <v>60</v>
      </c>
      <c r="D768" s="45" t="str">
        <f t="shared" si="56"/>
        <v>NORMAL</v>
      </c>
      <c r="E768" s="45">
        <v>30.1</v>
      </c>
      <c r="F768" s="45" t="str">
        <f t="shared" si="57"/>
        <v>OBESITAS</v>
      </c>
      <c r="G768" s="45">
        <v>47</v>
      </c>
      <c r="H768" s="45" t="str">
        <f t="shared" si="58"/>
        <v>Dewasa</v>
      </c>
      <c r="I768" s="45">
        <v>1</v>
      </c>
      <c r="J768" s="45" t="str">
        <f t="shared" si="59"/>
        <v>YA</v>
      </c>
    </row>
    <row r="769" spans="1:10">
      <c r="A769" s="45">
        <v>93</v>
      </c>
      <c r="B769" s="45" t="str">
        <f t="shared" si="55"/>
        <v>NORMAL</v>
      </c>
      <c r="C769" s="45">
        <v>70</v>
      </c>
      <c r="D769" s="45" t="str">
        <f t="shared" si="56"/>
        <v>NORMAL</v>
      </c>
      <c r="E769" s="45">
        <v>30.4</v>
      </c>
      <c r="F769" s="45" t="str">
        <f t="shared" si="57"/>
        <v>OBESITAS</v>
      </c>
      <c r="G769" s="45">
        <v>23</v>
      </c>
      <c r="H769" s="45" t="str">
        <f t="shared" si="58"/>
        <v>Dewasa</v>
      </c>
      <c r="I769" s="46">
        <v>0</v>
      </c>
      <c r="J769" s="45" t="str">
        <f t="shared" si="59"/>
        <v>TIDAK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9"/>
  <sheetViews>
    <sheetView topLeftCell="A745" workbookViewId="0">
      <selection activeCell="A444" sqref="A444"/>
    </sheetView>
  </sheetViews>
  <sheetFormatPr defaultColWidth="9" defaultRowHeight="15"/>
  <cols>
    <col min="1" max="1" width="14.140625" customWidth="1"/>
    <col min="2" max="3" width="15.5703125" customWidth="1"/>
  </cols>
  <sheetData>
    <row r="1" spans="1:5">
      <c r="A1" s="44" t="s">
        <v>1</v>
      </c>
      <c r="B1" s="44" t="s">
        <v>2</v>
      </c>
      <c r="C1" s="44" t="s">
        <v>5</v>
      </c>
      <c r="D1" s="44" t="s">
        <v>7</v>
      </c>
      <c r="E1" s="44" t="s">
        <v>10</v>
      </c>
    </row>
    <row r="2" spans="1:5">
      <c r="A2" s="4" t="s">
        <v>11</v>
      </c>
      <c r="B2" s="4" t="s">
        <v>12</v>
      </c>
      <c r="C2" s="4" t="s">
        <v>13</v>
      </c>
      <c r="D2" s="4">
        <v>50</v>
      </c>
      <c r="E2" s="45">
        <v>1</v>
      </c>
    </row>
    <row r="3" spans="1:5">
      <c r="A3" s="4" t="s">
        <v>12</v>
      </c>
      <c r="B3" s="4" t="s">
        <v>12</v>
      </c>
      <c r="C3" s="4" t="s">
        <v>12</v>
      </c>
      <c r="D3" s="4">
        <v>31</v>
      </c>
      <c r="E3" s="45">
        <v>0</v>
      </c>
    </row>
    <row r="4" spans="1:5">
      <c r="A4" s="4" t="s">
        <v>11</v>
      </c>
      <c r="B4" s="4" t="s">
        <v>12</v>
      </c>
      <c r="C4" s="4" t="s">
        <v>12</v>
      </c>
      <c r="D4" s="4">
        <v>32</v>
      </c>
      <c r="E4" s="45">
        <v>1</v>
      </c>
    </row>
    <row r="5" spans="1:5">
      <c r="A5" s="4" t="s">
        <v>12</v>
      </c>
      <c r="B5" s="4" t="s">
        <v>12</v>
      </c>
      <c r="C5" s="4" t="s">
        <v>12</v>
      </c>
      <c r="D5" s="4">
        <v>21</v>
      </c>
      <c r="E5" s="45">
        <v>0</v>
      </c>
    </row>
    <row r="6" spans="1:5">
      <c r="A6" s="4" t="s">
        <v>12</v>
      </c>
      <c r="B6" s="4" t="s">
        <v>12</v>
      </c>
      <c r="C6" s="4" t="s">
        <v>13</v>
      </c>
      <c r="D6" s="4">
        <v>33</v>
      </c>
      <c r="E6" s="45">
        <v>1</v>
      </c>
    </row>
    <row r="7" spans="1:5">
      <c r="A7" s="4" t="s">
        <v>12</v>
      </c>
      <c r="B7" s="4" t="s">
        <v>12</v>
      </c>
      <c r="C7" s="4" t="s">
        <v>12</v>
      </c>
      <c r="D7" s="4">
        <v>30</v>
      </c>
      <c r="E7" s="45">
        <v>0</v>
      </c>
    </row>
    <row r="8" spans="1:5">
      <c r="A8" s="4" t="s">
        <v>12</v>
      </c>
      <c r="B8" s="4" t="s">
        <v>12</v>
      </c>
      <c r="C8" s="4" t="s">
        <v>13</v>
      </c>
      <c r="D8" s="4">
        <v>26</v>
      </c>
      <c r="E8" s="45">
        <v>1</v>
      </c>
    </row>
    <row r="9" spans="1:5">
      <c r="A9" s="4" t="s">
        <v>12</v>
      </c>
      <c r="B9" s="4" t="s">
        <v>12</v>
      </c>
      <c r="C9" s="4" t="s">
        <v>13</v>
      </c>
      <c r="D9" s="4">
        <v>29</v>
      </c>
      <c r="E9" s="45">
        <v>0</v>
      </c>
    </row>
    <row r="10" spans="1:5">
      <c r="A10" s="4" t="s">
        <v>11</v>
      </c>
      <c r="B10" s="4" t="s">
        <v>12</v>
      </c>
      <c r="C10" s="4" t="s">
        <v>13</v>
      </c>
      <c r="D10" s="4">
        <v>53</v>
      </c>
      <c r="E10" s="45">
        <v>1</v>
      </c>
    </row>
    <row r="11" spans="1:5">
      <c r="A11" s="4" t="s">
        <v>12</v>
      </c>
      <c r="B11" s="4" t="s">
        <v>14</v>
      </c>
      <c r="C11" s="4" t="s">
        <v>15</v>
      </c>
      <c r="D11" s="4">
        <v>54</v>
      </c>
      <c r="E11" s="45">
        <v>1</v>
      </c>
    </row>
    <row r="12" spans="1:5">
      <c r="A12" s="4" t="s">
        <v>12</v>
      </c>
      <c r="B12" s="4" t="s">
        <v>14</v>
      </c>
      <c r="C12" s="4" t="s">
        <v>13</v>
      </c>
      <c r="D12" s="4">
        <v>30</v>
      </c>
      <c r="E12" s="45">
        <v>0</v>
      </c>
    </row>
    <row r="13" spans="1:5">
      <c r="A13" s="4" t="s">
        <v>11</v>
      </c>
      <c r="B13" s="4" t="s">
        <v>12</v>
      </c>
      <c r="C13" s="4" t="s">
        <v>13</v>
      </c>
      <c r="D13" s="4">
        <v>34</v>
      </c>
      <c r="E13" s="45">
        <v>1</v>
      </c>
    </row>
    <row r="14" spans="1:5">
      <c r="A14" s="4" t="s">
        <v>12</v>
      </c>
      <c r="B14" s="4" t="s">
        <v>12</v>
      </c>
      <c r="C14" s="4" t="s">
        <v>12</v>
      </c>
      <c r="D14" s="4">
        <v>57</v>
      </c>
      <c r="E14" s="45">
        <v>0</v>
      </c>
    </row>
    <row r="15" spans="1:5">
      <c r="A15" s="4" t="s">
        <v>11</v>
      </c>
      <c r="B15" s="4" t="s">
        <v>12</v>
      </c>
      <c r="C15" s="4" t="s">
        <v>13</v>
      </c>
      <c r="D15" s="4">
        <v>59</v>
      </c>
      <c r="E15" s="45">
        <v>1</v>
      </c>
    </row>
    <row r="16" spans="1:5">
      <c r="A16" s="4" t="s">
        <v>11</v>
      </c>
      <c r="B16" s="4" t="s">
        <v>12</v>
      </c>
      <c r="C16" s="4" t="s">
        <v>12</v>
      </c>
      <c r="D16" s="4">
        <v>51</v>
      </c>
      <c r="E16" s="45">
        <v>1</v>
      </c>
    </row>
    <row r="17" spans="1:5">
      <c r="A17" s="4" t="s">
        <v>12</v>
      </c>
      <c r="B17" s="4" t="s">
        <v>12</v>
      </c>
      <c r="C17" s="4" t="s">
        <v>13</v>
      </c>
      <c r="D17" s="4">
        <v>32</v>
      </c>
      <c r="E17" s="45">
        <v>1</v>
      </c>
    </row>
    <row r="18" spans="1:5">
      <c r="A18" s="4" t="s">
        <v>12</v>
      </c>
      <c r="B18" s="4" t="s">
        <v>16</v>
      </c>
      <c r="C18" s="4" t="s">
        <v>13</v>
      </c>
      <c r="D18" s="4">
        <v>31</v>
      </c>
      <c r="E18" s="45">
        <v>1</v>
      </c>
    </row>
    <row r="19" spans="1:5">
      <c r="A19" s="4" t="s">
        <v>12</v>
      </c>
      <c r="B19" s="4" t="s">
        <v>12</v>
      </c>
      <c r="C19" s="4" t="s">
        <v>12</v>
      </c>
      <c r="D19" s="4">
        <v>31</v>
      </c>
      <c r="E19" s="45">
        <v>1</v>
      </c>
    </row>
    <row r="20" spans="1:5">
      <c r="A20" s="4" t="s">
        <v>12</v>
      </c>
      <c r="B20" s="4" t="s">
        <v>12</v>
      </c>
      <c r="C20" s="4" t="s">
        <v>13</v>
      </c>
      <c r="D20" s="4">
        <v>33</v>
      </c>
      <c r="E20" s="45">
        <v>0</v>
      </c>
    </row>
    <row r="21" spans="1:5">
      <c r="A21" s="4" t="s">
        <v>12</v>
      </c>
      <c r="B21" s="4" t="s">
        <v>12</v>
      </c>
      <c r="C21" s="4" t="s">
        <v>13</v>
      </c>
      <c r="D21" s="4">
        <v>32</v>
      </c>
      <c r="E21" s="45">
        <v>1</v>
      </c>
    </row>
    <row r="22" spans="1:5">
      <c r="A22" s="4" t="s">
        <v>12</v>
      </c>
      <c r="B22" s="4" t="s">
        <v>16</v>
      </c>
      <c r="C22" s="4" t="s">
        <v>13</v>
      </c>
      <c r="D22" s="4">
        <v>27</v>
      </c>
      <c r="E22" s="45">
        <v>0</v>
      </c>
    </row>
    <row r="23" spans="1:5">
      <c r="A23" s="4" t="s">
        <v>12</v>
      </c>
      <c r="B23" s="4" t="s">
        <v>16</v>
      </c>
      <c r="C23" s="4" t="s">
        <v>13</v>
      </c>
      <c r="D23" s="4">
        <v>50</v>
      </c>
      <c r="E23" s="45">
        <v>0</v>
      </c>
    </row>
    <row r="24" spans="1:5">
      <c r="A24" s="4" t="s">
        <v>11</v>
      </c>
      <c r="B24" s="4" t="s">
        <v>14</v>
      </c>
      <c r="C24" s="4" t="s">
        <v>13</v>
      </c>
      <c r="D24" s="4">
        <v>41</v>
      </c>
      <c r="E24" s="45">
        <v>1</v>
      </c>
    </row>
    <row r="25" spans="1:5">
      <c r="A25" s="4" t="s">
        <v>12</v>
      </c>
      <c r="B25" s="4" t="s">
        <v>12</v>
      </c>
      <c r="C25" s="4" t="s">
        <v>12</v>
      </c>
      <c r="D25" s="4">
        <v>29</v>
      </c>
      <c r="E25" s="45">
        <v>1</v>
      </c>
    </row>
    <row r="26" spans="1:5">
      <c r="A26" s="4" t="s">
        <v>11</v>
      </c>
      <c r="B26" s="4" t="s">
        <v>14</v>
      </c>
      <c r="C26" s="4" t="s">
        <v>13</v>
      </c>
      <c r="D26" s="4">
        <v>51</v>
      </c>
      <c r="E26" s="45">
        <v>1</v>
      </c>
    </row>
    <row r="27" spans="1:5">
      <c r="A27" s="4" t="s">
        <v>12</v>
      </c>
      <c r="B27" s="4" t="s">
        <v>12</v>
      </c>
      <c r="C27" s="4" t="s">
        <v>13</v>
      </c>
      <c r="D27" s="4">
        <v>41</v>
      </c>
      <c r="E27" s="45">
        <v>1</v>
      </c>
    </row>
    <row r="28" spans="1:5">
      <c r="A28" s="4" t="s">
        <v>11</v>
      </c>
      <c r="B28" s="4" t="s">
        <v>12</v>
      </c>
      <c r="C28" s="4" t="s">
        <v>13</v>
      </c>
      <c r="D28" s="4">
        <v>43</v>
      </c>
      <c r="E28" s="45">
        <v>1</v>
      </c>
    </row>
    <row r="29" spans="1:5">
      <c r="A29" s="4" t="s">
        <v>12</v>
      </c>
      <c r="B29" s="4" t="s">
        <v>12</v>
      </c>
      <c r="C29" s="4" t="s">
        <v>12</v>
      </c>
      <c r="D29" s="4">
        <v>22</v>
      </c>
      <c r="E29" s="45">
        <v>0</v>
      </c>
    </row>
    <row r="30" spans="1:5">
      <c r="A30" s="4" t="s">
        <v>11</v>
      </c>
      <c r="B30" s="4" t="s">
        <v>16</v>
      </c>
      <c r="C30" s="4" t="s">
        <v>12</v>
      </c>
      <c r="D30" s="4">
        <v>57</v>
      </c>
      <c r="E30" s="45">
        <v>0</v>
      </c>
    </row>
    <row r="31" spans="1:5">
      <c r="A31" s="4" t="s">
        <v>12</v>
      </c>
      <c r="B31" s="4" t="s">
        <v>14</v>
      </c>
      <c r="C31" s="4" t="s">
        <v>13</v>
      </c>
      <c r="D31" s="4">
        <v>38</v>
      </c>
      <c r="E31" s="45">
        <v>0</v>
      </c>
    </row>
    <row r="32" spans="1:5">
      <c r="A32" s="4" t="s">
        <v>12</v>
      </c>
      <c r="B32" s="4" t="s">
        <v>12</v>
      </c>
      <c r="C32" s="4" t="s">
        <v>13</v>
      </c>
      <c r="D32" s="4">
        <v>60</v>
      </c>
      <c r="E32" s="45">
        <v>0</v>
      </c>
    </row>
    <row r="33" spans="1:5">
      <c r="A33" s="4" t="s">
        <v>11</v>
      </c>
      <c r="B33" s="4" t="s">
        <v>12</v>
      </c>
      <c r="C33" s="4" t="s">
        <v>13</v>
      </c>
      <c r="D33" s="4">
        <v>28</v>
      </c>
      <c r="E33" s="45">
        <v>1</v>
      </c>
    </row>
    <row r="34" spans="1:5">
      <c r="A34" s="4" t="s">
        <v>12</v>
      </c>
      <c r="B34" s="4" t="s">
        <v>12</v>
      </c>
      <c r="C34" s="4" t="s">
        <v>12</v>
      </c>
      <c r="D34" s="4">
        <v>22</v>
      </c>
      <c r="E34" s="45">
        <v>0</v>
      </c>
    </row>
    <row r="35" spans="1:5">
      <c r="A35" s="4" t="s">
        <v>12</v>
      </c>
      <c r="B35" s="4" t="s">
        <v>14</v>
      </c>
      <c r="C35" s="4" t="s">
        <v>12</v>
      </c>
      <c r="D35" s="4">
        <v>28</v>
      </c>
      <c r="E35" s="45">
        <v>0</v>
      </c>
    </row>
    <row r="36" spans="1:5">
      <c r="A36" s="4" t="s">
        <v>12</v>
      </c>
      <c r="B36" s="4" t="s">
        <v>12</v>
      </c>
      <c r="C36" s="4" t="s">
        <v>12</v>
      </c>
      <c r="D36" s="4">
        <v>45</v>
      </c>
      <c r="E36" s="45">
        <v>0</v>
      </c>
    </row>
    <row r="37" spans="1:5">
      <c r="A37" s="4" t="s">
        <v>12</v>
      </c>
      <c r="B37" s="4" t="s">
        <v>12</v>
      </c>
      <c r="C37" s="4" t="s">
        <v>12</v>
      </c>
      <c r="D37" s="4">
        <v>33</v>
      </c>
      <c r="E37" s="45">
        <v>0</v>
      </c>
    </row>
    <row r="38" spans="1:5">
      <c r="A38" s="4" t="s">
        <v>12</v>
      </c>
      <c r="B38" s="4" t="s">
        <v>12</v>
      </c>
      <c r="C38" s="4" t="s">
        <v>13</v>
      </c>
      <c r="D38" s="4">
        <v>35</v>
      </c>
      <c r="E38" s="45">
        <v>0</v>
      </c>
    </row>
    <row r="39" spans="1:5">
      <c r="A39" s="4" t="s">
        <v>12</v>
      </c>
      <c r="B39" s="4" t="s">
        <v>12</v>
      </c>
      <c r="C39" s="4" t="s">
        <v>13</v>
      </c>
      <c r="D39" s="4">
        <v>46</v>
      </c>
      <c r="E39" s="45">
        <v>1</v>
      </c>
    </row>
    <row r="40" spans="1:5">
      <c r="A40" s="4" t="s">
        <v>12</v>
      </c>
      <c r="B40" s="4" t="s">
        <v>12</v>
      </c>
      <c r="C40" s="4" t="s">
        <v>13</v>
      </c>
      <c r="D40" s="4">
        <v>27</v>
      </c>
      <c r="E40" s="45">
        <v>1</v>
      </c>
    </row>
    <row r="41" spans="1:5">
      <c r="A41" s="4" t="s">
        <v>12</v>
      </c>
      <c r="B41" s="4" t="s">
        <v>12</v>
      </c>
      <c r="C41" s="4" t="s">
        <v>13</v>
      </c>
      <c r="D41" s="4">
        <v>56</v>
      </c>
      <c r="E41" s="45">
        <v>1</v>
      </c>
    </row>
    <row r="42" spans="1:5">
      <c r="A42" s="4" t="s">
        <v>11</v>
      </c>
      <c r="B42" s="4" t="s">
        <v>12</v>
      </c>
      <c r="C42" s="4" t="s">
        <v>13</v>
      </c>
      <c r="D42" s="4">
        <v>26</v>
      </c>
      <c r="E42" s="45">
        <v>0</v>
      </c>
    </row>
    <row r="43" spans="1:5">
      <c r="A43" s="4" t="s">
        <v>12</v>
      </c>
      <c r="B43" s="4" t="s">
        <v>16</v>
      </c>
      <c r="C43" s="4" t="s">
        <v>13</v>
      </c>
      <c r="D43" s="4">
        <v>37</v>
      </c>
      <c r="E43" s="45">
        <v>0</v>
      </c>
    </row>
    <row r="44" spans="1:5">
      <c r="A44" s="4" t="s">
        <v>12</v>
      </c>
      <c r="B44" s="4" t="s">
        <v>14</v>
      </c>
      <c r="C44" s="4" t="s">
        <v>12</v>
      </c>
      <c r="D44" s="4">
        <v>48</v>
      </c>
      <c r="E44" s="45">
        <v>0</v>
      </c>
    </row>
    <row r="45" spans="1:5">
      <c r="A45" s="4" t="s">
        <v>11</v>
      </c>
      <c r="B45" s="4" t="s">
        <v>17</v>
      </c>
      <c r="C45" s="4" t="s">
        <v>13</v>
      </c>
      <c r="D45" s="4">
        <v>54</v>
      </c>
      <c r="E45" s="45">
        <v>1</v>
      </c>
    </row>
    <row r="46" spans="1:5">
      <c r="A46" s="4" t="s">
        <v>11</v>
      </c>
      <c r="B46" s="4" t="s">
        <v>12</v>
      </c>
      <c r="C46" s="4" t="s">
        <v>12</v>
      </c>
      <c r="D46" s="4">
        <v>40</v>
      </c>
      <c r="E46" s="45">
        <v>0</v>
      </c>
    </row>
    <row r="47" spans="1:5">
      <c r="A47" s="4" t="s">
        <v>11</v>
      </c>
      <c r="B47" s="4" t="s">
        <v>12</v>
      </c>
      <c r="C47" s="4" t="s">
        <v>13</v>
      </c>
      <c r="D47" s="4">
        <v>25</v>
      </c>
      <c r="E47" s="45">
        <v>1</v>
      </c>
    </row>
    <row r="48" spans="1:5">
      <c r="A48" s="4" t="s">
        <v>11</v>
      </c>
      <c r="B48" s="4" t="s">
        <v>12</v>
      </c>
      <c r="C48" s="4" t="s">
        <v>12</v>
      </c>
      <c r="D48" s="4">
        <v>29</v>
      </c>
      <c r="E48" s="45">
        <v>0</v>
      </c>
    </row>
    <row r="49" spans="1:5">
      <c r="A49" s="4" t="s">
        <v>12</v>
      </c>
      <c r="B49" s="4" t="s">
        <v>12</v>
      </c>
      <c r="C49" s="4" t="s">
        <v>12</v>
      </c>
      <c r="D49" s="4">
        <v>22</v>
      </c>
      <c r="E49" s="45">
        <v>0</v>
      </c>
    </row>
    <row r="50" spans="1:5">
      <c r="A50" s="4" t="s">
        <v>12</v>
      </c>
      <c r="B50" s="4" t="s">
        <v>12</v>
      </c>
      <c r="C50" s="4" t="s">
        <v>13</v>
      </c>
      <c r="D50" s="4">
        <v>31</v>
      </c>
      <c r="E50" s="45">
        <v>1</v>
      </c>
    </row>
    <row r="51" spans="1:5">
      <c r="A51" s="4" t="s">
        <v>12</v>
      </c>
      <c r="B51" s="4" t="s">
        <v>12</v>
      </c>
      <c r="C51" s="4" t="s">
        <v>15</v>
      </c>
      <c r="D51" s="4">
        <v>24</v>
      </c>
      <c r="E51" s="45">
        <v>0</v>
      </c>
    </row>
    <row r="52" spans="1:5">
      <c r="A52" s="4" t="s">
        <v>12</v>
      </c>
      <c r="B52" s="4" t="s">
        <v>12</v>
      </c>
      <c r="C52" s="4" t="s">
        <v>12</v>
      </c>
      <c r="D52" s="4">
        <v>22</v>
      </c>
      <c r="E52" s="45">
        <v>0</v>
      </c>
    </row>
    <row r="53" spans="1:5">
      <c r="A53" s="4" t="s">
        <v>12</v>
      </c>
      <c r="B53" s="4" t="s">
        <v>12</v>
      </c>
      <c r="C53" s="4" t="s">
        <v>12</v>
      </c>
      <c r="D53" s="4">
        <v>26</v>
      </c>
      <c r="E53" s="45">
        <v>0</v>
      </c>
    </row>
    <row r="54" spans="1:5">
      <c r="A54" s="4" t="s">
        <v>12</v>
      </c>
      <c r="B54" s="4" t="s">
        <v>12</v>
      </c>
      <c r="C54" s="4" t="s">
        <v>12</v>
      </c>
      <c r="D54" s="4">
        <v>30</v>
      </c>
      <c r="E54" s="45">
        <v>0</v>
      </c>
    </row>
    <row r="55" spans="1:5">
      <c r="A55" s="4" t="s">
        <v>11</v>
      </c>
      <c r="B55" s="4" t="s">
        <v>14</v>
      </c>
      <c r="C55" s="4" t="s">
        <v>13</v>
      </c>
      <c r="D55" s="4">
        <v>58</v>
      </c>
      <c r="E55" s="45">
        <v>1</v>
      </c>
    </row>
    <row r="56" spans="1:5">
      <c r="A56" s="4" t="s">
        <v>11</v>
      </c>
      <c r="B56" s="4" t="s">
        <v>12</v>
      </c>
      <c r="C56" s="4" t="s">
        <v>13</v>
      </c>
      <c r="D56" s="4">
        <v>42</v>
      </c>
      <c r="E56" s="45">
        <v>0</v>
      </c>
    </row>
    <row r="57" spans="1:5">
      <c r="A57" s="4" t="s">
        <v>12</v>
      </c>
      <c r="B57" s="4" t="s">
        <v>12</v>
      </c>
      <c r="C57" s="4" t="s">
        <v>12</v>
      </c>
      <c r="D57" s="4">
        <v>21</v>
      </c>
      <c r="E57" s="45">
        <v>0</v>
      </c>
    </row>
    <row r="58" spans="1:5">
      <c r="A58" s="4" t="s">
        <v>11</v>
      </c>
      <c r="B58" s="4" t="s">
        <v>12</v>
      </c>
      <c r="C58" s="4" t="s">
        <v>13</v>
      </c>
      <c r="D58" s="4">
        <v>41</v>
      </c>
      <c r="E58" s="45">
        <v>1</v>
      </c>
    </row>
    <row r="59" spans="1:5">
      <c r="A59" s="4" t="s">
        <v>12</v>
      </c>
      <c r="B59" s="4" t="s">
        <v>16</v>
      </c>
      <c r="C59" s="4" t="s">
        <v>13</v>
      </c>
      <c r="D59" s="4">
        <v>31</v>
      </c>
      <c r="E59" s="45">
        <v>0</v>
      </c>
    </row>
    <row r="60" spans="1:5">
      <c r="A60" s="4" t="s">
        <v>11</v>
      </c>
      <c r="B60" s="4" t="s">
        <v>16</v>
      </c>
      <c r="C60" s="4" t="s">
        <v>13</v>
      </c>
      <c r="D60" s="4">
        <v>44</v>
      </c>
      <c r="E60" s="45">
        <v>0</v>
      </c>
    </row>
    <row r="61" spans="1:5">
      <c r="A61" s="4" t="s">
        <v>12</v>
      </c>
      <c r="B61" s="4" t="s">
        <v>12</v>
      </c>
      <c r="C61" s="4" t="s">
        <v>13</v>
      </c>
      <c r="D61" s="4">
        <v>22</v>
      </c>
      <c r="E61" s="45">
        <v>0</v>
      </c>
    </row>
    <row r="62" spans="1:5">
      <c r="A62" s="4" t="s">
        <v>12</v>
      </c>
      <c r="B62" s="4" t="s">
        <v>12</v>
      </c>
      <c r="C62" s="4" t="s">
        <v>15</v>
      </c>
      <c r="D62" s="4">
        <v>21</v>
      </c>
      <c r="E62" s="45">
        <v>0</v>
      </c>
    </row>
    <row r="63" spans="1:5">
      <c r="A63" s="4" t="s">
        <v>12</v>
      </c>
      <c r="B63" s="4" t="s">
        <v>12</v>
      </c>
      <c r="C63" s="4" t="s">
        <v>13</v>
      </c>
      <c r="D63" s="4">
        <v>39</v>
      </c>
      <c r="E63" s="45">
        <v>1</v>
      </c>
    </row>
    <row r="64" spans="1:5">
      <c r="A64" s="4" t="s">
        <v>12</v>
      </c>
      <c r="B64" s="4" t="s">
        <v>12</v>
      </c>
      <c r="C64" s="4" t="s">
        <v>12</v>
      </c>
      <c r="D64" s="4">
        <v>36</v>
      </c>
      <c r="E64" s="45">
        <v>0</v>
      </c>
    </row>
    <row r="65" spans="1:5">
      <c r="A65" s="4" t="s">
        <v>11</v>
      </c>
      <c r="B65" s="4" t="s">
        <v>12</v>
      </c>
      <c r="C65" s="4" t="s">
        <v>12</v>
      </c>
      <c r="D65" s="4">
        <v>24</v>
      </c>
      <c r="E65" s="45">
        <v>0</v>
      </c>
    </row>
    <row r="66" spans="1:5">
      <c r="A66" s="4" t="s">
        <v>12</v>
      </c>
      <c r="B66" s="4" t="s">
        <v>12</v>
      </c>
      <c r="C66" s="4" t="s">
        <v>13</v>
      </c>
      <c r="D66" s="4">
        <v>42</v>
      </c>
      <c r="E66" s="45">
        <v>1</v>
      </c>
    </row>
    <row r="67" spans="1:5">
      <c r="A67" s="4" t="s">
        <v>12</v>
      </c>
      <c r="B67" s="4" t="s">
        <v>12</v>
      </c>
      <c r="C67" s="4" t="s">
        <v>12</v>
      </c>
      <c r="D67" s="4">
        <v>32</v>
      </c>
      <c r="E67" s="45">
        <v>0</v>
      </c>
    </row>
    <row r="68" spans="1:5">
      <c r="A68" s="4" t="s">
        <v>12</v>
      </c>
      <c r="B68" s="4" t="s">
        <v>16</v>
      </c>
      <c r="C68" s="4" t="s">
        <v>13</v>
      </c>
      <c r="D68" s="4">
        <v>38</v>
      </c>
      <c r="E68" s="45">
        <v>1</v>
      </c>
    </row>
    <row r="69" spans="1:5">
      <c r="A69" s="4" t="s">
        <v>12</v>
      </c>
      <c r="B69" s="4" t="s">
        <v>14</v>
      </c>
      <c r="C69" s="4" t="s">
        <v>13</v>
      </c>
      <c r="D69" s="4">
        <v>54</v>
      </c>
      <c r="E69" s="45">
        <v>0</v>
      </c>
    </row>
    <row r="70" spans="1:5">
      <c r="A70" s="4" t="s">
        <v>12</v>
      </c>
      <c r="B70" s="4" t="s">
        <v>12</v>
      </c>
      <c r="C70" s="4" t="s">
        <v>12</v>
      </c>
      <c r="D70" s="4">
        <v>25</v>
      </c>
      <c r="E70" s="45">
        <v>0</v>
      </c>
    </row>
    <row r="71" spans="1:5">
      <c r="A71" s="4" t="s">
        <v>11</v>
      </c>
      <c r="B71" s="4" t="s">
        <v>16</v>
      </c>
      <c r="C71" s="4" t="s">
        <v>12</v>
      </c>
      <c r="D71" s="4">
        <v>27</v>
      </c>
      <c r="E71" s="45">
        <v>0</v>
      </c>
    </row>
    <row r="72" spans="1:5">
      <c r="A72" s="4" t="s">
        <v>12</v>
      </c>
      <c r="B72" s="4" t="s">
        <v>12</v>
      </c>
      <c r="C72" s="4" t="s">
        <v>13</v>
      </c>
      <c r="D72" s="4">
        <v>28</v>
      </c>
      <c r="E72" s="45">
        <v>1</v>
      </c>
    </row>
    <row r="73" spans="1:5">
      <c r="A73" s="4" t="s">
        <v>12</v>
      </c>
      <c r="B73" s="4" t="s">
        <v>12</v>
      </c>
      <c r="C73" s="4" t="s">
        <v>12</v>
      </c>
      <c r="D73" s="4">
        <v>26</v>
      </c>
      <c r="E73" s="45">
        <v>0</v>
      </c>
    </row>
    <row r="74" spans="1:5">
      <c r="A74" s="4" t="s">
        <v>12</v>
      </c>
      <c r="B74" s="4" t="s">
        <v>14</v>
      </c>
      <c r="C74" s="4" t="s">
        <v>13</v>
      </c>
      <c r="D74" s="4">
        <v>42</v>
      </c>
      <c r="E74" s="45">
        <v>1</v>
      </c>
    </row>
    <row r="75" spans="1:5">
      <c r="A75" s="4" t="s">
        <v>12</v>
      </c>
      <c r="B75" s="4" t="s">
        <v>16</v>
      </c>
      <c r="C75" s="4" t="s">
        <v>13</v>
      </c>
      <c r="D75" s="4">
        <v>23</v>
      </c>
      <c r="E75" s="45">
        <v>0</v>
      </c>
    </row>
    <row r="76" spans="1:5">
      <c r="A76" s="4" t="s">
        <v>12</v>
      </c>
      <c r="B76" s="4" t="s">
        <v>12</v>
      </c>
      <c r="C76" s="4" t="s">
        <v>13</v>
      </c>
      <c r="D76" s="4">
        <v>22</v>
      </c>
      <c r="E76" s="45">
        <v>0</v>
      </c>
    </row>
    <row r="77" spans="1:5">
      <c r="A77" s="4" t="s">
        <v>12</v>
      </c>
      <c r="B77" s="4" t="s">
        <v>12</v>
      </c>
      <c r="C77" s="4" t="s">
        <v>12</v>
      </c>
      <c r="D77" s="4">
        <v>22</v>
      </c>
      <c r="E77" s="45">
        <v>0</v>
      </c>
    </row>
    <row r="78" spans="1:5">
      <c r="A78" s="4" t="s">
        <v>12</v>
      </c>
      <c r="B78" s="4" t="s">
        <v>12</v>
      </c>
      <c r="C78" s="4" t="s">
        <v>13</v>
      </c>
      <c r="D78" s="4">
        <v>41</v>
      </c>
      <c r="E78" s="45">
        <v>0</v>
      </c>
    </row>
    <row r="79" spans="1:5">
      <c r="A79" s="4" t="s">
        <v>12</v>
      </c>
      <c r="B79" s="4" t="s">
        <v>12</v>
      </c>
      <c r="C79" s="4" t="s">
        <v>13</v>
      </c>
      <c r="D79" s="4">
        <v>27</v>
      </c>
      <c r="E79" s="45">
        <v>0</v>
      </c>
    </row>
    <row r="80" spans="1:5">
      <c r="A80" s="4" t="s">
        <v>12</v>
      </c>
      <c r="B80" s="4" t="s">
        <v>12</v>
      </c>
      <c r="C80" s="4" t="s">
        <v>13</v>
      </c>
      <c r="D80" s="4">
        <v>26</v>
      </c>
      <c r="E80" s="45">
        <v>1</v>
      </c>
    </row>
    <row r="81" spans="1:5">
      <c r="A81" s="4" t="s">
        <v>12</v>
      </c>
      <c r="B81" s="4" t="s">
        <v>12</v>
      </c>
      <c r="C81" s="4" t="s">
        <v>12</v>
      </c>
      <c r="D81" s="4">
        <v>24</v>
      </c>
      <c r="E81" s="45">
        <v>0</v>
      </c>
    </row>
    <row r="82" spans="1:5">
      <c r="A82" s="4" t="s">
        <v>12</v>
      </c>
      <c r="B82" s="4" t="s">
        <v>12</v>
      </c>
      <c r="C82" s="4" t="s">
        <v>12</v>
      </c>
      <c r="D82" s="4">
        <v>22</v>
      </c>
      <c r="E82" s="45">
        <v>0</v>
      </c>
    </row>
    <row r="83" spans="1:5">
      <c r="A83" s="4" t="s">
        <v>12</v>
      </c>
      <c r="B83" s="4" t="s">
        <v>12</v>
      </c>
      <c r="C83" s="4" t="s">
        <v>15</v>
      </c>
      <c r="D83" s="4">
        <v>22</v>
      </c>
      <c r="E83" s="45">
        <v>0</v>
      </c>
    </row>
    <row r="84" spans="1:5">
      <c r="A84" s="4" t="s">
        <v>12</v>
      </c>
      <c r="B84" s="4" t="s">
        <v>12</v>
      </c>
      <c r="C84" s="4" t="s">
        <v>12</v>
      </c>
      <c r="D84" s="4">
        <v>36</v>
      </c>
      <c r="E84" s="45">
        <v>0</v>
      </c>
    </row>
    <row r="85" spans="1:5">
      <c r="A85" s="4" t="s">
        <v>12</v>
      </c>
      <c r="B85" s="4" t="s">
        <v>12</v>
      </c>
      <c r="C85" s="4" t="s">
        <v>12</v>
      </c>
      <c r="D85" s="4">
        <v>22</v>
      </c>
      <c r="E85" s="45">
        <v>0</v>
      </c>
    </row>
    <row r="86" spans="1:5">
      <c r="A86" s="4" t="s">
        <v>12</v>
      </c>
      <c r="B86" s="4" t="s">
        <v>17</v>
      </c>
      <c r="C86" s="4" t="s">
        <v>13</v>
      </c>
      <c r="D86" s="4">
        <v>37</v>
      </c>
      <c r="E86" s="45">
        <v>1</v>
      </c>
    </row>
    <row r="87" spans="1:5">
      <c r="A87" s="4" t="s">
        <v>12</v>
      </c>
      <c r="B87" s="4" t="s">
        <v>12</v>
      </c>
      <c r="C87" s="4" t="s">
        <v>13</v>
      </c>
      <c r="D87" s="4">
        <v>27</v>
      </c>
      <c r="E87" s="45">
        <v>0</v>
      </c>
    </row>
    <row r="88" spans="1:5">
      <c r="A88" s="4" t="s">
        <v>12</v>
      </c>
      <c r="B88" s="4" t="s">
        <v>12</v>
      </c>
      <c r="C88" s="4" t="s">
        <v>13</v>
      </c>
      <c r="D88" s="4">
        <v>45</v>
      </c>
      <c r="E88" s="45">
        <v>0</v>
      </c>
    </row>
    <row r="89" spans="1:5">
      <c r="A89" s="4" t="s">
        <v>12</v>
      </c>
      <c r="B89" s="4" t="s">
        <v>12</v>
      </c>
      <c r="C89" s="4" t="s">
        <v>13</v>
      </c>
      <c r="D89" s="4">
        <v>26</v>
      </c>
      <c r="E89" s="45">
        <v>0</v>
      </c>
    </row>
    <row r="90" spans="1:5">
      <c r="A90" s="4" t="s">
        <v>12</v>
      </c>
      <c r="B90" s="4" t="s">
        <v>12</v>
      </c>
      <c r="C90" s="4" t="s">
        <v>13</v>
      </c>
      <c r="D90" s="4">
        <v>43</v>
      </c>
      <c r="E90" s="45">
        <v>1</v>
      </c>
    </row>
    <row r="91" spans="1:5">
      <c r="A91" s="4" t="s">
        <v>12</v>
      </c>
      <c r="B91" s="4" t="s">
        <v>12</v>
      </c>
      <c r="C91" s="4" t="s">
        <v>12</v>
      </c>
      <c r="D91" s="4">
        <v>24</v>
      </c>
      <c r="E91" s="45">
        <v>0</v>
      </c>
    </row>
    <row r="92" spans="1:5">
      <c r="A92" s="4" t="s">
        <v>12</v>
      </c>
      <c r="B92" s="4" t="s">
        <v>12</v>
      </c>
      <c r="C92" s="4" t="s">
        <v>12</v>
      </c>
      <c r="D92" s="4">
        <v>21</v>
      </c>
      <c r="E92" s="45">
        <v>0</v>
      </c>
    </row>
    <row r="93" spans="1:5">
      <c r="A93" s="4" t="s">
        <v>12</v>
      </c>
      <c r="B93" s="4" t="s">
        <v>12</v>
      </c>
      <c r="C93" s="4" t="s">
        <v>13</v>
      </c>
      <c r="D93" s="4">
        <v>34</v>
      </c>
      <c r="E93" s="45">
        <v>0</v>
      </c>
    </row>
    <row r="94" spans="1:5">
      <c r="A94" s="4" t="s">
        <v>12</v>
      </c>
      <c r="B94" s="4" t="s">
        <v>12</v>
      </c>
      <c r="C94" s="4" t="s">
        <v>13</v>
      </c>
      <c r="D94" s="4">
        <v>42</v>
      </c>
      <c r="E94" s="45">
        <v>0</v>
      </c>
    </row>
    <row r="95" spans="1:5">
      <c r="A95" s="4" t="s">
        <v>12</v>
      </c>
      <c r="B95" s="4" t="s">
        <v>12</v>
      </c>
      <c r="C95" s="4" t="s">
        <v>12</v>
      </c>
      <c r="D95" s="4">
        <v>60</v>
      </c>
      <c r="E95" s="45">
        <v>1</v>
      </c>
    </row>
    <row r="96" spans="1:5">
      <c r="A96" s="4" t="s">
        <v>11</v>
      </c>
      <c r="B96" s="4" t="s">
        <v>16</v>
      </c>
      <c r="C96" s="4" t="s">
        <v>12</v>
      </c>
      <c r="D96" s="4">
        <v>21</v>
      </c>
      <c r="E96" s="45">
        <v>0</v>
      </c>
    </row>
    <row r="97" spans="1:5">
      <c r="A97" s="4" t="s">
        <v>11</v>
      </c>
      <c r="B97" s="4" t="s">
        <v>12</v>
      </c>
      <c r="C97" s="4" t="s">
        <v>13</v>
      </c>
      <c r="D97" s="4">
        <v>40</v>
      </c>
      <c r="E97" s="45">
        <v>0</v>
      </c>
    </row>
    <row r="98" spans="1:5">
      <c r="A98" s="4" t="s">
        <v>12</v>
      </c>
      <c r="B98" s="4" t="s">
        <v>12</v>
      </c>
      <c r="C98" s="4" t="s">
        <v>13</v>
      </c>
      <c r="D98" s="4">
        <v>24</v>
      </c>
      <c r="E98" s="45">
        <v>0</v>
      </c>
    </row>
    <row r="99" spans="1:5">
      <c r="A99" s="4" t="s">
        <v>12</v>
      </c>
      <c r="B99" s="4" t="s">
        <v>12</v>
      </c>
      <c r="C99" s="4" t="s">
        <v>12</v>
      </c>
      <c r="D99" s="4">
        <v>22</v>
      </c>
      <c r="E99" s="45">
        <v>0</v>
      </c>
    </row>
    <row r="100" spans="1:5">
      <c r="A100" s="4" t="s">
        <v>12</v>
      </c>
      <c r="B100" s="4" t="s">
        <v>12</v>
      </c>
      <c r="C100" s="4" t="s">
        <v>12</v>
      </c>
      <c r="D100" s="4">
        <v>23</v>
      </c>
      <c r="E100" s="45">
        <v>0</v>
      </c>
    </row>
    <row r="101" spans="1:5">
      <c r="A101" s="4" t="s">
        <v>12</v>
      </c>
      <c r="B101" s="4" t="s">
        <v>14</v>
      </c>
      <c r="C101" s="4" t="s">
        <v>13</v>
      </c>
      <c r="D101" s="4">
        <v>31</v>
      </c>
      <c r="E101" s="45">
        <v>1</v>
      </c>
    </row>
    <row r="102" spans="1:5">
      <c r="A102" s="4" t="s">
        <v>11</v>
      </c>
      <c r="B102" s="4" t="s">
        <v>12</v>
      </c>
      <c r="C102" s="4" t="s">
        <v>13</v>
      </c>
      <c r="D102" s="4">
        <v>33</v>
      </c>
      <c r="E102" s="45">
        <v>1</v>
      </c>
    </row>
    <row r="103" spans="1:5">
      <c r="A103" s="4" t="s">
        <v>11</v>
      </c>
      <c r="B103" s="4" t="s">
        <v>12</v>
      </c>
      <c r="C103" s="4" t="s">
        <v>12</v>
      </c>
      <c r="D103" s="4">
        <v>22</v>
      </c>
      <c r="E103" s="45">
        <v>0</v>
      </c>
    </row>
    <row r="104" spans="1:5">
      <c r="A104" s="4" t="s">
        <v>12</v>
      </c>
      <c r="B104" s="4" t="s">
        <v>14</v>
      </c>
      <c r="C104" s="4" t="s">
        <v>12</v>
      </c>
      <c r="D104" s="4">
        <v>21</v>
      </c>
      <c r="E104" s="45">
        <v>0</v>
      </c>
    </row>
    <row r="105" spans="1:5">
      <c r="A105" s="4" t="s">
        <v>12</v>
      </c>
      <c r="B105" s="4" t="s">
        <v>12</v>
      </c>
      <c r="C105" s="4" t="s">
        <v>12</v>
      </c>
      <c r="D105" s="4">
        <v>24</v>
      </c>
      <c r="E105" s="45">
        <v>0</v>
      </c>
    </row>
    <row r="106" spans="1:5">
      <c r="A106" s="4" t="s">
        <v>12</v>
      </c>
      <c r="B106" s="4" t="s">
        <v>12</v>
      </c>
      <c r="C106" s="4" t="s">
        <v>13</v>
      </c>
      <c r="D106" s="4">
        <v>27</v>
      </c>
      <c r="E106" s="45">
        <v>0</v>
      </c>
    </row>
    <row r="107" spans="1:5">
      <c r="A107" s="4" t="s">
        <v>12</v>
      </c>
      <c r="B107" s="4" t="s">
        <v>12</v>
      </c>
      <c r="C107" s="4" t="s">
        <v>12</v>
      </c>
      <c r="D107" s="4">
        <v>21</v>
      </c>
      <c r="E107" s="45">
        <v>0</v>
      </c>
    </row>
    <row r="108" spans="1:5">
      <c r="A108" s="4" t="s">
        <v>12</v>
      </c>
      <c r="B108" s="4" t="s">
        <v>18</v>
      </c>
      <c r="C108" s="4" t="s">
        <v>12</v>
      </c>
      <c r="D108" s="4">
        <v>27</v>
      </c>
      <c r="E108" s="45">
        <v>0</v>
      </c>
    </row>
    <row r="109" spans="1:5">
      <c r="A109" s="4" t="s">
        <v>11</v>
      </c>
      <c r="B109" s="4" t="s">
        <v>12</v>
      </c>
      <c r="C109" s="4" t="s">
        <v>12</v>
      </c>
      <c r="D109" s="4">
        <v>37</v>
      </c>
      <c r="E109" s="45">
        <v>0</v>
      </c>
    </row>
    <row r="110" spans="1:5">
      <c r="A110" s="4" t="s">
        <v>12</v>
      </c>
      <c r="B110" s="4" t="s">
        <v>12</v>
      </c>
      <c r="C110" s="4" t="s">
        <v>13</v>
      </c>
      <c r="D110" s="4">
        <v>25</v>
      </c>
      <c r="E110" s="45">
        <v>0</v>
      </c>
    </row>
    <row r="111" spans="1:5">
      <c r="A111" s="4" t="s">
        <v>12</v>
      </c>
      <c r="B111" s="4" t="s">
        <v>16</v>
      </c>
      <c r="C111" s="4" t="s">
        <v>13</v>
      </c>
      <c r="D111" s="4">
        <v>24</v>
      </c>
      <c r="E111" s="45">
        <v>1</v>
      </c>
    </row>
    <row r="112" spans="1:5">
      <c r="A112" s="4" t="s">
        <v>11</v>
      </c>
      <c r="B112" s="4" t="s">
        <v>12</v>
      </c>
      <c r="C112" s="4" t="s">
        <v>13</v>
      </c>
      <c r="D112" s="4">
        <v>24</v>
      </c>
      <c r="E112" s="45">
        <v>1</v>
      </c>
    </row>
    <row r="113" spans="1:5">
      <c r="A113" s="4" t="s">
        <v>11</v>
      </c>
      <c r="B113" s="4" t="s">
        <v>12</v>
      </c>
      <c r="C113" s="4" t="s">
        <v>13</v>
      </c>
      <c r="D113" s="4">
        <v>46</v>
      </c>
      <c r="E113" s="45">
        <v>1</v>
      </c>
    </row>
    <row r="114" spans="1:5">
      <c r="A114" s="4" t="s">
        <v>12</v>
      </c>
      <c r="B114" s="4" t="s">
        <v>12</v>
      </c>
      <c r="C114" s="4" t="s">
        <v>13</v>
      </c>
      <c r="D114" s="4">
        <v>23</v>
      </c>
      <c r="E114" s="45">
        <v>0</v>
      </c>
    </row>
    <row r="115" spans="1:5">
      <c r="A115" s="4" t="s">
        <v>12</v>
      </c>
      <c r="B115" s="4" t="s">
        <v>12</v>
      </c>
      <c r="C115" s="4" t="s">
        <v>13</v>
      </c>
      <c r="D115" s="4">
        <v>25</v>
      </c>
      <c r="E115" s="45">
        <v>0</v>
      </c>
    </row>
    <row r="116" spans="1:5">
      <c r="A116" s="4" t="s">
        <v>11</v>
      </c>
      <c r="B116" s="4" t="s">
        <v>12</v>
      </c>
      <c r="C116" s="4" t="s">
        <v>13</v>
      </c>
      <c r="D116" s="4">
        <v>39</v>
      </c>
      <c r="E116" s="45">
        <v>1</v>
      </c>
    </row>
    <row r="117" spans="1:5">
      <c r="A117" s="4" t="s">
        <v>11</v>
      </c>
      <c r="B117" s="4" t="s">
        <v>14</v>
      </c>
      <c r="C117" s="4" t="s">
        <v>13</v>
      </c>
      <c r="D117" s="4">
        <v>61</v>
      </c>
      <c r="E117" s="45">
        <v>1</v>
      </c>
    </row>
    <row r="118" spans="1:5">
      <c r="A118" s="4" t="s">
        <v>12</v>
      </c>
      <c r="B118" s="4" t="s">
        <v>12</v>
      </c>
      <c r="C118" s="4" t="s">
        <v>13</v>
      </c>
      <c r="D118" s="4">
        <v>38</v>
      </c>
      <c r="E118" s="45">
        <v>1</v>
      </c>
    </row>
    <row r="119" spans="1:5">
      <c r="A119" s="4" t="s">
        <v>12</v>
      </c>
      <c r="B119" s="4" t="s">
        <v>12</v>
      </c>
      <c r="C119" s="4" t="s">
        <v>13</v>
      </c>
      <c r="D119" s="4">
        <v>25</v>
      </c>
      <c r="E119" s="45">
        <v>0</v>
      </c>
    </row>
    <row r="120" spans="1:5">
      <c r="A120" s="4" t="s">
        <v>12</v>
      </c>
      <c r="B120" s="4" t="s">
        <v>12</v>
      </c>
      <c r="C120" s="4" t="s">
        <v>12</v>
      </c>
      <c r="D120" s="4">
        <v>22</v>
      </c>
      <c r="E120" s="45">
        <v>0</v>
      </c>
    </row>
    <row r="121" spans="1:5">
      <c r="A121" s="4" t="s">
        <v>12</v>
      </c>
      <c r="B121" s="4" t="s">
        <v>12</v>
      </c>
      <c r="C121" s="4" t="s">
        <v>12</v>
      </c>
      <c r="D121" s="4">
        <v>21</v>
      </c>
      <c r="E121" s="45">
        <v>0</v>
      </c>
    </row>
    <row r="122" spans="1:5">
      <c r="A122" s="4" t="s">
        <v>11</v>
      </c>
      <c r="B122" s="4" t="s">
        <v>12</v>
      </c>
      <c r="C122" s="4" t="s">
        <v>13</v>
      </c>
      <c r="D122" s="4">
        <v>25</v>
      </c>
      <c r="E122" s="45">
        <v>1</v>
      </c>
    </row>
    <row r="123" spans="1:5">
      <c r="A123" s="4" t="s">
        <v>12</v>
      </c>
      <c r="B123" s="4" t="s">
        <v>12</v>
      </c>
      <c r="C123" s="4" t="s">
        <v>13</v>
      </c>
      <c r="D123" s="4">
        <v>24</v>
      </c>
      <c r="E123" s="45">
        <v>0</v>
      </c>
    </row>
    <row r="124" spans="1:5">
      <c r="A124" s="4" t="s">
        <v>12</v>
      </c>
      <c r="B124" s="4" t="s">
        <v>12</v>
      </c>
      <c r="C124" s="4" t="s">
        <v>13</v>
      </c>
      <c r="D124" s="4">
        <v>23</v>
      </c>
      <c r="E124" s="45">
        <v>0</v>
      </c>
    </row>
    <row r="125" spans="1:5">
      <c r="A125" s="4" t="s">
        <v>12</v>
      </c>
      <c r="B125" s="4" t="s">
        <v>12</v>
      </c>
      <c r="C125" s="4" t="s">
        <v>12</v>
      </c>
      <c r="D125" s="4">
        <v>69</v>
      </c>
      <c r="E125" s="45">
        <v>0</v>
      </c>
    </row>
    <row r="126" spans="1:5">
      <c r="A126" s="4" t="s">
        <v>12</v>
      </c>
      <c r="B126" s="4" t="s">
        <v>12</v>
      </c>
      <c r="C126" s="4" t="s">
        <v>13</v>
      </c>
      <c r="D126" s="4">
        <v>23</v>
      </c>
      <c r="E126" s="45">
        <v>1</v>
      </c>
    </row>
    <row r="127" spans="1:5">
      <c r="A127" s="4" t="s">
        <v>12</v>
      </c>
      <c r="B127" s="4" t="s">
        <v>12</v>
      </c>
      <c r="C127" s="4" t="s">
        <v>13</v>
      </c>
      <c r="D127" s="4">
        <v>26</v>
      </c>
      <c r="E127" s="45">
        <v>1</v>
      </c>
    </row>
    <row r="128" spans="1:5">
      <c r="A128" s="4" t="s">
        <v>12</v>
      </c>
      <c r="B128" s="4" t="s">
        <v>12</v>
      </c>
      <c r="C128" s="4" t="s">
        <v>13</v>
      </c>
      <c r="D128" s="4">
        <v>30</v>
      </c>
      <c r="E128" s="45">
        <v>0</v>
      </c>
    </row>
    <row r="129" spans="1:5">
      <c r="A129" s="4" t="s">
        <v>12</v>
      </c>
      <c r="B129" s="4" t="s">
        <v>12</v>
      </c>
      <c r="C129" s="4" t="s">
        <v>13</v>
      </c>
      <c r="D129" s="4">
        <v>23</v>
      </c>
      <c r="E129" s="45">
        <v>0</v>
      </c>
    </row>
    <row r="130" spans="1:5">
      <c r="A130" s="4" t="s">
        <v>12</v>
      </c>
      <c r="B130" s="4" t="s">
        <v>16</v>
      </c>
      <c r="C130" s="4" t="s">
        <v>13</v>
      </c>
      <c r="D130" s="4">
        <v>40</v>
      </c>
      <c r="E130" s="45">
        <v>1</v>
      </c>
    </row>
    <row r="131" spans="1:5">
      <c r="A131" s="4" t="s">
        <v>12</v>
      </c>
      <c r="B131" s="4" t="s">
        <v>16</v>
      </c>
      <c r="C131" s="4" t="s">
        <v>12</v>
      </c>
      <c r="D131" s="4">
        <v>62</v>
      </c>
      <c r="E131" s="45">
        <v>1</v>
      </c>
    </row>
    <row r="132" spans="1:5">
      <c r="A132" s="4" t="s">
        <v>11</v>
      </c>
      <c r="B132" s="4" t="s">
        <v>12</v>
      </c>
      <c r="C132" s="4" t="s">
        <v>12</v>
      </c>
      <c r="D132" s="4">
        <v>33</v>
      </c>
      <c r="E132" s="45">
        <v>1</v>
      </c>
    </row>
    <row r="133" spans="1:5">
      <c r="A133" s="4" t="s">
        <v>12</v>
      </c>
      <c r="B133" s="4" t="s">
        <v>12</v>
      </c>
      <c r="C133" s="4" t="s">
        <v>13</v>
      </c>
      <c r="D133" s="4">
        <v>33</v>
      </c>
      <c r="E133" s="45">
        <v>1</v>
      </c>
    </row>
    <row r="134" spans="1:5">
      <c r="A134" s="4" t="s">
        <v>11</v>
      </c>
      <c r="B134" s="4" t="s">
        <v>12</v>
      </c>
      <c r="C134" s="4" t="s">
        <v>13</v>
      </c>
      <c r="D134" s="4">
        <v>30</v>
      </c>
      <c r="E134" s="45">
        <v>1</v>
      </c>
    </row>
    <row r="135" spans="1:5">
      <c r="A135" s="4" t="s">
        <v>12</v>
      </c>
      <c r="B135" s="4" t="s">
        <v>12</v>
      </c>
      <c r="C135" s="4" t="s">
        <v>13</v>
      </c>
      <c r="D135" s="4">
        <v>39</v>
      </c>
      <c r="E135" s="45">
        <v>0</v>
      </c>
    </row>
    <row r="136" spans="1:5">
      <c r="A136" s="4" t="s">
        <v>12</v>
      </c>
      <c r="B136" s="4" t="s">
        <v>12</v>
      </c>
      <c r="C136" s="4" t="s">
        <v>12</v>
      </c>
      <c r="D136" s="4">
        <v>26</v>
      </c>
      <c r="E136" s="45">
        <v>0</v>
      </c>
    </row>
    <row r="137" spans="1:5">
      <c r="A137" s="4" t="s">
        <v>12</v>
      </c>
      <c r="B137" s="4" t="s">
        <v>12</v>
      </c>
      <c r="C137" s="4" t="s">
        <v>13</v>
      </c>
      <c r="D137" s="4">
        <v>31</v>
      </c>
      <c r="E137" s="45">
        <v>0</v>
      </c>
    </row>
    <row r="138" spans="1:5">
      <c r="A138" s="4" t="s">
        <v>12</v>
      </c>
      <c r="B138" s="4" t="s">
        <v>12</v>
      </c>
      <c r="C138" s="4" t="s">
        <v>13</v>
      </c>
      <c r="D138" s="4">
        <v>21</v>
      </c>
      <c r="E138" s="45">
        <v>0</v>
      </c>
    </row>
    <row r="139" spans="1:5">
      <c r="A139" s="4" t="s">
        <v>12</v>
      </c>
      <c r="B139" s="4" t="s">
        <v>12</v>
      </c>
      <c r="C139" s="4" t="s">
        <v>12</v>
      </c>
      <c r="D139" s="4">
        <v>22</v>
      </c>
      <c r="E139" s="45">
        <v>0</v>
      </c>
    </row>
    <row r="140" spans="1:5">
      <c r="A140" s="4" t="s">
        <v>12</v>
      </c>
      <c r="B140" s="4" t="s">
        <v>12</v>
      </c>
      <c r="C140" s="4" t="s">
        <v>13</v>
      </c>
      <c r="D140" s="4">
        <v>29</v>
      </c>
      <c r="E140" s="45">
        <v>0</v>
      </c>
    </row>
    <row r="141" spans="1:5">
      <c r="A141" s="4" t="s">
        <v>12</v>
      </c>
      <c r="B141" s="4" t="s">
        <v>12</v>
      </c>
      <c r="C141" s="4" t="s">
        <v>13</v>
      </c>
      <c r="D141" s="4">
        <v>28</v>
      </c>
      <c r="E141" s="45">
        <v>0</v>
      </c>
    </row>
    <row r="142" spans="1:5">
      <c r="A142" s="4" t="s">
        <v>12</v>
      </c>
      <c r="B142" s="4" t="s">
        <v>12</v>
      </c>
      <c r="C142" s="4" t="s">
        <v>12</v>
      </c>
      <c r="D142" s="4">
        <v>55</v>
      </c>
      <c r="E142" s="45">
        <v>0</v>
      </c>
    </row>
    <row r="143" spans="1:5">
      <c r="A143" s="4" t="s">
        <v>12</v>
      </c>
      <c r="B143" s="4" t="s">
        <v>16</v>
      </c>
      <c r="C143" s="4" t="s">
        <v>13</v>
      </c>
      <c r="D143" s="4">
        <v>38</v>
      </c>
      <c r="E143" s="45">
        <v>0</v>
      </c>
    </row>
    <row r="144" spans="1:5">
      <c r="A144" s="4" t="s">
        <v>12</v>
      </c>
      <c r="B144" s="4" t="s">
        <v>12</v>
      </c>
      <c r="C144" s="4" t="s">
        <v>13</v>
      </c>
      <c r="D144" s="4">
        <v>22</v>
      </c>
      <c r="E144" s="45">
        <v>0</v>
      </c>
    </row>
    <row r="145" spans="1:5">
      <c r="A145" s="4" t="s">
        <v>12</v>
      </c>
      <c r="B145" s="4" t="s">
        <v>12</v>
      </c>
      <c r="C145" s="4" t="s">
        <v>13</v>
      </c>
      <c r="D145" s="4">
        <v>42</v>
      </c>
      <c r="E145" s="45">
        <v>1</v>
      </c>
    </row>
    <row r="146" spans="1:5">
      <c r="A146" s="4" t="s">
        <v>11</v>
      </c>
      <c r="B146" s="4" t="s">
        <v>12</v>
      </c>
      <c r="C146" s="4" t="s">
        <v>13</v>
      </c>
      <c r="D146" s="4">
        <v>23</v>
      </c>
      <c r="E146" s="45">
        <v>0</v>
      </c>
    </row>
    <row r="147" spans="1:5">
      <c r="A147" s="4" t="s">
        <v>12</v>
      </c>
      <c r="B147" s="4" t="s">
        <v>12</v>
      </c>
      <c r="C147" s="4" t="s">
        <v>15</v>
      </c>
      <c r="D147" s="4">
        <v>21</v>
      </c>
      <c r="E147" s="45">
        <v>0</v>
      </c>
    </row>
    <row r="148" spans="1:5">
      <c r="A148" s="4" t="s">
        <v>12</v>
      </c>
      <c r="B148" s="4" t="s">
        <v>12</v>
      </c>
      <c r="C148" s="4" t="s">
        <v>13</v>
      </c>
      <c r="D148" s="4">
        <v>41</v>
      </c>
      <c r="E148" s="45">
        <v>0</v>
      </c>
    </row>
    <row r="149" spans="1:5">
      <c r="A149" s="4" t="s">
        <v>12</v>
      </c>
      <c r="B149" s="4" t="s">
        <v>12</v>
      </c>
      <c r="C149" s="4" t="s">
        <v>13</v>
      </c>
      <c r="D149" s="4">
        <v>34</v>
      </c>
      <c r="E149" s="45">
        <v>0</v>
      </c>
    </row>
    <row r="150" spans="1:5">
      <c r="A150" s="4" t="s">
        <v>11</v>
      </c>
      <c r="B150" s="4" t="s">
        <v>12</v>
      </c>
      <c r="C150" s="4" t="s">
        <v>13</v>
      </c>
      <c r="D150" s="4">
        <v>65</v>
      </c>
      <c r="E150" s="45">
        <v>0</v>
      </c>
    </row>
    <row r="151" spans="1:5">
      <c r="A151" s="4" t="s">
        <v>12</v>
      </c>
      <c r="B151" s="4" t="s">
        <v>12</v>
      </c>
      <c r="C151" s="4" t="s">
        <v>12</v>
      </c>
      <c r="D151" s="4">
        <v>22</v>
      </c>
      <c r="E151" s="45">
        <v>0</v>
      </c>
    </row>
    <row r="152" spans="1:5">
      <c r="A152" s="4" t="s">
        <v>12</v>
      </c>
      <c r="B152" s="4" t="s">
        <v>12</v>
      </c>
      <c r="C152" s="4" t="s">
        <v>13</v>
      </c>
      <c r="D152" s="4">
        <v>24</v>
      </c>
      <c r="E152" s="45">
        <v>0</v>
      </c>
    </row>
    <row r="153" spans="1:5">
      <c r="A153" s="4" t="s">
        <v>12</v>
      </c>
      <c r="B153" s="4" t="s">
        <v>12</v>
      </c>
      <c r="C153" s="4" t="s">
        <v>12</v>
      </c>
      <c r="D153" s="4">
        <v>37</v>
      </c>
      <c r="E153" s="45">
        <v>0</v>
      </c>
    </row>
    <row r="154" spans="1:5">
      <c r="A154" s="4" t="s">
        <v>11</v>
      </c>
      <c r="B154" s="4" t="s">
        <v>16</v>
      </c>
      <c r="C154" s="4" t="s">
        <v>13</v>
      </c>
      <c r="D154" s="4">
        <v>42</v>
      </c>
      <c r="E154" s="45">
        <v>1</v>
      </c>
    </row>
    <row r="155" spans="1:5">
      <c r="A155" s="4" t="s">
        <v>11</v>
      </c>
      <c r="B155" s="4" t="s">
        <v>16</v>
      </c>
      <c r="C155" s="4" t="s">
        <v>13</v>
      </c>
      <c r="D155" s="4">
        <v>23</v>
      </c>
      <c r="E155" s="45">
        <v>0</v>
      </c>
    </row>
    <row r="156" spans="1:5">
      <c r="A156" s="4" t="s">
        <v>11</v>
      </c>
      <c r="B156" s="4" t="s">
        <v>12</v>
      </c>
      <c r="C156" s="4" t="s">
        <v>13</v>
      </c>
      <c r="D156" s="4">
        <v>43</v>
      </c>
      <c r="E156" s="45">
        <v>1</v>
      </c>
    </row>
    <row r="157" spans="1:5">
      <c r="A157" s="4" t="s">
        <v>11</v>
      </c>
      <c r="B157" s="4" t="s">
        <v>16</v>
      </c>
      <c r="C157" s="4" t="s">
        <v>13</v>
      </c>
      <c r="D157" s="4">
        <v>36</v>
      </c>
      <c r="E157" s="45">
        <v>1</v>
      </c>
    </row>
    <row r="158" spans="1:5">
      <c r="A158" s="4" t="s">
        <v>12</v>
      </c>
      <c r="B158" s="4" t="s">
        <v>12</v>
      </c>
      <c r="C158" s="4" t="s">
        <v>12</v>
      </c>
      <c r="D158" s="4">
        <v>21</v>
      </c>
      <c r="E158" s="45">
        <v>0</v>
      </c>
    </row>
    <row r="159" spans="1:5">
      <c r="A159" s="4" t="s">
        <v>12</v>
      </c>
      <c r="B159" s="4" t="s">
        <v>12</v>
      </c>
      <c r="C159" s="4" t="s">
        <v>12</v>
      </c>
      <c r="D159" s="4">
        <v>23</v>
      </c>
      <c r="E159" s="45">
        <v>0</v>
      </c>
    </row>
    <row r="160" spans="1:5">
      <c r="A160" s="4" t="s">
        <v>12</v>
      </c>
      <c r="B160" s="4" t="s">
        <v>12</v>
      </c>
      <c r="C160" s="4" t="s">
        <v>12</v>
      </c>
      <c r="D160" s="4">
        <v>22</v>
      </c>
      <c r="E160" s="45">
        <v>0</v>
      </c>
    </row>
    <row r="161" spans="1:5">
      <c r="A161" s="4" t="s">
        <v>11</v>
      </c>
      <c r="B161" s="4" t="s">
        <v>12</v>
      </c>
      <c r="C161" s="4" t="s">
        <v>13</v>
      </c>
      <c r="D161" s="4">
        <v>47</v>
      </c>
      <c r="E161" s="45">
        <v>1</v>
      </c>
    </row>
    <row r="162" spans="1:5">
      <c r="A162" s="4" t="s">
        <v>11</v>
      </c>
      <c r="B162" s="4" t="s">
        <v>14</v>
      </c>
      <c r="C162" s="4" t="s">
        <v>12</v>
      </c>
      <c r="D162" s="4">
        <v>36</v>
      </c>
      <c r="E162" s="45">
        <v>0</v>
      </c>
    </row>
    <row r="163" spans="1:5">
      <c r="A163" s="4" t="s">
        <v>12</v>
      </c>
      <c r="B163" s="4" t="s">
        <v>12</v>
      </c>
      <c r="C163" s="4" t="s">
        <v>13</v>
      </c>
      <c r="D163" s="4">
        <v>45</v>
      </c>
      <c r="E163" s="45">
        <v>0</v>
      </c>
    </row>
    <row r="164" spans="1:5">
      <c r="A164" s="4" t="s">
        <v>12</v>
      </c>
      <c r="B164" s="4" t="s">
        <v>12</v>
      </c>
      <c r="C164" s="4" t="s">
        <v>13</v>
      </c>
      <c r="D164" s="4">
        <v>27</v>
      </c>
      <c r="E164" s="45">
        <v>0</v>
      </c>
    </row>
    <row r="165" spans="1:5">
      <c r="A165" s="4" t="s">
        <v>12</v>
      </c>
      <c r="B165" s="4" t="s">
        <v>12</v>
      </c>
      <c r="C165" s="4" t="s">
        <v>12</v>
      </c>
      <c r="D165" s="4">
        <v>21</v>
      </c>
      <c r="E165" s="45">
        <v>0</v>
      </c>
    </row>
    <row r="166" spans="1:5">
      <c r="A166" s="4" t="s">
        <v>12</v>
      </c>
      <c r="B166" s="4" t="s">
        <v>16</v>
      </c>
      <c r="C166" s="4" t="s">
        <v>13</v>
      </c>
      <c r="D166" s="4">
        <v>32</v>
      </c>
      <c r="E166" s="45">
        <v>1</v>
      </c>
    </row>
    <row r="167" spans="1:5">
      <c r="A167" s="4" t="s">
        <v>12</v>
      </c>
      <c r="B167" s="4" t="s">
        <v>12</v>
      </c>
      <c r="C167" s="4" t="s">
        <v>12</v>
      </c>
      <c r="D167" s="4">
        <v>41</v>
      </c>
      <c r="E167" s="45">
        <v>1</v>
      </c>
    </row>
    <row r="168" spans="1:5">
      <c r="A168" s="4" t="s">
        <v>11</v>
      </c>
      <c r="B168" s="4" t="s">
        <v>12</v>
      </c>
      <c r="C168" s="4" t="s">
        <v>13</v>
      </c>
      <c r="D168" s="4">
        <v>22</v>
      </c>
      <c r="E168" s="45">
        <v>0</v>
      </c>
    </row>
    <row r="169" spans="1:5">
      <c r="A169" s="4" t="s">
        <v>12</v>
      </c>
      <c r="B169" s="4" t="s">
        <v>12</v>
      </c>
      <c r="C169" s="4" t="s">
        <v>12</v>
      </c>
      <c r="D169" s="4">
        <v>34</v>
      </c>
      <c r="E169" s="45">
        <v>0</v>
      </c>
    </row>
    <row r="170" spans="1:5">
      <c r="A170" s="4" t="s">
        <v>12</v>
      </c>
      <c r="B170" s="4" t="s">
        <v>12</v>
      </c>
      <c r="C170" s="4" t="s">
        <v>13</v>
      </c>
      <c r="D170" s="4">
        <v>29</v>
      </c>
      <c r="E170" s="45">
        <v>0</v>
      </c>
    </row>
    <row r="171" spans="1:5">
      <c r="A171" s="4" t="s">
        <v>12</v>
      </c>
      <c r="B171" s="4" t="s">
        <v>14</v>
      </c>
      <c r="C171" s="4" t="s">
        <v>12</v>
      </c>
      <c r="D171" s="4">
        <v>29</v>
      </c>
      <c r="E171" s="45">
        <v>0</v>
      </c>
    </row>
    <row r="172" spans="1:5">
      <c r="A172" s="4" t="s">
        <v>12</v>
      </c>
      <c r="B172" s="4" t="s">
        <v>16</v>
      </c>
      <c r="C172" s="4" t="s">
        <v>13</v>
      </c>
      <c r="D172" s="4">
        <v>36</v>
      </c>
      <c r="E172" s="45">
        <v>1</v>
      </c>
    </row>
    <row r="173" spans="1:5">
      <c r="A173" s="4" t="s">
        <v>12</v>
      </c>
      <c r="B173" s="4" t="s">
        <v>12</v>
      </c>
      <c r="C173" s="4" t="s">
        <v>13</v>
      </c>
      <c r="D173" s="4">
        <v>29</v>
      </c>
      <c r="E173" s="45">
        <v>1</v>
      </c>
    </row>
    <row r="174" spans="1:5">
      <c r="A174" s="4" t="s">
        <v>12</v>
      </c>
      <c r="B174" s="4" t="s">
        <v>12</v>
      </c>
      <c r="C174" s="4" t="s">
        <v>12</v>
      </c>
      <c r="D174" s="4">
        <v>25</v>
      </c>
      <c r="E174" s="45">
        <v>0</v>
      </c>
    </row>
    <row r="175" spans="1:5">
      <c r="A175" s="4" t="s">
        <v>12</v>
      </c>
      <c r="B175" s="4" t="s">
        <v>12</v>
      </c>
      <c r="C175" s="4" t="s">
        <v>13</v>
      </c>
      <c r="D175" s="4">
        <v>23</v>
      </c>
      <c r="E175" s="45">
        <v>0</v>
      </c>
    </row>
    <row r="176" spans="1:5">
      <c r="A176" s="4" t="s">
        <v>12</v>
      </c>
      <c r="B176" s="4" t="s">
        <v>12</v>
      </c>
      <c r="C176" s="4" t="s">
        <v>12</v>
      </c>
      <c r="D176" s="4">
        <v>33</v>
      </c>
      <c r="E176" s="45">
        <v>0</v>
      </c>
    </row>
    <row r="177" spans="1:5">
      <c r="A177" s="4" t="s">
        <v>11</v>
      </c>
      <c r="B177" s="4" t="s">
        <v>12</v>
      </c>
      <c r="C177" s="4" t="s">
        <v>13</v>
      </c>
      <c r="D177" s="4">
        <v>36</v>
      </c>
      <c r="E177" s="45">
        <v>1</v>
      </c>
    </row>
    <row r="178" spans="1:5">
      <c r="A178" s="4" t="s">
        <v>12</v>
      </c>
      <c r="B178" s="4" t="s">
        <v>12</v>
      </c>
      <c r="C178" s="4" t="s">
        <v>13</v>
      </c>
      <c r="D178" s="4">
        <v>42</v>
      </c>
      <c r="E178" s="45">
        <v>0</v>
      </c>
    </row>
    <row r="179" spans="1:5">
      <c r="A179" s="4" t="s">
        <v>12</v>
      </c>
      <c r="B179" s="4" t="s">
        <v>17</v>
      </c>
      <c r="C179" s="4" t="s">
        <v>13</v>
      </c>
      <c r="D179" s="4">
        <v>26</v>
      </c>
      <c r="E179" s="45">
        <v>1</v>
      </c>
    </row>
    <row r="180" spans="1:5">
      <c r="A180" s="4" t="s">
        <v>11</v>
      </c>
      <c r="B180" s="4" t="s">
        <v>12</v>
      </c>
      <c r="C180" s="4" t="s">
        <v>13</v>
      </c>
      <c r="D180" s="4">
        <v>47</v>
      </c>
      <c r="E180" s="45">
        <v>0</v>
      </c>
    </row>
    <row r="181" spans="1:5">
      <c r="A181" s="4" t="s">
        <v>12</v>
      </c>
      <c r="B181" s="4" t="s">
        <v>16</v>
      </c>
      <c r="C181" s="4" t="s">
        <v>13</v>
      </c>
      <c r="D181" s="4">
        <v>37</v>
      </c>
      <c r="E181" s="45">
        <v>1</v>
      </c>
    </row>
    <row r="182" spans="1:5">
      <c r="A182" s="4" t="s">
        <v>12</v>
      </c>
      <c r="B182" s="4" t="s">
        <v>12</v>
      </c>
      <c r="C182" s="4" t="s">
        <v>12</v>
      </c>
      <c r="D182" s="4">
        <v>32</v>
      </c>
      <c r="E182" s="45">
        <v>0</v>
      </c>
    </row>
    <row r="183" spans="1:5">
      <c r="A183" s="4" t="s">
        <v>12</v>
      </c>
      <c r="B183" s="4" t="s">
        <v>12</v>
      </c>
      <c r="C183" s="4" t="s">
        <v>13</v>
      </c>
      <c r="D183" s="4">
        <v>23</v>
      </c>
      <c r="E183" s="45">
        <v>0</v>
      </c>
    </row>
    <row r="184" spans="1:5">
      <c r="A184" s="4" t="s">
        <v>12</v>
      </c>
      <c r="B184" s="4" t="s">
        <v>12</v>
      </c>
      <c r="C184" s="4" t="s">
        <v>12</v>
      </c>
      <c r="D184" s="4">
        <v>21</v>
      </c>
      <c r="E184" s="45">
        <v>0</v>
      </c>
    </row>
    <row r="185" spans="1:5">
      <c r="A185" s="4" t="s">
        <v>12</v>
      </c>
      <c r="B185" s="4" t="s">
        <v>12</v>
      </c>
      <c r="C185" s="4" t="s">
        <v>12</v>
      </c>
      <c r="D185" s="4">
        <v>27</v>
      </c>
      <c r="E185" s="45">
        <v>0</v>
      </c>
    </row>
    <row r="186" spans="1:5">
      <c r="A186" s="4" t="s">
        <v>11</v>
      </c>
      <c r="B186" s="4" t="s">
        <v>12</v>
      </c>
      <c r="C186" s="4" t="s">
        <v>12</v>
      </c>
      <c r="D186" s="4">
        <v>40</v>
      </c>
      <c r="E186" s="45">
        <v>0</v>
      </c>
    </row>
    <row r="187" spans="1:5">
      <c r="A187" s="4" t="s">
        <v>11</v>
      </c>
      <c r="B187" s="4" t="s">
        <v>12</v>
      </c>
      <c r="C187" s="4" t="s">
        <v>13</v>
      </c>
      <c r="D187" s="4">
        <v>41</v>
      </c>
      <c r="E187" s="45">
        <v>1</v>
      </c>
    </row>
    <row r="188" spans="1:5">
      <c r="A188" s="4" t="s">
        <v>11</v>
      </c>
      <c r="B188" s="4" t="s">
        <v>12</v>
      </c>
      <c r="C188" s="4" t="s">
        <v>13</v>
      </c>
      <c r="D188" s="4">
        <v>60</v>
      </c>
      <c r="E188" s="45">
        <v>1</v>
      </c>
    </row>
    <row r="189" spans="1:5">
      <c r="A189" s="4" t="s">
        <v>12</v>
      </c>
      <c r="B189" s="4" t="s">
        <v>14</v>
      </c>
      <c r="C189" s="4" t="s">
        <v>13</v>
      </c>
      <c r="D189" s="4">
        <v>33</v>
      </c>
      <c r="E189" s="45">
        <v>1</v>
      </c>
    </row>
    <row r="190" spans="1:5">
      <c r="A190" s="4" t="s">
        <v>12</v>
      </c>
      <c r="B190" s="4" t="s">
        <v>12</v>
      </c>
      <c r="C190" s="4" t="s">
        <v>12</v>
      </c>
      <c r="D190" s="4">
        <v>31</v>
      </c>
      <c r="E190" s="45">
        <v>1</v>
      </c>
    </row>
    <row r="191" spans="1:5">
      <c r="A191" s="4" t="s">
        <v>12</v>
      </c>
      <c r="B191" s="4" t="s">
        <v>12</v>
      </c>
      <c r="C191" s="4" t="s">
        <v>13</v>
      </c>
      <c r="D191" s="4">
        <v>25</v>
      </c>
      <c r="E191" s="45">
        <v>1</v>
      </c>
    </row>
    <row r="192" spans="1:5">
      <c r="A192" s="4" t="s">
        <v>12</v>
      </c>
      <c r="B192" s="4" t="s">
        <v>12</v>
      </c>
      <c r="C192" s="4" t="s">
        <v>12</v>
      </c>
      <c r="D192" s="4">
        <v>21</v>
      </c>
      <c r="E192" s="45">
        <v>0</v>
      </c>
    </row>
    <row r="193" spans="1:5">
      <c r="A193" s="4" t="s">
        <v>12</v>
      </c>
      <c r="B193" s="4" t="s">
        <v>12</v>
      </c>
      <c r="C193" s="4" t="s">
        <v>13</v>
      </c>
      <c r="D193" s="4">
        <v>40</v>
      </c>
      <c r="E193" s="45">
        <v>0</v>
      </c>
    </row>
    <row r="194" spans="1:5">
      <c r="A194" s="4" t="s">
        <v>11</v>
      </c>
      <c r="B194" s="4" t="s">
        <v>12</v>
      </c>
      <c r="C194" s="4" t="s">
        <v>13</v>
      </c>
      <c r="D194" s="4">
        <v>36</v>
      </c>
      <c r="E194" s="45">
        <v>1</v>
      </c>
    </row>
    <row r="195" spans="1:5">
      <c r="A195" s="4" t="s">
        <v>12</v>
      </c>
      <c r="B195" s="4" t="s">
        <v>12</v>
      </c>
      <c r="C195" s="4" t="s">
        <v>13</v>
      </c>
      <c r="D195" s="4">
        <v>40</v>
      </c>
      <c r="E195" s="45">
        <v>1</v>
      </c>
    </row>
    <row r="196" spans="1:5">
      <c r="A196" s="4" t="s">
        <v>12</v>
      </c>
      <c r="B196" s="4" t="s">
        <v>12</v>
      </c>
      <c r="C196" s="4" t="s">
        <v>12</v>
      </c>
      <c r="D196" s="4">
        <v>42</v>
      </c>
      <c r="E196" s="45">
        <v>0</v>
      </c>
    </row>
    <row r="197" spans="1:5">
      <c r="A197" s="4" t="s">
        <v>11</v>
      </c>
      <c r="B197" s="4" t="s">
        <v>16</v>
      </c>
      <c r="C197" s="4" t="s">
        <v>13</v>
      </c>
      <c r="D197" s="4">
        <v>29</v>
      </c>
      <c r="E197" s="45">
        <v>1</v>
      </c>
    </row>
    <row r="198" spans="1:5">
      <c r="A198" s="4" t="s">
        <v>12</v>
      </c>
      <c r="B198" s="4" t="s">
        <v>12</v>
      </c>
      <c r="C198" s="4" t="s">
        <v>12</v>
      </c>
      <c r="D198" s="4">
        <v>21</v>
      </c>
      <c r="E198" s="45">
        <v>0</v>
      </c>
    </row>
    <row r="199" spans="1:5">
      <c r="A199" s="4" t="s">
        <v>12</v>
      </c>
      <c r="B199" s="4" t="s">
        <v>12</v>
      </c>
      <c r="C199" s="4" t="s">
        <v>12</v>
      </c>
      <c r="D199" s="4">
        <v>23</v>
      </c>
      <c r="E199" s="45">
        <v>1</v>
      </c>
    </row>
    <row r="200" spans="1:5">
      <c r="A200" s="4" t="s">
        <v>12</v>
      </c>
      <c r="B200" s="4" t="s">
        <v>12</v>
      </c>
      <c r="C200" s="4" t="s">
        <v>13</v>
      </c>
      <c r="D200" s="4">
        <v>26</v>
      </c>
      <c r="E200" s="45">
        <v>1</v>
      </c>
    </row>
    <row r="201" spans="1:5">
      <c r="A201" s="4" t="s">
        <v>11</v>
      </c>
      <c r="B201" s="4" t="s">
        <v>12</v>
      </c>
      <c r="C201" s="4" t="s">
        <v>13</v>
      </c>
      <c r="D201" s="4">
        <v>29</v>
      </c>
      <c r="E201" s="45">
        <v>1</v>
      </c>
    </row>
    <row r="202" spans="1:5">
      <c r="A202" s="4" t="s">
        <v>12</v>
      </c>
      <c r="B202" s="4" t="s">
        <v>12</v>
      </c>
      <c r="C202" s="4" t="s">
        <v>13</v>
      </c>
      <c r="D202" s="4">
        <v>21</v>
      </c>
      <c r="E202" s="45">
        <v>0</v>
      </c>
    </row>
    <row r="203" spans="1:5">
      <c r="A203" s="4" t="s">
        <v>12</v>
      </c>
      <c r="B203" s="4" t="s">
        <v>16</v>
      </c>
      <c r="C203" s="4" t="s">
        <v>13</v>
      </c>
      <c r="D203" s="4">
        <v>28</v>
      </c>
      <c r="E203" s="45">
        <v>0</v>
      </c>
    </row>
    <row r="204" spans="1:5">
      <c r="A204" s="4" t="s">
        <v>12</v>
      </c>
      <c r="B204" s="4" t="s">
        <v>12</v>
      </c>
      <c r="C204" s="4" t="s">
        <v>12</v>
      </c>
      <c r="D204" s="4">
        <v>32</v>
      </c>
      <c r="E204" s="45">
        <v>0</v>
      </c>
    </row>
    <row r="205" spans="1:5">
      <c r="A205" s="4" t="s">
        <v>12</v>
      </c>
      <c r="B205" s="4" t="s">
        <v>12</v>
      </c>
      <c r="C205" s="4" t="s">
        <v>12</v>
      </c>
      <c r="D205" s="4">
        <v>27</v>
      </c>
      <c r="E205" s="45">
        <v>0</v>
      </c>
    </row>
    <row r="206" spans="1:5">
      <c r="A206" s="4" t="s">
        <v>12</v>
      </c>
      <c r="B206" s="4" t="s">
        <v>12</v>
      </c>
      <c r="C206" s="4" t="s">
        <v>13</v>
      </c>
      <c r="D206" s="4">
        <v>55</v>
      </c>
      <c r="E206" s="45">
        <v>0</v>
      </c>
    </row>
    <row r="207" spans="1:5">
      <c r="A207" s="4" t="s">
        <v>12</v>
      </c>
      <c r="B207" s="4" t="s">
        <v>12</v>
      </c>
      <c r="C207" s="4" t="s">
        <v>12</v>
      </c>
      <c r="D207" s="4">
        <v>27</v>
      </c>
      <c r="E207" s="45">
        <v>0</v>
      </c>
    </row>
    <row r="208" spans="1:5">
      <c r="A208" s="4" t="s">
        <v>11</v>
      </c>
      <c r="B208" s="4" t="s">
        <v>12</v>
      </c>
      <c r="C208" s="4" t="s">
        <v>13</v>
      </c>
      <c r="D208" s="4">
        <v>57</v>
      </c>
      <c r="E208" s="45">
        <v>1</v>
      </c>
    </row>
    <row r="209" spans="1:5">
      <c r="A209" s="4" t="s">
        <v>11</v>
      </c>
      <c r="B209" s="4" t="s">
        <v>17</v>
      </c>
      <c r="C209" s="4" t="s">
        <v>13</v>
      </c>
      <c r="D209" s="4">
        <v>52</v>
      </c>
      <c r="E209" s="45">
        <v>1</v>
      </c>
    </row>
    <row r="210" spans="1:5">
      <c r="A210" s="4" t="s">
        <v>12</v>
      </c>
      <c r="B210" s="4" t="s">
        <v>12</v>
      </c>
      <c r="C210" s="4" t="s">
        <v>13</v>
      </c>
      <c r="D210" s="4">
        <v>21</v>
      </c>
      <c r="E210" s="45">
        <v>0</v>
      </c>
    </row>
    <row r="211" spans="1:5">
      <c r="A211" s="4" t="s">
        <v>11</v>
      </c>
      <c r="B211" s="4" t="s">
        <v>16</v>
      </c>
      <c r="C211" s="4" t="s">
        <v>13</v>
      </c>
      <c r="D211" s="4">
        <v>41</v>
      </c>
      <c r="E211" s="45">
        <v>1</v>
      </c>
    </row>
    <row r="212" spans="1:5">
      <c r="A212" s="4" t="s">
        <v>12</v>
      </c>
      <c r="B212" s="4" t="s">
        <v>12</v>
      </c>
      <c r="C212" s="4" t="s">
        <v>12</v>
      </c>
      <c r="D212" s="4">
        <v>25</v>
      </c>
      <c r="E212" s="45">
        <v>0</v>
      </c>
    </row>
    <row r="213" spans="1:5">
      <c r="A213" s="4" t="s">
        <v>11</v>
      </c>
      <c r="B213" s="4" t="s">
        <v>16</v>
      </c>
      <c r="C213" s="4" t="s">
        <v>13</v>
      </c>
      <c r="D213" s="4">
        <v>24</v>
      </c>
      <c r="E213" s="45">
        <v>0</v>
      </c>
    </row>
    <row r="214" spans="1:5">
      <c r="A214" s="4" t="s">
        <v>11</v>
      </c>
      <c r="B214" s="4" t="s">
        <v>14</v>
      </c>
      <c r="C214" s="4" t="s">
        <v>13</v>
      </c>
      <c r="D214" s="4">
        <v>60</v>
      </c>
      <c r="E214" s="45">
        <v>0</v>
      </c>
    </row>
    <row r="215" spans="1:5">
      <c r="A215" s="4" t="s">
        <v>11</v>
      </c>
      <c r="B215" s="4" t="s">
        <v>12</v>
      </c>
      <c r="C215" s="4" t="s">
        <v>13</v>
      </c>
      <c r="D215" s="4">
        <v>24</v>
      </c>
      <c r="E215" s="45">
        <v>1</v>
      </c>
    </row>
    <row r="216" spans="1:5">
      <c r="A216" s="4" t="s">
        <v>12</v>
      </c>
      <c r="B216" s="4" t="s">
        <v>16</v>
      </c>
      <c r="C216" s="4" t="s">
        <v>13</v>
      </c>
      <c r="D216" s="4">
        <v>36</v>
      </c>
      <c r="E216" s="45">
        <v>1</v>
      </c>
    </row>
    <row r="217" spans="1:5">
      <c r="A217" s="4" t="s">
        <v>11</v>
      </c>
      <c r="B217" s="4" t="s">
        <v>12</v>
      </c>
      <c r="C217" s="4" t="s">
        <v>13</v>
      </c>
      <c r="D217" s="4">
        <v>38</v>
      </c>
      <c r="E217" s="45">
        <v>1</v>
      </c>
    </row>
    <row r="218" spans="1:5">
      <c r="A218" s="4" t="s">
        <v>12</v>
      </c>
      <c r="B218" s="4" t="s">
        <v>12</v>
      </c>
      <c r="C218" s="4" t="s">
        <v>13</v>
      </c>
      <c r="D218" s="4">
        <v>25</v>
      </c>
      <c r="E218" s="45">
        <v>1</v>
      </c>
    </row>
    <row r="219" spans="1:5">
      <c r="A219" s="4" t="s">
        <v>12</v>
      </c>
      <c r="B219" s="4" t="s">
        <v>12</v>
      </c>
      <c r="C219" s="4" t="s">
        <v>13</v>
      </c>
      <c r="D219" s="4">
        <v>32</v>
      </c>
      <c r="E219" s="45">
        <v>0</v>
      </c>
    </row>
    <row r="220" spans="1:5">
      <c r="A220" s="4" t="s">
        <v>12</v>
      </c>
      <c r="B220" s="4" t="s">
        <v>12</v>
      </c>
      <c r="C220" s="4" t="s">
        <v>12</v>
      </c>
      <c r="D220" s="4">
        <v>32</v>
      </c>
      <c r="E220" s="45">
        <v>1</v>
      </c>
    </row>
    <row r="221" spans="1:5">
      <c r="A221" s="4" t="s">
        <v>12</v>
      </c>
      <c r="B221" s="4" t="s">
        <v>12</v>
      </c>
      <c r="C221" s="4" t="s">
        <v>13</v>
      </c>
      <c r="D221" s="4">
        <v>41</v>
      </c>
      <c r="E221" s="45">
        <v>1</v>
      </c>
    </row>
    <row r="222" spans="1:5">
      <c r="A222" s="4" t="s">
        <v>11</v>
      </c>
      <c r="B222" s="4" t="s">
        <v>12</v>
      </c>
      <c r="C222" s="4" t="s">
        <v>13</v>
      </c>
      <c r="D222" s="4">
        <v>21</v>
      </c>
      <c r="E222" s="45">
        <v>1</v>
      </c>
    </row>
    <row r="223" spans="1:5">
      <c r="A223" s="4" t="s">
        <v>11</v>
      </c>
      <c r="B223" s="4" t="s">
        <v>14</v>
      </c>
      <c r="C223" s="4" t="s">
        <v>13</v>
      </c>
      <c r="D223" s="4">
        <v>66</v>
      </c>
      <c r="E223" s="45">
        <v>1</v>
      </c>
    </row>
    <row r="224" spans="1:5">
      <c r="A224" s="4" t="s">
        <v>12</v>
      </c>
      <c r="B224" s="4" t="s">
        <v>12</v>
      </c>
      <c r="C224" s="4" t="s">
        <v>12</v>
      </c>
      <c r="D224" s="4">
        <v>37</v>
      </c>
      <c r="E224" s="45">
        <v>0</v>
      </c>
    </row>
    <row r="225" spans="1:5">
      <c r="A225" s="4" t="s">
        <v>11</v>
      </c>
      <c r="B225" s="4" t="s">
        <v>12</v>
      </c>
      <c r="C225" s="4" t="s">
        <v>12</v>
      </c>
      <c r="D225" s="4">
        <v>61</v>
      </c>
      <c r="E225" s="45">
        <v>0</v>
      </c>
    </row>
    <row r="226" spans="1:5">
      <c r="A226" s="4" t="s">
        <v>12</v>
      </c>
      <c r="B226" s="4" t="s">
        <v>12</v>
      </c>
      <c r="C226" s="4" t="s">
        <v>12</v>
      </c>
      <c r="D226" s="4">
        <v>26</v>
      </c>
      <c r="E226" s="45">
        <v>0</v>
      </c>
    </row>
    <row r="227" spans="1:5">
      <c r="A227" s="4" t="s">
        <v>12</v>
      </c>
      <c r="B227" s="4" t="s">
        <v>12</v>
      </c>
      <c r="C227" s="4" t="s">
        <v>13</v>
      </c>
      <c r="D227" s="4">
        <v>22</v>
      </c>
      <c r="E227" s="45">
        <v>0</v>
      </c>
    </row>
    <row r="228" spans="1:5">
      <c r="A228" s="4" t="s">
        <v>12</v>
      </c>
      <c r="B228" s="4" t="s">
        <v>12</v>
      </c>
      <c r="C228" s="4" t="s">
        <v>13</v>
      </c>
      <c r="D228" s="4">
        <v>26</v>
      </c>
      <c r="E228" s="45">
        <v>0</v>
      </c>
    </row>
    <row r="229" spans="1:5">
      <c r="A229" s="4" t="s">
        <v>11</v>
      </c>
      <c r="B229" s="4" t="s">
        <v>12</v>
      </c>
      <c r="C229" s="4" t="s">
        <v>13</v>
      </c>
      <c r="D229" s="4">
        <v>24</v>
      </c>
      <c r="E229" s="45">
        <v>1</v>
      </c>
    </row>
    <row r="230" spans="1:5">
      <c r="A230" s="4" t="s">
        <v>11</v>
      </c>
      <c r="B230" s="4" t="s">
        <v>12</v>
      </c>
      <c r="C230" s="4" t="s">
        <v>13</v>
      </c>
      <c r="D230" s="4">
        <v>31</v>
      </c>
      <c r="E230" s="45">
        <v>0</v>
      </c>
    </row>
    <row r="231" spans="1:5">
      <c r="A231" s="4" t="s">
        <v>12</v>
      </c>
      <c r="B231" s="4" t="s">
        <v>12</v>
      </c>
      <c r="C231" s="4" t="s">
        <v>13</v>
      </c>
      <c r="D231" s="4">
        <v>24</v>
      </c>
      <c r="E231" s="45">
        <v>0</v>
      </c>
    </row>
    <row r="232" spans="1:5">
      <c r="A232" s="4" t="s">
        <v>11</v>
      </c>
      <c r="B232" s="4" t="s">
        <v>16</v>
      </c>
      <c r="C232" s="4" t="s">
        <v>13</v>
      </c>
      <c r="D232" s="4">
        <v>22</v>
      </c>
      <c r="E232" s="45">
        <v>1</v>
      </c>
    </row>
    <row r="233" spans="1:5">
      <c r="A233" s="4" t="s">
        <v>12</v>
      </c>
      <c r="B233" s="4" t="s">
        <v>12</v>
      </c>
      <c r="C233" s="4" t="s">
        <v>13</v>
      </c>
      <c r="D233" s="4">
        <v>46</v>
      </c>
      <c r="E233" s="45">
        <v>1</v>
      </c>
    </row>
    <row r="234" spans="1:5">
      <c r="A234" s="4" t="s">
        <v>12</v>
      </c>
      <c r="B234" s="4" t="s">
        <v>12</v>
      </c>
      <c r="C234" s="4" t="s">
        <v>12</v>
      </c>
      <c r="D234" s="4">
        <v>22</v>
      </c>
      <c r="E234" s="45">
        <v>0</v>
      </c>
    </row>
    <row r="235" spans="1:5">
      <c r="A235" s="4" t="s">
        <v>12</v>
      </c>
      <c r="B235" s="4" t="s">
        <v>12</v>
      </c>
      <c r="C235" s="4" t="s">
        <v>13</v>
      </c>
      <c r="D235" s="4">
        <v>29</v>
      </c>
      <c r="E235" s="45">
        <v>0</v>
      </c>
    </row>
    <row r="236" spans="1:5">
      <c r="A236" s="4" t="s">
        <v>12</v>
      </c>
      <c r="B236" s="4" t="s">
        <v>12</v>
      </c>
      <c r="C236" s="4" t="s">
        <v>12</v>
      </c>
      <c r="D236" s="4">
        <v>23</v>
      </c>
      <c r="E236" s="45">
        <v>0</v>
      </c>
    </row>
    <row r="237" spans="1:5">
      <c r="A237" s="4" t="s">
        <v>11</v>
      </c>
      <c r="B237" s="4" t="s">
        <v>12</v>
      </c>
      <c r="C237" s="4" t="s">
        <v>13</v>
      </c>
      <c r="D237" s="4">
        <v>26</v>
      </c>
      <c r="E237" s="45">
        <v>1</v>
      </c>
    </row>
    <row r="238" spans="1:5">
      <c r="A238" s="4" t="s">
        <v>11</v>
      </c>
      <c r="B238" s="4" t="s">
        <v>16</v>
      </c>
      <c r="C238" s="4" t="s">
        <v>13</v>
      </c>
      <c r="D238" s="4">
        <v>51</v>
      </c>
      <c r="E238" s="45">
        <v>1</v>
      </c>
    </row>
    <row r="239" spans="1:5">
      <c r="A239" s="4" t="s">
        <v>11</v>
      </c>
      <c r="B239" s="4" t="s">
        <v>14</v>
      </c>
      <c r="C239" s="4" t="s">
        <v>13</v>
      </c>
      <c r="D239" s="4">
        <v>23</v>
      </c>
      <c r="E239" s="45">
        <v>1</v>
      </c>
    </row>
    <row r="240" spans="1:5">
      <c r="A240" s="4" t="s">
        <v>11</v>
      </c>
      <c r="B240" s="4" t="s">
        <v>16</v>
      </c>
      <c r="C240" s="4" t="s">
        <v>13</v>
      </c>
      <c r="D240" s="4">
        <v>32</v>
      </c>
      <c r="E240" s="45">
        <v>1</v>
      </c>
    </row>
    <row r="241" spans="1:5">
      <c r="A241" s="4" t="s">
        <v>12</v>
      </c>
      <c r="B241" s="4" t="s">
        <v>12</v>
      </c>
      <c r="C241" s="4" t="s">
        <v>15</v>
      </c>
      <c r="D241" s="4">
        <v>27</v>
      </c>
      <c r="E241" s="45">
        <v>0</v>
      </c>
    </row>
    <row r="242" spans="1:5">
      <c r="A242" s="4" t="s">
        <v>12</v>
      </c>
      <c r="B242" s="4" t="s">
        <v>12</v>
      </c>
      <c r="C242" s="4" t="s">
        <v>12</v>
      </c>
      <c r="D242" s="4">
        <v>21</v>
      </c>
      <c r="E242" s="45">
        <v>0</v>
      </c>
    </row>
    <row r="243" spans="1:5">
      <c r="A243" s="4" t="s">
        <v>12</v>
      </c>
      <c r="B243" s="4" t="s">
        <v>12</v>
      </c>
      <c r="C243" s="4" t="s">
        <v>13</v>
      </c>
      <c r="D243" s="4">
        <v>22</v>
      </c>
      <c r="E243" s="45">
        <v>0</v>
      </c>
    </row>
    <row r="244" spans="1:5">
      <c r="A244" s="4" t="s">
        <v>12</v>
      </c>
      <c r="B244" s="4" t="s">
        <v>12</v>
      </c>
      <c r="C244" s="4" t="s">
        <v>12</v>
      </c>
      <c r="D244" s="4">
        <v>22</v>
      </c>
      <c r="E244" s="45">
        <v>1</v>
      </c>
    </row>
    <row r="245" spans="1:5">
      <c r="A245" s="4" t="s">
        <v>12</v>
      </c>
      <c r="B245" s="4" t="s">
        <v>12</v>
      </c>
      <c r="C245" s="4" t="s">
        <v>12</v>
      </c>
      <c r="D245" s="4">
        <v>33</v>
      </c>
      <c r="E245" s="45">
        <v>1</v>
      </c>
    </row>
    <row r="246" spans="1:5">
      <c r="A246" s="4" t="s">
        <v>11</v>
      </c>
      <c r="B246" s="4" t="s">
        <v>12</v>
      </c>
      <c r="C246" s="4" t="s">
        <v>13</v>
      </c>
      <c r="D246" s="4">
        <v>29</v>
      </c>
      <c r="E246" s="45">
        <v>0</v>
      </c>
    </row>
    <row r="247" spans="1:5">
      <c r="A247" s="4" t="s">
        <v>11</v>
      </c>
      <c r="B247" s="4" t="s">
        <v>16</v>
      </c>
      <c r="C247" s="4" t="s">
        <v>13</v>
      </c>
      <c r="D247" s="4">
        <v>49</v>
      </c>
      <c r="E247" s="45">
        <v>1</v>
      </c>
    </row>
    <row r="248" spans="1:5">
      <c r="A248" s="4" t="s">
        <v>12</v>
      </c>
      <c r="B248" s="4" t="s">
        <v>12</v>
      </c>
      <c r="C248" s="4" t="s">
        <v>13</v>
      </c>
      <c r="D248" s="4">
        <v>41</v>
      </c>
      <c r="E248" s="45">
        <v>0</v>
      </c>
    </row>
    <row r="249" spans="1:5">
      <c r="A249" s="4" t="s">
        <v>11</v>
      </c>
      <c r="B249" s="4" t="s">
        <v>14</v>
      </c>
      <c r="C249" s="4" t="s">
        <v>13</v>
      </c>
      <c r="D249" s="4">
        <v>23</v>
      </c>
      <c r="E249" s="45">
        <v>0</v>
      </c>
    </row>
    <row r="250" spans="1:5">
      <c r="A250" s="4" t="s">
        <v>12</v>
      </c>
      <c r="B250" s="4" t="s">
        <v>12</v>
      </c>
      <c r="C250" s="4" t="s">
        <v>13</v>
      </c>
      <c r="D250" s="4">
        <v>34</v>
      </c>
      <c r="E250" s="45">
        <v>0</v>
      </c>
    </row>
    <row r="251" spans="1:5">
      <c r="A251" s="4" t="s">
        <v>12</v>
      </c>
      <c r="B251" s="4" t="s">
        <v>16</v>
      </c>
      <c r="C251" s="4" t="s">
        <v>13</v>
      </c>
      <c r="D251" s="4">
        <v>23</v>
      </c>
      <c r="E251" s="45">
        <v>0</v>
      </c>
    </row>
    <row r="252" spans="1:5">
      <c r="A252" s="4" t="s">
        <v>12</v>
      </c>
      <c r="B252" s="4" t="s">
        <v>12</v>
      </c>
      <c r="C252" s="4" t="s">
        <v>13</v>
      </c>
      <c r="D252" s="4">
        <v>42</v>
      </c>
      <c r="E252" s="45">
        <v>0</v>
      </c>
    </row>
    <row r="253" spans="1:5">
      <c r="A253" s="4" t="s">
        <v>12</v>
      </c>
      <c r="B253" s="4" t="s">
        <v>16</v>
      </c>
      <c r="C253" s="4" t="s">
        <v>12</v>
      </c>
      <c r="D253" s="4">
        <v>27</v>
      </c>
      <c r="E253" s="45">
        <v>0</v>
      </c>
    </row>
    <row r="254" spans="1:5">
      <c r="A254" s="4" t="s">
        <v>12</v>
      </c>
      <c r="B254" s="4" t="s">
        <v>12</v>
      </c>
      <c r="C254" s="4" t="s">
        <v>12</v>
      </c>
      <c r="D254" s="4">
        <v>24</v>
      </c>
      <c r="E254" s="45">
        <v>0</v>
      </c>
    </row>
    <row r="255" spans="1:5">
      <c r="A255" s="4" t="s">
        <v>12</v>
      </c>
      <c r="B255" s="4" t="s">
        <v>12</v>
      </c>
      <c r="C255" s="4" t="s">
        <v>13</v>
      </c>
      <c r="D255" s="4">
        <v>25</v>
      </c>
      <c r="E255" s="45">
        <v>0</v>
      </c>
    </row>
    <row r="256" spans="1:5">
      <c r="A256" s="4" t="s">
        <v>12</v>
      </c>
      <c r="B256" s="4" t="s">
        <v>12</v>
      </c>
      <c r="C256" s="4" t="s">
        <v>12</v>
      </c>
      <c r="D256" s="4">
        <v>44</v>
      </c>
      <c r="E256" s="45">
        <v>1</v>
      </c>
    </row>
    <row r="257" spans="1:5">
      <c r="A257" s="4" t="s">
        <v>12</v>
      </c>
      <c r="B257" s="4" t="s">
        <v>12</v>
      </c>
      <c r="C257" s="4" t="s">
        <v>13</v>
      </c>
      <c r="D257" s="4">
        <v>21</v>
      </c>
      <c r="E257" s="45">
        <v>1</v>
      </c>
    </row>
    <row r="258" spans="1:5">
      <c r="A258" s="4" t="s">
        <v>12</v>
      </c>
      <c r="B258" s="4" t="s">
        <v>12</v>
      </c>
      <c r="C258" s="4" t="s">
        <v>13</v>
      </c>
      <c r="D258" s="4">
        <v>30</v>
      </c>
      <c r="E258" s="45">
        <v>0</v>
      </c>
    </row>
    <row r="259" spans="1:5">
      <c r="A259" s="4" t="s">
        <v>12</v>
      </c>
      <c r="B259" s="4" t="s">
        <v>12</v>
      </c>
      <c r="C259" s="4" t="s">
        <v>12</v>
      </c>
      <c r="D259" s="4">
        <v>25</v>
      </c>
      <c r="E259" s="45">
        <v>0</v>
      </c>
    </row>
    <row r="260" spans="1:5">
      <c r="A260" s="4" t="s">
        <v>11</v>
      </c>
      <c r="B260" s="4" t="s">
        <v>12</v>
      </c>
      <c r="C260" s="4" t="s">
        <v>12</v>
      </c>
      <c r="D260" s="4">
        <v>24</v>
      </c>
      <c r="E260" s="45">
        <v>0</v>
      </c>
    </row>
    <row r="261" spans="1:5">
      <c r="A261" s="4" t="s">
        <v>11</v>
      </c>
      <c r="B261" s="4" t="s">
        <v>12</v>
      </c>
      <c r="C261" s="4" t="s">
        <v>13</v>
      </c>
      <c r="D261" s="4">
        <v>51</v>
      </c>
      <c r="E261" s="45">
        <v>1</v>
      </c>
    </row>
    <row r="262" spans="1:5">
      <c r="A262" s="4" t="s">
        <v>11</v>
      </c>
      <c r="B262" s="4" t="s">
        <v>12</v>
      </c>
      <c r="C262" s="4" t="s">
        <v>13</v>
      </c>
      <c r="D262" s="4">
        <v>34</v>
      </c>
      <c r="E262" s="45">
        <v>0</v>
      </c>
    </row>
    <row r="263" spans="1:5">
      <c r="A263" s="4" t="s">
        <v>11</v>
      </c>
      <c r="B263" s="4" t="s">
        <v>12</v>
      </c>
      <c r="C263" s="4" t="s">
        <v>13</v>
      </c>
      <c r="D263" s="4">
        <v>27</v>
      </c>
      <c r="E263" s="45">
        <v>1</v>
      </c>
    </row>
    <row r="264" spans="1:5">
      <c r="A264" s="4" t="s">
        <v>12</v>
      </c>
      <c r="B264" s="4" t="s">
        <v>12</v>
      </c>
      <c r="C264" s="4" t="s">
        <v>13</v>
      </c>
      <c r="D264" s="4">
        <v>24</v>
      </c>
      <c r="E264" s="45">
        <v>0</v>
      </c>
    </row>
    <row r="265" spans="1:5">
      <c r="A265" s="4" t="s">
        <v>11</v>
      </c>
      <c r="B265" s="4" t="s">
        <v>12</v>
      </c>
      <c r="C265" s="4" t="s">
        <v>13</v>
      </c>
      <c r="D265" s="4">
        <v>63</v>
      </c>
      <c r="E265" s="45">
        <v>0</v>
      </c>
    </row>
    <row r="266" spans="1:5">
      <c r="A266" s="4" t="s">
        <v>12</v>
      </c>
      <c r="B266" s="4" t="s">
        <v>12</v>
      </c>
      <c r="C266" s="4" t="s">
        <v>13</v>
      </c>
      <c r="D266" s="4">
        <v>35</v>
      </c>
      <c r="E266" s="45">
        <v>1</v>
      </c>
    </row>
    <row r="267" spans="1:5">
      <c r="A267" s="4" t="s">
        <v>12</v>
      </c>
      <c r="B267" s="4" t="s">
        <v>12</v>
      </c>
      <c r="C267" s="4" t="s">
        <v>13</v>
      </c>
      <c r="D267" s="4">
        <v>43</v>
      </c>
      <c r="E267" s="45">
        <v>0</v>
      </c>
    </row>
    <row r="268" spans="1:5">
      <c r="A268" s="4" t="s">
        <v>12</v>
      </c>
      <c r="B268" s="4" t="s">
        <v>12</v>
      </c>
      <c r="C268" s="4" t="s">
        <v>13</v>
      </c>
      <c r="D268" s="4">
        <v>25</v>
      </c>
      <c r="E268" s="45">
        <v>1</v>
      </c>
    </row>
    <row r="269" spans="1:5">
      <c r="A269" s="4" t="s">
        <v>12</v>
      </c>
      <c r="B269" s="4" t="s">
        <v>12</v>
      </c>
      <c r="C269" s="4" t="s">
        <v>13</v>
      </c>
      <c r="D269" s="4">
        <v>24</v>
      </c>
      <c r="E269" s="45">
        <v>0</v>
      </c>
    </row>
    <row r="270" spans="1:5">
      <c r="A270" s="4" t="s">
        <v>12</v>
      </c>
      <c r="B270" s="4" t="s">
        <v>12</v>
      </c>
      <c r="C270" s="4" t="s">
        <v>12</v>
      </c>
      <c r="D270" s="4">
        <v>21</v>
      </c>
      <c r="E270" s="45">
        <v>0</v>
      </c>
    </row>
    <row r="271" spans="1:5">
      <c r="A271" s="4" t="s">
        <v>11</v>
      </c>
      <c r="B271" s="4" t="s">
        <v>12</v>
      </c>
      <c r="C271" s="4" t="s">
        <v>12</v>
      </c>
      <c r="D271" s="4">
        <v>28</v>
      </c>
      <c r="E271" s="45">
        <v>1</v>
      </c>
    </row>
    <row r="272" spans="1:5">
      <c r="A272" s="4" t="s">
        <v>12</v>
      </c>
      <c r="B272" s="4" t="s">
        <v>16</v>
      </c>
      <c r="C272" s="4" t="s">
        <v>13</v>
      </c>
      <c r="D272" s="4">
        <v>38</v>
      </c>
      <c r="E272" s="45">
        <v>1</v>
      </c>
    </row>
    <row r="273" spans="1:5">
      <c r="A273" s="4" t="s">
        <v>12</v>
      </c>
      <c r="B273" s="4" t="s">
        <v>12</v>
      </c>
      <c r="C273" s="4" t="s">
        <v>12</v>
      </c>
      <c r="D273" s="4">
        <v>21</v>
      </c>
      <c r="E273" s="45">
        <v>0</v>
      </c>
    </row>
    <row r="274" spans="1:5">
      <c r="A274" s="4" t="s">
        <v>12</v>
      </c>
      <c r="B274" s="4" t="s">
        <v>12</v>
      </c>
      <c r="C274" s="4" t="s">
        <v>12</v>
      </c>
      <c r="D274" s="4">
        <v>40</v>
      </c>
      <c r="E274" s="45">
        <v>0</v>
      </c>
    </row>
    <row r="275" spans="1:5">
      <c r="A275" s="4" t="s">
        <v>12</v>
      </c>
      <c r="B275" s="4" t="s">
        <v>12</v>
      </c>
      <c r="C275" s="4" t="s">
        <v>13</v>
      </c>
      <c r="D275" s="4">
        <v>21</v>
      </c>
      <c r="E275" s="45">
        <v>0</v>
      </c>
    </row>
    <row r="276" spans="1:5">
      <c r="A276" s="4" t="s">
        <v>12</v>
      </c>
      <c r="B276" s="4" t="s">
        <v>12</v>
      </c>
      <c r="C276" s="4" t="s">
        <v>13</v>
      </c>
      <c r="D276" s="4">
        <v>52</v>
      </c>
      <c r="E276" s="45">
        <v>0</v>
      </c>
    </row>
    <row r="277" spans="1:5">
      <c r="A277" s="4" t="s">
        <v>12</v>
      </c>
      <c r="B277" s="4" t="s">
        <v>12</v>
      </c>
      <c r="C277" s="4" t="s">
        <v>13</v>
      </c>
      <c r="D277" s="4">
        <v>25</v>
      </c>
      <c r="E277" s="45">
        <v>0</v>
      </c>
    </row>
    <row r="278" spans="1:5">
      <c r="A278" s="4" t="s">
        <v>12</v>
      </c>
      <c r="B278" s="4" t="s">
        <v>12</v>
      </c>
      <c r="C278" s="4" t="s">
        <v>12</v>
      </c>
      <c r="D278" s="4">
        <v>29</v>
      </c>
      <c r="E278" s="45">
        <v>1</v>
      </c>
    </row>
    <row r="279" spans="1:5">
      <c r="A279" s="4" t="s">
        <v>12</v>
      </c>
      <c r="B279" s="4" t="s">
        <v>12</v>
      </c>
      <c r="C279" s="4" t="s">
        <v>12</v>
      </c>
      <c r="D279" s="4">
        <v>23</v>
      </c>
      <c r="E279" s="45">
        <v>0</v>
      </c>
    </row>
    <row r="280" spans="1:5">
      <c r="A280" s="4" t="s">
        <v>12</v>
      </c>
      <c r="B280" s="4" t="s">
        <v>12</v>
      </c>
      <c r="C280" s="4" t="s">
        <v>12</v>
      </c>
      <c r="D280" s="4">
        <v>57</v>
      </c>
      <c r="E280" s="45">
        <v>0</v>
      </c>
    </row>
    <row r="281" spans="1:5">
      <c r="A281" s="4" t="s">
        <v>12</v>
      </c>
      <c r="B281" s="4" t="s">
        <v>12</v>
      </c>
      <c r="C281" s="4" t="s">
        <v>12</v>
      </c>
      <c r="D281" s="4">
        <v>22</v>
      </c>
      <c r="E281" s="45">
        <v>0</v>
      </c>
    </row>
    <row r="282" spans="1:5">
      <c r="A282" s="4" t="s">
        <v>11</v>
      </c>
      <c r="B282" s="4" t="s">
        <v>12</v>
      </c>
      <c r="C282" s="4" t="s">
        <v>13</v>
      </c>
      <c r="D282" s="4">
        <v>28</v>
      </c>
      <c r="E282" s="45">
        <v>1</v>
      </c>
    </row>
    <row r="283" spans="1:5">
      <c r="A283" s="4" t="s">
        <v>12</v>
      </c>
      <c r="B283" s="4" t="s">
        <v>12</v>
      </c>
      <c r="C283" s="4" t="s">
        <v>13</v>
      </c>
      <c r="D283" s="4">
        <v>39</v>
      </c>
      <c r="E283" s="45">
        <v>0</v>
      </c>
    </row>
    <row r="284" spans="1:5">
      <c r="A284" s="4" t="s">
        <v>12</v>
      </c>
      <c r="B284" s="4" t="s">
        <v>16</v>
      </c>
      <c r="C284" s="4" t="s">
        <v>13</v>
      </c>
      <c r="D284" s="4">
        <v>37</v>
      </c>
      <c r="E284" s="45">
        <v>0</v>
      </c>
    </row>
    <row r="285" spans="1:5">
      <c r="A285" s="4" t="s">
        <v>11</v>
      </c>
      <c r="B285" s="4" t="s">
        <v>16</v>
      </c>
      <c r="C285" s="4" t="s">
        <v>13</v>
      </c>
      <c r="D285" s="4">
        <v>47</v>
      </c>
      <c r="E285" s="45">
        <v>1</v>
      </c>
    </row>
    <row r="286" spans="1:5">
      <c r="A286" s="4" t="s">
        <v>12</v>
      </c>
      <c r="B286" s="4" t="s">
        <v>12</v>
      </c>
      <c r="C286" s="4" t="s">
        <v>12</v>
      </c>
      <c r="D286" s="4">
        <v>52</v>
      </c>
      <c r="E286" s="45">
        <v>1</v>
      </c>
    </row>
    <row r="287" spans="1:5">
      <c r="A287" s="4" t="s">
        <v>12</v>
      </c>
      <c r="B287" s="4" t="s">
        <v>12</v>
      </c>
      <c r="C287" s="4" t="s">
        <v>12</v>
      </c>
      <c r="D287" s="4">
        <v>51</v>
      </c>
      <c r="E287" s="45">
        <v>0</v>
      </c>
    </row>
    <row r="288" spans="1:5">
      <c r="A288" s="4" t="s">
        <v>11</v>
      </c>
      <c r="B288" s="4" t="s">
        <v>16</v>
      </c>
      <c r="C288" s="4" t="s">
        <v>13</v>
      </c>
      <c r="D288" s="4">
        <v>34</v>
      </c>
      <c r="E288" s="45">
        <v>0</v>
      </c>
    </row>
    <row r="289" spans="1:5">
      <c r="A289" s="4" t="s">
        <v>12</v>
      </c>
      <c r="B289" s="4" t="s">
        <v>16</v>
      </c>
      <c r="C289" s="4" t="s">
        <v>13</v>
      </c>
      <c r="D289" s="4">
        <v>29</v>
      </c>
      <c r="E289" s="45">
        <v>1</v>
      </c>
    </row>
    <row r="290" spans="1:5">
      <c r="A290" s="4" t="s">
        <v>12</v>
      </c>
      <c r="B290" s="4" t="s">
        <v>12</v>
      </c>
      <c r="C290" s="4" t="s">
        <v>12</v>
      </c>
      <c r="D290" s="4">
        <v>26</v>
      </c>
      <c r="E290" s="45">
        <v>0</v>
      </c>
    </row>
    <row r="291" spans="1:5">
      <c r="A291" s="4" t="s">
        <v>12</v>
      </c>
      <c r="B291" s="4" t="s">
        <v>12</v>
      </c>
      <c r="C291" s="4" t="s">
        <v>13</v>
      </c>
      <c r="D291" s="4">
        <v>33</v>
      </c>
      <c r="E291" s="45">
        <v>0</v>
      </c>
    </row>
    <row r="292" spans="1:5">
      <c r="A292" s="4" t="s">
        <v>12</v>
      </c>
      <c r="B292" s="4" t="s">
        <v>16</v>
      </c>
      <c r="C292" s="4" t="s">
        <v>13</v>
      </c>
      <c r="D292" s="4">
        <v>21</v>
      </c>
      <c r="E292" s="45">
        <v>0</v>
      </c>
    </row>
    <row r="293" spans="1:5">
      <c r="A293" s="4" t="s">
        <v>12</v>
      </c>
      <c r="B293" s="4" t="s">
        <v>12</v>
      </c>
      <c r="C293" s="4" t="s">
        <v>13</v>
      </c>
      <c r="D293" s="4">
        <v>25</v>
      </c>
      <c r="E293" s="45">
        <v>1</v>
      </c>
    </row>
    <row r="294" spans="1:5">
      <c r="A294" s="4" t="s">
        <v>12</v>
      </c>
      <c r="B294" s="4" t="s">
        <v>12</v>
      </c>
      <c r="C294" s="4" t="s">
        <v>13</v>
      </c>
      <c r="D294" s="4">
        <v>31</v>
      </c>
      <c r="E294" s="45">
        <v>1</v>
      </c>
    </row>
    <row r="295" spans="1:5">
      <c r="A295" s="4" t="s">
        <v>12</v>
      </c>
      <c r="B295" s="4" t="s">
        <v>12</v>
      </c>
      <c r="C295" s="4" t="s">
        <v>13</v>
      </c>
      <c r="D295" s="4">
        <v>24</v>
      </c>
      <c r="E295" s="45">
        <v>1</v>
      </c>
    </row>
    <row r="296" spans="1:5">
      <c r="A296" s="4" t="s">
        <v>11</v>
      </c>
      <c r="B296" s="4" t="s">
        <v>12</v>
      </c>
      <c r="C296" s="4" t="s">
        <v>12</v>
      </c>
      <c r="D296" s="4">
        <v>65</v>
      </c>
      <c r="E296" s="45">
        <v>0</v>
      </c>
    </row>
    <row r="297" spans="1:5">
      <c r="A297" s="4" t="s">
        <v>11</v>
      </c>
      <c r="B297" s="4" t="s">
        <v>12</v>
      </c>
      <c r="C297" s="4" t="s">
        <v>13</v>
      </c>
      <c r="D297" s="4">
        <v>28</v>
      </c>
      <c r="E297" s="45">
        <v>0</v>
      </c>
    </row>
    <row r="298" spans="1:5">
      <c r="A298" s="4" t="s">
        <v>11</v>
      </c>
      <c r="B298" s="4" t="s">
        <v>12</v>
      </c>
      <c r="C298" s="4" t="s">
        <v>12</v>
      </c>
      <c r="D298" s="4">
        <v>29</v>
      </c>
      <c r="E298" s="45">
        <v>1</v>
      </c>
    </row>
    <row r="299" spans="1:5">
      <c r="A299" s="4" t="s">
        <v>12</v>
      </c>
      <c r="B299" s="4" t="s">
        <v>16</v>
      </c>
      <c r="C299" s="4" t="s">
        <v>13</v>
      </c>
      <c r="D299" s="4">
        <v>24</v>
      </c>
      <c r="E299" s="45">
        <v>0</v>
      </c>
    </row>
    <row r="300" spans="1:5">
      <c r="A300" s="4" t="s">
        <v>12</v>
      </c>
      <c r="B300" s="4" t="s">
        <v>12</v>
      </c>
      <c r="C300" s="4" t="s">
        <v>13</v>
      </c>
      <c r="D300" s="4">
        <v>46</v>
      </c>
      <c r="E300" s="45">
        <v>1</v>
      </c>
    </row>
    <row r="301" spans="1:5">
      <c r="A301" s="4" t="s">
        <v>12</v>
      </c>
      <c r="B301" s="4" t="s">
        <v>12</v>
      </c>
      <c r="C301" s="4" t="s">
        <v>12</v>
      </c>
      <c r="D301" s="4">
        <v>58</v>
      </c>
      <c r="E301" s="45">
        <v>0</v>
      </c>
    </row>
    <row r="302" spans="1:5">
      <c r="A302" s="4" t="s">
        <v>11</v>
      </c>
      <c r="B302" s="4" t="s">
        <v>12</v>
      </c>
      <c r="C302" s="4" t="s">
        <v>13</v>
      </c>
      <c r="D302" s="4">
        <v>30</v>
      </c>
      <c r="E302" s="45">
        <v>1</v>
      </c>
    </row>
    <row r="303" spans="1:5">
      <c r="A303" s="4" t="s">
        <v>11</v>
      </c>
      <c r="B303" s="4" t="s">
        <v>12</v>
      </c>
      <c r="C303" s="4" t="s">
        <v>13</v>
      </c>
      <c r="D303" s="4">
        <v>25</v>
      </c>
      <c r="E303" s="45">
        <v>1</v>
      </c>
    </row>
    <row r="304" spans="1:5">
      <c r="A304" s="4" t="s">
        <v>12</v>
      </c>
      <c r="B304" s="4" t="s">
        <v>16</v>
      </c>
      <c r="C304" s="4" t="s">
        <v>13</v>
      </c>
      <c r="D304" s="4">
        <v>35</v>
      </c>
      <c r="E304" s="45">
        <v>0</v>
      </c>
    </row>
    <row r="305" spans="1:5">
      <c r="A305" s="4" t="s">
        <v>12</v>
      </c>
      <c r="B305" s="4" t="s">
        <v>14</v>
      </c>
      <c r="C305" s="4" t="s">
        <v>13</v>
      </c>
      <c r="D305" s="4">
        <v>28</v>
      </c>
      <c r="E305" s="45">
        <v>1</v>
      </c>
    </row>
    <row r="306" spans="1:5">
      <c r="A306" s="4" t="s">
        <v>11</v>
      </c>
      <c r="B306" s="4" t="s">
        <v>12</v>
      </c>
      <c r="C306" s="4" t="s">
        <v>12</v>
      </c>
      <c r="D306" s="4">
        <v>37</v>
      </c>
      <c r="E306" s="45">
        <v>0</v>
      </c>
    </row>
    <row r="307" spans="1:5">
      <c r="A307" s="4" t="s">
        <v>12</v>
      </c>
      <c r="B307" s="4" t="s">
        <v>12</v>
      </c>
      <c r="C307" s="4" t="s">
        <v>13</v>
      </c>
      <c r="D307" s="4">
        <v>29</v>
      </c>
      <c r="E307" s="45">
        <v>0</v>
      </c>
    </row>
    <row r="308" spans="1:5">
      <c r="A308" s="4" t="s">
        <v>11</v>
      </c>
      <c r="B308" s="4" t="s">
        <v>12</v>
      </c>
      <c r="C308" s="4" t="s">
        <v>12</v>
      </c>
      <c r="D308" s="4">
        <v>47</v>
      </c>
      <c r="E308" s="45">
        <v>1</v>
      </c>
    </row>
    <row r="309" spans="1:5">
      <c r="A309" s="4" t="s">
        <v>12</v>
      </c>
      <c r="B309" s="4" t="s">
        <v>12</v>
      </c>
      <c r="C309" s="4" t="s">
        <v>12</v>
      </c>
      <c r="D309" s="4">
        <v>21</v>
      </c>
      <c r="E309" s="45">
        <v>0</v>
      </c>
    </row>
    <row r="310" spans="1:5">
      <c r="A310" s="4" t="s">
        <v>12</v>
      </c>
      <c r="B310" s="4" t="s">
        <v>12</v>
      </c>
      <c r="C310" s="4" t="s">
        <v>13</v>
      </c>
      <c r="D310" s="4">
        <v>25</v>
      </c>
      <c r="E310" s="45">
        <v>1</v>
      </c>
    </row>
    <row r="311" spans="1:5">
      <c r="A311" s="4" t="s">
        <v>12</v>
      </c>
      <c r="B311" s="4" t="s">
        <v>12</v>
      </c>
      <c r="C311" s="4" t="s">
        <v>13</v>
      </c>
      <c r="D311" s="4">
        <v>30</v>
      </c>
      <c r="E311" s="45">
        <v>1</v>
      </c>
    </row>
    <row r="312" spans="1:5">
      <c r="A312" s="4" t="s">
        <v>12</v>
      </c>
      <c r="B312" s="4" t="s">
        <v>12</v>
      </c>
      <c r="C312" s="4" t="s">
        <v>12</v>
      </c>
      <c r="D312" s="4">
        <v>41</v>
      </c>
      <c r="E312" s="45">
        <v>0</v>
      </c>
    </row>
    <row r="313" spans="1:5">
      <c r="A313" s="4" t="s">
        <v>12</v>
      </c>
      <c r="B313" s="4" t="s">
        <v>12</v>
      </c>
      <c r="C313" s="4" t="s">
        <v>13</v>
      </c>
      <c r="D313" s="4">
        <v>22</v>
      </c>
      <c r="E313" s="45">
        <v>0</v>
      </c>
    </row>
    <row r="314" spans="1:5">
      <c r="A314" s="4" t="s">
        <v>11</v>
      </c>
      <c r="B314" s="4" t="s">
        <v>12</v>
      </c>
      <c r="C314" s="4" t="s">
        <v>12</v>
      </c>
      <c r="D314" s="4">
        <v>27</v>
      </c>
      <c r="E314" s="45">
        <v>1</v>
      </c>
    </row>
    <row r="315" spans="1:5">
      <c r="A315" s="4" t="s">
        <v>12</v>
      </c>
      <c r="B315" s="4" t="s">
        <v>12</v>
      </c>
      <c r="C315" s="4" t="s">
        <v>12</v>
      </c>
      <c r="D315" s="4">
        <v>25</v>
      </c>
      <c r="E315" s="45">
        <v>0</v>
      </c>
    </row>
    <row r="316" spans="1:5">
      <c r="A316" s="4" t="s">
        <v>12</v>
      </c>
      <c r="B316" s="4" t="s">
        <v>12</v>
      </c>
      <c r="C316" s="4" t="s">
        <v>13</v>
      </c>
      <c r="D316" s="4">
        <v>43</v>
      </c>
      <c r="E316" s="45">
        <v>1</v>
      </c>
    </row>
    <row r="317" spans="1:5">
      <c r="A317" s="4" t="s">
        <v>12</v>
      </c>
      <c r="B317" s="4" t="s">
        <v>12</v>
      </c>
      <c r="C317" s="4" t="s">
        <v>13</v>
      </c>
      <c r="D317" s="4">
        <v>26</v>
      </c>
      <c r="E317" s="45">
        <v>0</v>
      </c>
    </row>
    <row r="318" spans="1:5">
      <c r="A318" s="4" t="s">
        <v>12</v>
      </c>
      <c r="B318" s="4" t="s">
        <v>12</v>
      </c>
      <c r="C318" s="4" t="s">
        <v>12</v>
      </c>
      <c r="D318" s="4">
        <v>30</v>
      </c>
      <c r="E318" s="45">
        <v>0</v>
      </c>
    </row>
    <row r="319" spans="1:5">
      <c r="A319" s="4" t="s">
        <v>11</v>
      </c>
      <c r="B319" s="4" t="s">
        <v>12</v>
      </c>
      <c r="C319" s="4" t="s">
        <v>13</v>
      </c>
      <c r="D319" s="4">
        <v>29</v>
      </c>
      <c r="E319" s="45">
        <v>1</v>
      </c>
    </row>
    <row r="320" spans="1:5">
      <c r="A320" s="4" t="s">
        <v>12</v>
      </c>
      <c r="B320" s="4" t="s">
        <v>12</v>
      </c>
      <c r="C320" s="4" t="s">
        <v>13</v>
      </c>
      <c r="D320" s="4">
        <v>28</v>
      </c>
      <c r="E320" s="45">
        <v>0</v>
      </c>
    </row>
    <row r="321" spans="1:5">
      <c r="A321" s="4" t="s">
        <v>11</v>
      </c>
      <c r="B321" s="4" t="s">
        <v>12</v>
      </c>
      <c r="C321" s="4" t="s">
        <v>12</v>
      </c>
      <c r="D321" s="4">
        <v>59</v>
      </c>
      <c r="E321" s="45">
        <v>1</v>
      </c>
    </row>
    <row r="322" spans="1:5">
      <c r="A322" s="4" t="s">
        <v>12</v>
      </c>
      <c r="B322" s="4" t="s">
        <v>12</v>
      </c>
      <c r="C322" s="4" t="s">
        <v>12</v>
      </c>
      <c r="D322" s="4">
        <v>31</v>
      </c>
      <c r="E322" s="45">
        <v>0</v>
      </c>
    </row>
    <row r="323" spans="1:5">
      <c r="A323" s="4" t="s">
        <v>12</v>
      </c>
      <c r="B323" s="4" t="s">
        <v>12</v>
      </c>
      <c r="C323" s="4" t="s">
        <v>13</v>
      </c>
      <c r="D323" s="4">
        <v>25</v>
      </c>
      <c r="E323" s="45">
        <v>1</v>
      </c>
    </row>
    <row r="324" spans="1:5">
      <c r="A324" s="4" t="s">
        <v>12</v>
      </c>
      <c r="B324" s="4" t="s">
        <v>12</v>
      </c>
      <c r="C324" s="4" t="s">
        <v>12</v>
      </c>
      <c r="D324" s="4">
        <v>36</v>
      </c>
      <c r="E324" s="45">
        <v>1</v>
      </c>
    </row>
    <row r="325" spans="1:5">
      <c r="A325" s="4" t="s">
        <v>11</v>
      </c>
      <c r="B325" s="4" t="s">
        <v>14</v>
      </c>
      <c r="C325" s="4" t="s">
        <v>12</v>
      </c>
      <c r="D325" s="4">
        <v>43</v>
      </c>
      <c r="E325" s="45">
        <v>1</v>
      </c>
    </row>
    <row r="326" spans="1:5">
      <c r="A326" s="4" t="s">
        <v>12</v>
      </c>
      <c r="B326" s="4" t="s">
        <v>12</v>
      </c>
      <c r="C326" s="4" t="s">
        <v>13</v>
      </c>
      <c r="D326" s="4">
        <v>21</v>
      </c>
      <c r="E326" s="45">
        <v>0</v>
      </c>
    </row>
    <row r="327" spans="1:5">
      <c r="A327" s="4" t="s">
        <v>11</v>
      </c>
      <c r="B327" s="4" t="s">
        <v>12</v>
      </c>
      <c r="C327" s="4" t="s">
        <v>12</v>
      </c>
      <c r="D327" s="4">
        <v>24</v>
      </c>
      <c r="E327" s="45">
        <v>0</v>
      </c>
    </row>
    <row r="328" spans="1:5">
      <c r="A328" s="4" t="s">
        <v>12</v>
      </c>
      <c r="B328" s="4" t="s">
        <v>12</v>
      </c>
      <c r="C328" s="4" t="s">
        <v>13</v>
      </c>
      <c r="D328" s="4">
        <v>30</v>
      </c>
      <c r="E328" s="45">
        <v>1</v>
      </c>
    </row>
    <row r="329" spans="1:5">
      <c r="A329" s="4" t="s">
        <v>11</v>
      </c>
      <c r="B329" s="4" t="s">
        <v>12</v>
      </c>
      <c r="C329" s="4" t="s">
        <v>13</v>
      </c>
      <c r="D329" s="4">
        <v>37</v>
      </c>
      <c r="E329" s="45">
        <v>0</v>
      </c>
    </row>
    <row r="330" spans="1:5">
      <c r="A330" s="4" t="s">
        <v>12</v>
      </c>
      <c r="B330" s="4" t="s">
        <v>16</v>
      </c>
      <c r="C330" s="4" t="s">
        <v>13</v>
      </c>
      <c r="D330" s="4">
        <v>23</v>
      </c>
      <c r="E330" s="45">
        <v>1</v>
      </c>
    </row>
    <row r="331" spans="1:5">
      <c r="A331" s="4" t="s">
        <v>12</v>
      </c>
      <c r="B331" s="4" t="s">
        <v>12</v>
      </c>
      <c r="C331" s="4" t="s">
        <v>13</v>
      </c>
      <c r="D331" s="4">
        <v>37</v>
      </c>
      <c r="E331" s="45">
        <v>0</v>
      </c>
    </row>
    <row r="332" spans="1:5">
      <c r="A332" s="4" t="s">
        <v>12</v>
      </c>
      <c r="B332" s="4" t="s">
        <v>12</v>
      </c>
      <c r="C332" s="4" t="s">
        <v>12</v>
      </c>
      <c r="D332" s="4">
        <v>46</v>
      </c>
      <c r="E332" s="45">
        <v>0</v>
      </c>
    </row>
    <row r="333" spans="1:5">
      <c r="A333" s="4" t="s">
        <v>12</v>
      </c>
      <c r="B333" s="4" t="s">
        <v>12</v>
      </c>
      <c r="C333" s="4" t="s">
        <v>13</v>
      </c>
      <c r="D333" s="4">
        <v>25</v>
      </c>
      <c r="E333" s="45">
        <v>0</v>
      </c>
    </row>
    <row r="334" spans="1:5">
      <c r="A334" s="4" t="s">
        <v>11</v>
      </c>
      <c r="B334" s="4" t="s">
        <v>12</v>
      </c>
      <c r="C334" s="4" t="s">
        <v>13</v>
      </c>
      <c r="D334" s="4">
        <v>41</v>
      </c>
      <c r="E334" s="45">
        <v>1</v>
      </c>
    </row>
    <row r="335" spans="1:5">
      <c r="A335" s="4" t="s">
        <v>12</v>
      </c>
      <c r="B335" s="4" t="s">
        <v>12</v>
      </c>
      <c r="C335" s="4" t="s">
        <v>12</v>
      </c>
      <c r="D335" s="4">
        <v>44</v>
      </c>
      <c r="E335" s="45">
        <v>0</v>
      </c>
    </row>
    <row r="336" spans="1:5">
      <c r="A336" s="4" t="s">
        <v>12</v>
      </c>
      <c r="B336" s="4" t="s">
        <v>12</v>
      </c>
      <c r="C336" s="4" t="s">
        <v>12</v>
      </c>
      <c r="D336" s="4">
        <v>22</v>
      </c>
      <c r="E336" s="45">
        <v>0</v>
      </c>
    </row>
    <row r="337" spans="1:5">
      <c r="A337" s="4" t="s">
        <v>11</v>
      </c>
      <c r="B337" s="4" t="s">
        <v>12</v>
      </c>
      <c r="C337" s="4" t="s">
        <v>13</v>
      </c>
      <c r="D337" s="4">
        <v>26</v>
      </c>
      <c r="E337" s="45">
        <v>0</v>
      </c>
    </row>
    <row r="338" spans="1:5">
      <c r="A338" s="4" t="s">
        <v>12</v>
      </c>
      <c r="B338" s="4" t="s">
        <v>12</v>
      </c>
      <c r="C338" s="4" t="s">
        <v>13</v>
      </c>
      <c r="D338" s="4">
        <v>44</v>
      </c>
      <c r="E338" s="45">
        <v>0</v>
      </c>
    </row>
    <row r="339" spans="1:5">
      <c r="A339" s="4" t="s">
        <v>12</v>
      </c>
      <c r="B339" s="4" t="s">
        <v>12</v>
      </c>
      <c r="C339" s="4" t="s">
        <v>13</v>
      </c>
      <c r="D339" s="4">
        <v>44</v>
      </c>
      <c r="E339" s="45">
        <v>1</v>
      </c>
    </row>
    <row r="340" spans="1:5">
      <c r="A340" s="4" t="s">
        <v>11</v>
      </c>
      <c r="B340" s="4" t="s">
        <v>12</v>
      </c>
      <c r="C340" s="4" t="s">
        <v>13</v>
      </c>
      <c r="D340" s="4">
        <v>33</v>
      </c>
      <c r="E340" s="45">
        <v>1</v>
      </c>
    </row>
    <row r="341" spans="1:5">
      <c r="A341" s="4" t="s">
        <v>11</v>
      </c>
      <c r="B341" s="4" t="s">
        <v>16</v>
      </c>
      <c r="C341" s="4" t="s">
        <v>13</v>
      </c>
      <c r="D341" s="4">
        <v>41</v>
      </c>
      <c r="E341" s="45">
        <v>1</v>
      </c>
    </row>
    <row r="342" spans="1:5">
      <c r="A342" s="4" t="s">
        <v>12</v>
      </c>
      <c r="B342" s="4" t="s">
        <v>12</v>
      </c>
      <c r="C342" s="4" t="s">
        <v>12</v>
      </c>
      <c r="D342" s="4">
        <v>22</v>
      </c>
      <c r="E342" s="45">
        <v>0</v>
      </c>
    </row>
    <row r="343" spans="1:5">
      <c r="A343" s="4" t="s">
        <v>12</v>
      </c>
      <c r="B343" s="4" t="s">
        <v>12</v>
      </c>
      <c r="C343" s="4" t="s">
        <v>12</v>
      </c>
      <c r="D343" s="4">
        <v>36</v>
      </c>
      <c r="E343" s="45">
        <v>0</v>
      </c>
    </row>
    <row r="344" spans="1:5">
      <c r="A344" s="4" t="s">
        <v>12</v>
      </c>
      <c r="B344" s="4" t="s">
        <v>12</v>
      </c>
      <c r="C344" s="4" t="s">
        <v>13</v>
      </c>
      <c r="D344" s="4">
        <v>22</v>
      </c>
      <c r="E344" s="45">
        <v>0</v>
      </c>
    </row>
    <row r="345" spans="1:5">
      <c r="A345" s="4" t="s">
        <v>12</v>
      </c>
      <c r="B345" s="4" t="s">
        <v>16</v>
      </c>
      <c r="C345" s="4" t="s">
        <v>13</v>
      </c>
      <c r="D345" s="4">
        <v>33</v>
      </c>
      <c r="E345" s="45">
        <v>0</v>
      </c>
    </row>
    <row r="346" spans="1:5">
      <c r="A346" s="4" t="s">
        <v>12</v>
      </c>
      <c r="B346" s="4" t="s">
        <v>12</v>
      </c>
      <c r="C346" s="4" t="s">
        <v>13</v>
      </c>
      <c r="D346" s="4">
        <v>57</v>
      </c>
      <c r="E346" s="45">
        <v>0</v>
      </c>
    </row>
    <row r="347" spans="1:5">
      <c r="A347" s="4" t="s">
        <v>12</v>
      </c>
      <c r="B347" s="4" t="s">
        <v>16</v>
      </c>
      <c r="C347" s="4" t="s">
        <v>13</v>
      </c>
      <c r="D347" s="4">
        <v>49</v>
      </c>
      <c r="E347" s="45">
        <v>0</v>
      </c>
    </row>
    <row r="348" spans="1:5">
      <c r="A348" s="4" t="s">
        <v>12</v>
      </c>
      <c r="B348" s="4" t="s">
        <v>12</v>
      </c>
      <c r="C348" s="4" t="s">
        <v>12</v>
      </c>
      <c r="D348" s="4">
        <v>22</v>
      </c>
      <c r="E348" s="45">
        <v>0</v>
      </c>
    </row>
    <row r="349" spans="1:5">
      <c r="A349" s="4" t="s">
        <v>12</v>
      </c>
      <c r="B349" s="4" t="s">
        <v>12</v>
      </c>
      <c r="C349" s="4" t="s">
        <v>12</v>
      </c>
      <c r="D349" s="4">
        <v>23</v>
      </c>
      <c r="E349" s="45">
        <v>0</v>
      </c>
    </row>
    <row r="350" spans="1:5">
      <c r="A350" s="4" t="s">
        <v>12</v>
      </c>
      <c r="B350" s="4" t="s">
        <v>12</v>
      </c>
      <c r="C350" s="4" t="s">
        <v>12</v>
      </c>
      <c r="D350" s="4">
        <v>26</v>
      </c>
      <c r="E350" s="45">
        <v>0</v>
      </c>
    </row>
    <row r="351" spans="1:5">
      <c r="A351" s="4" t="s">
        <v>12</v>
      </c>
      <c r="B351" s="4" t="s">
        <v>12</v>
      </c>
      <c r="C351" s="4" t="s">
        <v>13</v>
      </c>
      <c r="D351" s="4">
        <v>37</v>
      </c>
      <c r="E351" s="45">
        <v>1</v>
      </c>
    </row>
    <row r="352" spans="1:5">
      <c r="A352" s="4" t="s">
        <v>12</v>
      </c>
      <c r="B352" s="4" t="s">
        <v>12</v>
      </c>
      <c r="C352" s="4" t="s">
        <v>13</v>
      </c>
      <c r="D352" s="4">
        <v>29</v>
      </c>
      <c r="E352" s="45">
        <v>0</v>
      </c>
    </row>
    <row r="353" spans="1:5">
      <c r="A353" s="4" t="s">
        <v>12</v>
      </c>
      <c r="B353" s="4" t="s">
        <v>16</v>
      </c>
      <c r="C353" s="4" t="s">
        <v>13</v>
      </c>
      <c r="D353" s="4">
        <v>30</v>
      </c>
      <c r="E353" s="45">
        <v>0</v>
      </c>
    </row>
    <row r="354" spans="1:5">
      <c r="A354" s="4" t="s">
        <v>12</v>
      </c>
      <c r="B354" s="4" t="s">
        <v>16</v>
      </c>
      <c r="C354" s="4" t="s">
        <v>13</v>
      </c>
      <c r="D354" s="4">
        <v>46</v>
      </c>
      <c r="E354" s="45">
        <v>0</v>
      </c>
    </row>
    <row r="355" spans="1:5">
      <c r="A355" s="4" t="s">
        <v>12</v>
      </c>
      <c r="B355" s="4" t="s">
        <v>12</v>
      </c>
      <c r="C355" s="4" t="s">
        <v>12</v>
      </c>
      <c r="D355" s="4">
        <v>24</v>
      </c>
      <c r="E355" s="45">
        <v>0</v>
      </c>
    </row>
    <row r="356" spans="1:5">
      <c r="A356" s="4" t="s">
        <v>12</v>
      </c>
      <c r="B356" s="4" t="s">
        <v>12</v>
      </c>
      <c r="C356" s="4" t="s">
        <v>13</v>
      </c>
      <c r="D356" s="4">
        <v>21</v>
      </c>
      <c r="E356" s="45">
        <v>0</v>
      </c>
    </row>
    <row r="357" spans="1:5">
      <c r="A357" s="4" t="s">
        <v>11</v>
      </c>
      <c r="B357" s="4" t="s">
        <v>16</v>
      </c>
      <c r="C357" s="4" t="s">
        <v>13</v>
      </c>
      <c r="D357" s="4">
        <v>49</v>
      </c>
      <c r="E357" s="45">
        <v>1</v>
      </c>
    </row>
    <row r="358" spans="1:5">
      <c r="A358" s="4" t="s">
        <v>12</v>
      </c>
      <c r="B358" s="4" t="s">
        <v>12</v>
      </c>
      <c r="C358" s="4" t="s">
        <v>13</v>
      </c>
      <c r="D358" s="4">
        <v>28</v>
      </c>
      <c r="E358" s="45">
        <v>1</v>
      </c>
    </row>
    <row r="359" spans="1:5">
      <c r="A359" s="4" t="s">
        <v>12</v>
      </c>
      <c r="B359" s="4" t="s">
        <v>12</v>
      </c>
      <c r="C359" s="4" t="s">
        <v>13</v>
      </c>
      <c r="D359" s="4">
        <v>44</v>
      </c>
      <c r="E359" s="45">
        <v>1</v>
      </c>
    </row>
    <row r="360" spans="1:5">
      <c r="A360" s="4" t="s">
        <v>12</v>
      </c>
      <c r="B360" s="4" t="s">
        <v>12</v>
      </c>
      <c r="C360" s="4" t="s">
        <v>13</v>
      </c>
      <c r="D360" s="4">
        <v>48</v>
      </c>
      <c r="E360" s="45">
        <v>0</v>
      </c>
    </row>
    <row r="361" spans="1:5">
      <c r="A361" s="4" t="s">
        <v>11</v>
      </c>
      <c r="B361" s="4" t="s">
        <v>12</v>
      </c>
      <c r="C361" s="4" t="s">
        <v>13</v>
      </c>
      <c r="D361" s="4">
        <v>29</v>
      </c>
      <c r="E361" s="45">
        <v>1</v>
      </c>
    </row>
    <row r="362" spans="1:5">
      <c r="A362" s="4" t="s">
        <v>11</v>
      </c>
      <c r="B362" s="4" t="s">
        <v>12</v>
      </c>
      <c r="C362" s="4" t="s">
        <v>13</v>
      </c>
      <c r="D362" s="4">
        <v>29</v>
      </c>
      <c r="E362" s="45">
        <v>1</v>
      </c>
    </row>
    <row r="363" spans="1:5">
      <c r="A363" s="4" t="s">
        <v>11</v>
      </c>
      <c r="B363" s="4" t="s">
        <v>12</v>
      </c>
      <c r="C363" s="4" t="s">
        <v>12</v>
      </c>
      <c r="D363" s="4">
        <v>63</v>
      </c>
      <c r="E363" s="45">
        <v>0</v>
      </c>
    </row>
    <row r="364" spans="1:5">
      <c r="A364" s="4" t="s">
        <v>12</v>
      </c>
      <c r="B364" s="4" t="s">
        <v>17</v>
      </c>
      <c r="C364" s="4" t="s">
        <v>13</v>
      </c>
      <c r="D364" s="4">
        <v>65</v>
      </c>
      <c r="E364" s="45">
        <v>0</v>
      </c>
    </row>
    <row r="365" spans="1:5">
      <c r="A365" s="4" t="s">
        <v>11</v>
      </c>
      <c r="B365" s="4" t="s">
        <v>12</v>
      </c>
      <c r="C365" s="4" t="s">
        <v>13</v>
      </c>
      <c r="D365" s="4">
        <v>67</v>
      </c>
      <c r="E365" s="45">
        <v>1</v>
      </c>
    </row>
    <row r="366" spans="1:5">
      <c r="A366" s="4" t="s">
        <v>11</v>
      </c>
      <c r="B366" s="4" t="s">
        <v>12</v>
      </c>
      <c r="C366" s="4" t="s">
        <v>13</v>
      </c>
      <c r="D366" s="4">
        <v>30</v>
      </c>
      <c r="E366" s="45">
        <v>0</v>
      </c>
    </row>
    <row r="367" spans="1:5">
      <c r="A367" s="4" t="s">
        <v>12</v>
      </c>
      <c r="B367" s="4" t="s">
        <v>12</v>
      </c>
      <c r="C367" s="4" t="s">
        <v>13</v>
      </c>
      <c r="D367" s="4">
        <v>30</v>
      </c>
      <c r="E367" s="45">
        <v>0</v>
      </c>
    </row>
    <row r="368" spans="1:5">
      <c r="A368" s="4" t="s">
        <v>12</v>
      </c>
      <c r="B368" s="4" t="s">
        <v>12</v>
      </c>
      <c r="C368" s="4" t="s">
        <v>12</v>
      </c>
      <c r="D368" s="4">
        <v>29</v>
      </c>
      <c r="E368" s="45">
        <v>1</v>
      </c>
    </row>
    <row r="369" spans="1:5">
      <c r="A369" s="4" t="s">
        <v>12</v>
      </c>
      <c r="B369" s="4" t="s">
        <v>12</v>
      </c>
      <c r="C369" s="4" t="s">
        <v>12</v>
      </c>
      <c r="D369" s="4">
        <v>21</v>
      </c>
      <c r="E369" s="45">
        <v>0</v>
      </c>
    </row>
    <row r="370" spans="1:5">
      <c r="A370" s="4" t="s">
        <v>12</v>
      </c>
      <c r="B370" s="4" t="s">
        <v>16</v>
      </c>
      <c r="C370" s="4" t="s">
        <v>12</v>
      </c>
      <c r="D370" s="4">
        <v>22</v>
      </c>
      <c r="E370" s="45">
        <v>0</v>
      </c>
    </row>
    <row r="371" spans="1:5">
      <c r="A371" s="4" t="s">
        <v>12</v>
      </c>
      <c r="B371" s="4" t="s">
        <v>17</v>
      </c>
      <c r="C371" s="4" t="s">
        <v>13</v>
      </c>
      <c r="D371" s="4">
        <v>45</v>
      </c>
      <c r="E371" s="45">
        <v>1</v>
      </c>
    </row>
    <row r="372" spans="1:5">
      <c r="A372" s="4" t="s">
        <v>11</v>
      </c>
      <c r="B372" s="4" t="s">
        <v>16</v>
      </c>
      <c r="C372" s="4" t="s">
        <v>13</v>
      </c>
      <c r="D372" s="4">
        <v>25</v>
      </c>
      <c r="E372" s="45">
        <v>1</v>
      </c>
    </row>
    <row r="373" spans="1:5">
      <c r="A373" s="4" t="s">
        <v>12</v>
      </c>
      <c r="B373" s="4" t="s">
        <v>12</v>
      </c>
      <c r="C373" s="4" t="s">
        <v>15</v>
      </c>
      <c r="D373" s="4">
        <v>21</v>
      </c>
      <c r="E373" s="45">
        <v>0</v>
      </c>
    </row>
    <row r="374" spans="1:5">
      <c r="A374" s="4" t="s">
        <v>12</v>
      </c>
      <c r="B374" s="4" t="s">
        <v>12</v>
      </c>
      <c r="C374" s="4" t="s">
        <v>13</v>
      </c>
      <c r="D374" s="4">
        <v>21</v>
      </c>
      <c r="E374" s="45">
        <v>0</v>
      </c>
    </row>
    <row r="375" spans="1:5">
      <c r="A375" s="4" t="s">
        <v>12</v>
      </c>
      <c r="B375" s="4" t="s">
        <v>12</v>
      </c>
      <c r="C375" s="4" t="s">
        <v>13</v>
      </c>
      <c r="D375" s="4">
        <v>25</v>
      </c>
      <c r="E375" s="45">
        <v>0</v>
      </c>
    </row>
    <row r="376" spans="1:5">
      <c r="A376" s="4" t="s">
        <v>12</v>
      </c>
      <c r="B376" s="4" t="s">
        <v>12</v>
      </c>
      <c r="C376" s="4" t="s">
        <v>13</v>
      </c>
      <c r="D376" s="4">
        <v>28</v>
      </c>
      <c r="E376" s="45">
        <v>0</v>
      </c>
    </row>
    <row r="377" spans="1:5">
      <c r="A377" s="4" t="s">
        <v>11</v>
      </c>
      <c r="B377" s="4" t="s">
        <v>16</v>
      </c>
      <c r="C377" s="4" t="s">
        <v>13</v>
      </c>
      <c r="D377" s="4">
        <v>58</v>
      </c>
      <c r="E377" s="45">
        <v>1</v>
      </c>
    </row>
    <row r="378" spans="1:5">
      <c r="A378" s="4" t="s">
        <v>12</v>
      </c>
      <c r="B378" s="4" t="s">
        <v>16</v>
      </c>
      <c r="C378" s="4" t="s">
        <v>12</v>
      </c>
      <c r="D378" s="4">
        <v>22</v>
      </c>
      <c r="E378" s="45">
        <v>0</v>
      </c>
    </row>
    <row r="379" spans="1:5">
      <c r="A379" s="4" t="s">
        <v>12</v>
      </c>
      <c r="B379" s="4" t="s">
        <v>12</v>
      </c>
      <c r="C379" s="4" t="s">
        <v>13</v>
      </c>
      <c r="D379" s="4">
        <v>22</v>
      </c>
      <c r="E379" s="45">
        <v>0</v>
      </c>
    </row>
    <row r="380" spans="1:5">
      <c r="A380" s="4" t="s">
        <v>11</v>
      </c>
      <c r="B380" s="4" t="s">
        <v>12</v>
      </c>
      <c r="C380" s="4" t="s">
        <v>13</v>
      </c>
      <c r="D380" s="4">
        <v>32</v>
      </c>
      <c r="E380" s="45">
        <v>1</v>
      </c>
    </row>
    <row r="381" spans="1:5">
      <c r="A381" s="4" t="s">
        <v>12</v>
      </c>
      <c r="B381" s="4" t="s">
        <v>17</v>
      </c>
      <c r="C381" s="4" t="s">
        <v>13</v>
      </c>
      <c r="D381" s="4">
        <v>35</v>
      </c>
      <c r="E381" s="45">
        <v>0</v>
      </c>
    </row>
    <row r="382" spans="1:5">
      <c r="A382" s="4" t="s">
        <v>12</v>
      </c>
      <c r="B382" s="4" t="s">
        <v>12</v>
      </c>
      <c r="C382" s="4" t="s">
        <v>13</v>
      </c>
      <c r="D382" s="4">
        <v>24</v>
      </c>
      <c r="E382" s="45">
        <v>0</v>
      </c>
    </row>
    <row r="383" spans="1:5">
      <c r="A383" s="4" t="s">
        <v>12</v>
      </c>
      <c r="B383" s="4" t="s">
        <v>12</v>
      </c>
      <c r="C383" s="4" t="s">
        <v>12</v>
      </c>
      <c r="D383" s="4">
        <v>22</v>
      </c>
      <c r="E383" s="45">
        <v>0</v>
      </c>
    </row>
    <row r="384" spans="1:5">
      <c r="A384" s="4" t="s">
        <v>12</v>
      </c>
      <c r="B384" s="4" t="s">
        <v>12</v>
      </c>
      <c r="C384" s="4" t="s">
        <v>12</v>
      </c>
      <c r="D384" s="4">
        <v>21</v>
      </c>
      <c r="E384" s="45">
        <v>0</v>
      </c>
    </row>
    <row r="385" spans="1:5">
      <c r="A385" s="4" t="s">
        <v>12</v>
      </c>
      <c r="B385" s="4" t="s">
        <v>12</v>
      </c>
      <c r="C385" s="4" t="s">
        <v>12</v>
      </c>
      <c r="D385" s="4">
        <v>25</v>
      </c>
      <c r="E385" s="45">
        <v>0</v>
      </c>
    </row>
    <row r="386" spans="1:5">
      <c r="A386" s="4" t="s">
        <v>12</v>
      </c>
      <c r="B386" s="4" t="s">
        <v>12</v>
      </c>
      <c r="C386" s="4" t="s">
        <v>12</v>
      </c>
      <c r="D386" s="4">
        <v>25</v>
      </c>
      <c r="E386" s="45">
        <v>0</v>
      </c>
    </row>
    <row r="387" spans="1:5">
      <c r="A387" s="4" t="s">
        <v>12</v>
      </c>
      <c r="B387" s="4" t="s">
        <v>12</v>
      </c>
      <c r="C387" s="4" t="s">
        <v>12</v>
      </c>
      <c r="D387" s="4">
        <v>24</v>
      </c>
      <c r="E387" s="45">
        <v>0</v>
      </c>
    </row>
    <row r="388" spans="1:5">
      <c r="A388" s="4" t="s">
        <v>12</v>
      </c>
      <c r="B388" s="4" t="s">
        <v>12</v>
      </c>
      <c r="C388" s="4" t="s">
        <v>13</v>
      </c>
      <c r="D388" s="4">
        <v>35</v>
      </c>
      <c r="E388" s="45">
        <v>1</v>
      </c>
    </row>
    <row r="389" spans="1:5">
      <c r="A389" s="4" t="s">
        <v>12</v>
      </c>
      <c r="B389" s="4" t="s">
        <v>17</v>
      </c>
      <c r="C389" s="4" t="s">
        <v>13</v>
      </c>
      <c r="D389" s="4">
        <v>45</v>
      </c>
      <c r="E389" s="45">
        <v>1</v>
      </c>
    </row>
    <row r="390" spans="1:5">
      <c r="A390" s="4" t="s">
        <v>11</v>
      </c>
      <c r="B390" s="4" t="s">
        <v>16</v>
      </c>
      <c r="C390" s="4" t="s">
        <v>13</v>
      </c>
      <c r="D390" s="4">
        <v>58</v>
      </c>
      <c r="E390" s="45">
        <v>1</v>
      </c>
    </row>
    <row r="391" spans="1:5">
      <c r="A391" s="4" t="s">
        <v>12</v>
      </c>
      <c r="B391" s="4" t="s">
        <v>12</v>
      </c>
      <c r="C391" s="4" t="s">
        <v>13</v>
      </c>
      <c r="D391" s="4">
        <v>28</v>
      </c>
      <c r="E391" s="45">
        <v>0</v>
      </c>
    </row>
    <row r="392" spans="1:5">
      <c r="A392" s="4" t="s">
        <v>12</v>
      </c>
      <c r="B392" s="4" t="s">
        <v>12</v>
      </c>
      <c r="C392" s="4" t="s">
        <v>13</v>
      </c>
      <c r="D392" s="4">
        <v>42</v>
      </c>
      <c r="E392" s="45">
        <v>0</v>
      </c>
    </row>
    <row r="393" spans="1:5">
      <c r="A393" s="4" t="s">
        <v>11</v>
      </c>
      <c r="B393" s="4" t="s">
        <v>12</v>
      </c>
      <c r="C393" s="4" t="s">
        <v>13</v>
      </c>
      <c r="D393" s="4">
        <v>27</v>
      </c>
      <c r="E393" s="45">
        <v>1</v>
      </c>
    </row>
    <row r="394" spans="1:5">
      <c r="A394" s="4" t="s">
        <v>12</v>
      </c>
      <c r="B394" s="4" t="s">
        <v>12</v>
      </c>
      <c r="C394" s="4" t="s">
        <v>12</v>
      </c>
      <c r="D394" s="4">
        <v>21</v>
      </c>
      <c r="E394" s="45">
        <v>0</v>
      </c>
    </row>
    <row r="395" spans="1:5">
      <c r="A395" s="4" t="s">
        <v>12</v>
      </c>
      <c r="B395" s="4" t="s">
        <v>12</v>
      </c>
      <c r="C395" s="4" t="s">
        <v>12</v>
      </c>
      <c r="D395" s="4">
        <v>37</v>
      </c>
      <c r="E395" s="45">
        <v>0</v>
      </c>
    </row>
    <row r="396" spans="1:5">
      <c r="A396" s="4" t="s">
        <v>11</v>
      </c>
      <c r="B396" s="4" t="s">
        <v>12</v>
      </c>
      <c r="C396" s="4" t="s">
        <v>13</v>
      </c>
      <c r="D396" s="4">
        <v>31</v>
      </c>
      <c r="E396" s="45">
        <v>1</v>
      </c>
    </row>
    <row r="397" spans="1:5">
      <c r="A397" s="4" t="s">
        <v>12</v>
      </c>
      <c r="B397" s="4" t="s">
        <v>12</v>
      </c>
      <c r="C397" s="4" t="s">
        <v>12</v>
      </c>
      <c r="D397" s="4">
        <v>25</v>
      </c>
      <c r="E397" s="45">
        <v>0</v>
      </c>
    </row>
    <row r="398" spans="1:5">
      <c r="A398" s="4" t="s">
        <v>12</v>
      </c>
      <c r="B398" s="4" t="s">
        <v>12</v>
      </c>
      <c r="C398" s="4" t="s">
        <v>12</v>
      </c>
      <c r="D398" s="4">
        <v>39</v>
      </c>
      <c r="E398" s="45">
        <v>0</v>
      </c>
    </row>
    <row r="399" spans="1:5">
      <c r="A399" s="4" t="s">
        <v>12</v>
      </c>
      <c r="B399" s="4" t="s">
        <v>12</v>
      </c>
      <c r="C399" s="4" t="s">
        <v>13</v>
      </c>
      <c r="D399" s="4">
        <v>22</v>
      </c>
      <c r="E399" s="45">
        <v>1</v>
      </c>
    </row>
    <row r="400" spans="1:5">
      <c r="A400" s="4" t="s">
        <v>12</v>
      </c>
      <c r="B400" s="4" t="s">
        <v>12</v>
      </c>
      <c r="C400" s="4" t="s">
        <v>12</v>
      </c>
      <c r="D400" s="4">
        <v>25</v>
      </c>
      <c r="E400" s="45">
        <v>0</v>
      </c>
    </row>
    <row r="401" spans="1:5">
      <c r="A401" s="4" t="s">
        <v>11</v>
      </c>
      <c r="B401" s="4" t="s">
        <v>12</v>
      </c>
      <c r="C401" s="4" t="s">
        <v>13</v>
      </c>
      <c r="D401" s="4">
        <v>25</v>
      </c>
      <c r="E401" s="45">
        <v>1</v>
      </c>
    </row>
    <row r="402" spans="1:5">
      <c r="A402" s="4" t="s">
        <v>12</v>
      </c>
      <c r="B402" s="4" t="s">
        <v>12</v>
      </c>
      <c r="C402" s="4" t="s">
        <v>13</v>
      </c>
      <c r="D402" s="4">
        <v>31</v>
      </c>
      <c r="E402" s="45">
        <v>1</v>
      </c>
    </row>
    <row r="403" spans="1:5">
      <c r="A403" s="4" t="s">
        <v>12</v>
      </c>
      <c r="B403" s="4" t="s">
        <v>12</v>
      </c>
      <c r="C403" s="4" t="s">
        <v>12</v>
      </c>
      <c r="D403" s="4">
        <v>55</v>
      </c>
      <c r="E403" s="45">
        <v>0</v>
      </c>
    </row>
    <row r="404" spans="1:5">
      <c r="A404" s="4" t="s">
        <v>12</v>
      </c>
      <c r="B404" s="4" t="s">
        <v>16</v>
      </c>
      <c r="C404" s="4" t="s">
        <v>13</v>
      </c>
      <c r="D404" s="4">
        <v>35</v>
      </c>
      <c r="E404" s="45">
        <v>1</v>
      </c>
    </row>
    <row r="405" spans="1:5">
      <c r="A405" s="4" t="s">
        <v>12</v>
      </c>
      <c r="B405" s="4" t="s">
        <v>12</v>
      </c>
      <c r="C405" s="4" t="s">
        <v>13</v>
      </c>
      <c r="D405" s="4">
        <v>38</v>
      </c>
      <c r="E405" s="45">
        <v>0</v>
      </c>
    </row>
    <row r="406" spans="1:5">
      <c r="A406" s="4" t="s">
        <v>11</v>
      </c>
      <c r="B406" s="4" t="s">
        <v>12</v>
      </c>
      <c r="C406" s="4" t="s">
        <v>13</v>
      </c>
      <c r="D406" s="4">
        <v>41</v>
      </c>
      <c r="E406" s="45">
        <v>1</v>
      </c>
    </row>
    <row r="407" spans="1:5">
      <c r="A407" s="4" t="s">
        <v>12</v>
      </c>
      <c r="B407" s="4" t="s">
        <v>12</v>
      </c>
      <c r="C407" s="4" t="s">
        <v>13</v>
      </c>
      <c r="D407" s="4">
        <v>26</v>
      </c>
      <c r="E407" s="45">
        <v>0</v>
      </c>
    </row>
    <row r="408" spans="1:5">
      <c r="A408" s="4" t="s">
        <v>12</v>
      </c>
      <c r="B408" s="4" t="s">
        <v>12</v>
      </c>
      <c r="C408" s="4" t="s">
        <v>12</v>
      </c>
      <c r="D408" s="4">
        <v>46</v>
      </c>
      <c r="E408" s="45">
        <v>1</v>
      </c>
    </row>
    <row r="409" spans="1:5">
      <c r="A409" s="4" t="s">
        <v>12</v>
      </c>
      <c r="B409" s="4" t="s">
        <v>12</v>
      </c>
      <c r="C409" s="4" t="s">
        <v>12</v>
      </c>
      <c r="D409" s="4">
        <v>25</v>
      </c>
      <c r="E409" s="45">
        <v>0</v>
      </c>
    </row>
    <row r="410" spans="1:5">
      <c r="A410" s="4" t="s">
        <v>11</v>
      </c>
      <c r="B410" s="4" t="s">
        <v>12</v>
      </c>
      <c r="C410" s="4" t="s">
        <v>12</v>
      </c>
      <c r="D410" s="4">
        <v>39</v>
      </c>
      <c r="E410" s="45">
        <v>1</v>
      </c>
    </row>
    <row r="411" spans="1:5">
      <c r="A411" s="4" t="s">
        <v>11</v>
      </c>
      <c r="B411" s="4" t="s">
        <v>12</v>
      </c>
      <c r="C411" s="4" t="s">
        <v>13</v>
      </c>
      <c r="D411" s="4">
        <v>28</v>
      </c>
      <c r="E411" s="45">
        <v>1</v>
      </c>
    </row>
    <row r="412" spans="1:5">
      <c r="A412" s="4" t="s">
        <v>12</v>
      </c>
      <c r="B412" s="4" t="s">
        <v>14</v>
      </c>
      <c r="C412" s="4" t="s">
        <v>13</v>
      </c>
      <c r="D412" s="4">
        <v>28</v>
      </c>
      <c r="E412" s="45">
        <v>0</v>
      </c>
    </row>
    <row r="413" spans="1:5">
      <c r="A413" s="4" t="s">
        <v>12</v>
      </c>
      <c r="B413" s="4" t="s">
        <v>12</v>
      </c>
      <c r="C413" s="4" t="s">
        <v>13</v>
      </c>
      <c r="D413" s="4">
        <v>25</v>
      </c>
      <c r="E413" s="45">
        <v>0</v>
      </c>
    </row>
    <row r="414" spans="1:5">
      <c r="A414" s="4" t="s">
        <v>11</v>
      </c>
      <c r="B414" s="4" t="s">
        <v>16</v>
      </c>
      <c r="C414" s="4" t="s">
        <v>13</v>
      </c>
      <c r="D414" s="4">
        <v>22</v>
      </c>
      <c r="E414" s="45">
        <v>0</v>
      </c>
    </row>
    <row r="415" spans="1:5">
      <c r="A415" s="4" t="s">
        <v>11</v>
      </c>
      <c r="B415" s="4" t="s">
        <v>12</v>
      </c>
      <c r="C415" s="4" t="s">
        <v>12</v>
      </c>
      <c r="D415" s="4">
        <v>21</v>
      </c>
      <c r="E415" s="45">
        <v>0</v>
      </c>
    </row>
    <row r="416" spans="1:5">
      <c r="A416" s="4" t="s">
        <v>12</v>
      </c>
      <c r="B416" s="4" t="s">
        <v>12</v>
      </c>
      <c r="C416" s="4" t="s">
        <v>13</v>
      </c>
      <c r="D416" s="4">
        <v>21</v>
      </c>
      <c r="E416" s="45">
        <v>1</v>
      </c>
    </row>
    <row r="417" spans="1:5">
      <c r="A417" s="4" t="s">
        <v>11</v>
      </c>
      <c r="B417" s="4" t="s">
        <v>16</v>
      </c>
      <c r="C417" s="4" t="s">
        <v>13</v>
      </c>
      <c r="D417" s="4">
        <v>22</v>
      </c>
      <c r="E417" s="45">
        <v>1</v>
      </c>
    </row>
    <row r="418" spans="1:5">
      <c r="A418" s="4" t="s">
        <v>12</v>
      </c>
      <c r="B418" s="4" t="s">
        <v>12</v>
      </c>
      <c r="C418" s="4" t="s">
        <v>12</v>
      </c>
      <c r="D418" s="4">
        <v>22</v>
      </c>
      <c r="E418" s="45">
        <v>0</v>
      </c>
    </row>
    <row r="419" spans="1:5">
      <c r="A419" s="4" t="s">
        <v>11</v>
      </c>
      <c r="B419" s="4" t="s">
        <v>16</v>
      </c>
      <c r="C419" s="4" t="s">
        <v>13</v>
      </c>
      <c r="D419" s="4">
        <v>37</v>
      </c>
      <c r="E419" s="45">
        <v>1</v>
      </c>
    </row>
    <row r="420" spans="1:5">
      <c r="A420" s="4" t="s">
        <v>12</v>
      </c>
      <c r="B420" s="4" t="s">
        <v>12</v>
      </c>
      <c r="C420" s="4" t="s">
        <v>15</v>
      </c>
      <c r="D420" s="4">
        <v>27</v>
      </c>
      <c r="E420" s="45">
        <v>0</v>
      </c>
    </row>
    <row r="421" spans="1:5">
      <c r="A421" s="4" t="s">
        <v>12</v>
      </c>
      <c r="B421" s="4" t="s">
        <v>12</v>
      </c>
      <c r="C421" s="4" t="s">
        <v>12</v>
      </c>
      <c r="D421" s="4">
        <v>28</v>
      </c>
      <c r="E421" s="45">
        <v>1</v>
      </c>
    </row>
    <row r="422" spans="1:5">
      <c r="A422" s="4" t="s">
        <v>12</v>
      </c>
      <c r="B422" s="4" t="s">
        <v>16</v>
      </c>
      <c r="C422" s="4" t="s">
        <v>13</v>
      </c>
      <c r="D422" s="4">
        <v>26</v>
      </c>
      <c r="E422" s="45">
        <v>0</v>
      </c>
    </row>
    <row r="423" spans="1:5">
      <c r="A423" s="4" t="s">
        <v>12</v>
      </c>
      <c r="B423" s="4" t="s">
        <v>12</v>
      </c>
      <c r="C423" s="4" t="s">
        <v>12</v>
      </c>
      <c r="D423" s="4">
        <v>21</v>
      </c>
      <c r="E423" s="45">
        <v>0</v>
      </c>
    </row>
    <row r="424" spans="1:5">
      <c r="A424" s="4" t="s">
        <v>12</v>
      </c>
      <c r="B424" s="4" t="s">
        <v>12</v>
      </c>
      <c r="C424" s="4" t="s">
        <v>13</v>
      </c>
      <c r="D424" s="4">
        <v>21</v>
      </c>
      <c r="E424" s="45">
        <v>0</v>
      </c>
    </row>
    <row r="425" spans="1:5">
      <c r="A425" s="4" t="s">
        <v>12</v>
      </c>
      <c r="B425" s="4" t="s">
        <v>12</v>
      </c>
      <c r="C425" s="4" t="s">
        <v>13</v>
      </c>
      <c r="D425" s="4">
        <v>21</v>
      </c>
      <c r="E425" s="45">
        <v>0</v>
      </c>
    </row>
    <row r="426" spans="1:5">
      <c r="A426" s="4" t="s">
        <v>11</v>
      </c>
      <c r="B426" s="4" t="s">
        <v>12</v>
      </c>
      <c r="C426" s="4" t="s">
        <v>13</v>
      </c>
      <c r="D426" s="4">
        <v>36</v>
      </c>
      <c r="E426" s="45">
        <v>1</v>
      </c>
    </row>
    <row r="427" spans="1:5">
      <c r="A427" s="4" t="s">
        <v>11</v>
      </c>
      <c r="B427" s="4" t="s">
        <v>12</v>
      </c>
      <c r="C427" s="4" t="s">
        <v>13</v>
      </c>
      <c r="D427" s="4">
        <v>31</v>
      </c>
      <c r="E427" s="45">
        <v>1</v>
      </c>
    </row>
    <row r="428" spans="1:5">
      <c r="A428" s="4" t="s">
        <v>12</v>
      </c>
      <c r="B428" s="4" t="s">
        <v>12</v>
      </c>
      <c r="C428" s="4" t="s">
        <v>15</v>
      </c>
      <c r="D428" s="4">
        <v>25</v>
      </c>
      <c r="E428" s="45">
        <v>0</v>
      </c>
    </row>
    <row r="429" spans="1:5">
      <c r="A429" s="4" t="s">
        <v>11</v>
      </c>
      <c r="B429" s="4" t="s">
        <v>12</v>
      </c>
      <c r="C429" s="4" t="s">
        <v>13</v>
      </c>
      <c r="D429" s="4">
        <v>38</v>
      </c>
      <c r="E429" s="45">
        <v>1</v>
      </c>
    </row>
    <row r="430" spans="1:5">
      <c r="A430" s="4" t="s">
        <v>12</v>
      </c>
      <c r="B430" s="4" t="s">
        <v>14</v>
      </c>
      <c r="C430" s="4" t="s">
        <v>13</v>
      </c>
      <c r="D430" s="4">
        <v>26</v>
      </c>
      <c r="E430" s="45">
        <v>0</v>
      </c>
    </row>
    <row r="431" spans="1:5">
      <c r="A431" s="4" t="s">
        <v>12</v>
      </c>
      <c r="B431" s="4" t="s">
        <v>16</v>
      </c>
      <c r="C431" s="4" t="s">
        <v>13</v>
      </c>
      <c r="D431" s="4">
        <v>43</v>
      </c>
      <c r="E431" s="45">
        <v>1</v>
      </c>
    </row>
    <row r="432" spans="1:5">
      <c r="A432" s="4" t="s">
        <v>12</v>
      </c>
      <c r="B432" s="4" t="s">
        <v>12</v>
      </c>
      <c r="C432" s="4" t="s">
        <v>12</v>
      </c>
      <c r="D432" s="4">
        <v>23</v>
      </c>
      <c r="E432" s="45">
        <v>0</v>
      </c>
    </row>
    <row r="433" spans="1:5">
      <c r="A433" s="4" t="s">
        <v>12</v>
      </c>
      <c r="B433" s="4" t="s">
        <v>12</v>
      </c>
      <c r="C433" s="4" t="s">
        <v>13</v>
      </c>
      <c r="D433" s="4">
        <v>38</v>
      </c>
      <c r="E433" s="45">
        <v>0</v>
      </c>
    </row>
    <row r="434" spans="1:5">
      <c r="A434" s="4" t="s">
        <v>12</v>
      </c>
      <c r="B434" s="4" t="s">
        <v>12</v>
      </c>
      <c r="C434" s="4" t="s">
        <v>13</v>
      </c>
      <c r="D434" s="4">
        <v>22</v>
      </c>
      <c r="E434" s="45">
        <v>0</v>
      </c>
    </row>
    <row r="435" spans="1:5">
      <c r="A435" s="4" t="s">
        <v>12</v>
      </c>
      <c r="B435" s="4" t="s">
        <v>12</v>
      </c>
      <c r="C435" s="4" t="s">
        <v>12</v>
      </c>
      <c r="D435" s="4">
        <v>29</v>
      </c>
      <c r="E435" s="45">
        <v>0</v>
      </c>
    </row>
    <row r="436" spans="1:5">
      <c r="A436" s="4" t="s">
        <v>12</v>
      </c>
      <c r="B436" s="4" t="s">
        <v>12</v>
      </c>
      <c r="C436" s="4" t="s">
        <v>12</v>
      </c>
      <c r="D436" s="4">
        <v>36</v>
      </c>
      <c r="E436" s="45">
        <v>0</v>
      </c>
    </row>
    <row r="437" spans="1:5">
      <c r="A437" s="4" t="s">
        <v>11</v>
      </c>
      <c r="B437" s="4" t="s">
        <v>12</v>
      </c>
      <c r="C437" s="4" t="s">
        <v>13</v>
      </c>
      <c r="D437" s="4">
        <v>29</v>
      </c>
      <c r="E437" s="45">
        <v>1</v>
      </c>
    </row>
    <row r="438" spans="1:5">
      <c r="A438" s="4" t="s">
        <v>11</v>
      </c>
      <c r="B438" s="4" t="s">
        <v>16</v>
      </c>
      <c r="C438" s="4" t="s">
        <v>13</v>
      </c>
      <c r="D438" s="4">
        <v>41</v>
      </c>
      <c r="E438" s="45">
        <v>0</v>
      </c>
    </row>
    <row r="439" spans="1:5">
      <c r="A439" s="4" t="s">
        <v>11</v>
      </c>
      <c r="B439" s="4" t="s">
        <v>12</v>
      </c>
      <c r="C439" s="4" t="s">
        <v>12</v>
      </c>
      <c r="D439" s="4">
        <v>28</v>
      </c>
      <c r="E439" s="45">
        <v>0</v>
      </c>
    </row>
    <row r="440" spans="1:5">
      <c r="A440" s="4" t="s">
        <v>12</v>
      </c>
      <c r="B440" s="4" t="s">
        <v>12</v>
      </c>
      <c r="C440" s="4" t="s">
        <v>15</v>
      </c>
      <c r="D440" s="4">
        <v>21</v>
      </c>
      <c r="E440" s="45">
        <v>0</v>
      </c>
    </row>
    <row r="441" spans="1:5">
      <c r="A441" s="4" t="s">
        <v>12</v>
      </c>
      <c r="B441" s="4" t="s">
        <v>16</v>
      </c>
      <c r="C441" s="4" t="s">
        <v>13</v>
      </c>
      <c r="D441" s="4">
        <v>31</v>
      </c>
      <c r="E441" s="45">
        <v>0</v>
      </c>
    </row>
    <row r="442" spans="1:5">
      <c r="A442" s="4" t="s">
        <v>11</v>
      </c>
      <c r="B442" s="4" t="s">
        <v>17</v>
      </c>
      <c r="C442" s="4" t="s">
        <v>13</v>
      </c>
      <c r="D442" s="4">
        <v>41</v>
      </c>
      <c r="E442" s="45">
        <v>1</v>
      </c>
    </row>
    <row r="443" spans="1:5">
      <c r="A443" s="4" t="s">
        <v>12</v>
      </c>
      <c r="B443" s="4" t="s">
        <v>12</v>
      </c>
      <c r="C443" s="4" t="s">
        <v>13</v>
      </c>
      <c r="D443" s="4">
        <v>22</v>
      </c>
      <c r="E443" s="45">
        <v>0</v>
      </c>
    </row>
    <row r="444" spans="1:5">
      <c r="A444" s="4" t="s">
        <v>12</v>
      </c>
      <c r="B444" s="4" t="s">
        <v>12</v>
      </c>
      <c r="C444" s="4" t="s">
        <v>13</v>
      </c>
      <c r="D444" s="4">
        <v>24</v>
      </c>
      <c r="E444" s="45">
        <v>0</v>
      </c>
    </row>
    <row r="445" spans="1:5">
      <c r="A445" s="4" t="s">
        <v>12</v>
      </c>
      <c r="B445" s="4" t="s">
        <v>12</v>
      </c>
      <c r="C445" s="4" t="s">
        <v>13</v>
      </c>
      <c r="D445" s="4">
        <v>33</v>
      </c>
      <c r="E445" s="45">
        <v>1</v>
      </c>
    </row>
    <row r="446" spans="1:5">
      <c r="A446" s="4" t="s">
        <v>12</v>
      </c>
      <c r="B446" s="4" t="s">
        <v>12</v>
      </c>
      <c r="C446" s="4" t="s">
        <v>12</v>
      </c>
      <c r="D446" s="4">
        <v>30</v>
      </c>
      <c r="E446" s="45">
        <v>1</v>
      </c>
    </row>
    <row r="447" spans="1:5">
      <c r="A447" s="4" t="s">
        <v>11</v>
      </c>
      <c r="B447" s="4" t="s">
        <v>12</v>
      </c>
      <c r="C447" s="4" t="s">
        <v>13</v>
      </c>
      <c r="D447" s="4">
        <v>25</v>
      </c>
      <c r="E447" s="45">
        <v>1</v>
      </c>
    </row>
    <row r="448" spans="1:5">
      <c r="A448" s="4" t="s">
        <v>12</v>
      </c>
      <c r="B448" s="4" t="s">
        <v>12</v>
      </c>
      <c r="C448" s="4" t="s">
        <v>12</v>
      </c>
      <c r="D448" s="4">
        <v>28</v>
      </c>
      <c r="E448" s="45">
        <v>0</v>
      </c>
    </row>
    <row r="449" spans="1:5">
      <c r="A449" s="4" t="s">
        <v>12</v>
      </c>
      <c r="B449" s="4" t="s">
        <v>12</v>
      </c>
      <c r="C449" s="4" t="s">
        <v>13</v>
      </c>
      <c r="D449" s="4">
        <v>26</v>
      </c>
      <c r="E449" s="45">
        <v>0</v>
      </c>
    </row>
    <row r="450" spans="1:5">
      <c r="A450" s="4" t="s">
        <v>12</v>
      </c>
      <c r="B450" s="4" t="s">
        <v>12</v>
      </c>
      <c r="C450" s="4" t="s">
        <v>13</v>
      </c>
      <c r="D450" s="4">
        <v>22</v>
      </c>
      <c r="E450" s="45">
        <v>1</v>
      </c>
    </row>
    <row r="451" spans="1:5">
      <c r="A451" s="4" t="s">
        <v>12</v>
      </c>
      <c r="B451" s="4" t="s">
        <v>12</v>
      </c>
      <c r="C451" s="4" t="s">
        <v>13</v>
      </c>
      <c r="D451" s="4">
        <v>26</v>
      </c>
      <c r="E451" s="45">
        <v>0</v>
      </c>
    </row>
    <row r="452" spans="1:5">
      <c r="A452" s="4" t="s">
        <v>12</v>
      </c>
      <c r="B452" s="4" t="s">
        <v>12</v>
      </c>
      <c r="C452" s="4" t="s">
        <v>12</v>
      </c>
      <c r="D452" s="4">
        <v>23</v>
      </c>
      <c r="E452" s="45">
        <v>0</v>
      </c>
    </row>
    <row r="453" spans="1:5">
      <c r="A453" s="4" t="s">
        <v>12</v>
      </c>
      <c r="B453" s="4" t="s">
        <v>12</v>
      </c>
      <c r="C453" s="4" t="s">
        <v>12</v>
      </c>
      <c r="D453" s="4">
        <v>23</v>
      </c>
      <c r="E453" s="45">
        <v>1</v>
      </c>
    </row>
    <row r="454" spans="1:5">
      <c r="A454" s="4" t="s">
        <v>12</v>
      </c>
      <c r="B454" s="4" t="s">
        <v>12</v>
      </c>
      <c r="C454" s="4" t="s">
        <v>13</v>
      </c>
      <c r="D454" s="4">
        <v>25</v>
      </c>
      <c r="E454" s="45">
        <v>0</v>
      </c>
    </row>
    <row r="455" spans="1:5">
      <c r="A455" s="4" t="s">
        <v>12</v>
      </c>
      <c r="B455" s="4" t="s">
        <v>12</v>
      </c>
      <c r="C455" s="4" t="s">
        <v>12</v>
      </c>
      <c r="D455" s="4">
        <v>72</v>
      </c>
      <c r="E455" s="45">
        <v>0</v>
      </c>
    </row>
    <row r="456" spans="1:5">
      <c r="A456" s="4" t="s">
        <v>12</v>
      </c>
      <c r="B456" s="4" t="s">
        <v>12</v>
      </c>
      <c r="C456" s="4" t="s">
        <v>13</v>
      </c>
      <c r="D456" s="4">
        <v>24</v>
      </c>
      <c r="E456" s="45">
        <v>0</v>
      </c>
    </row>
    <row r="457" spans="1:5">
      <c r="A457" s="4" t="s">
        <v>11</v>
      </c>
      <c r="B457" s="4" t="s">
        <v>12</v>
      </c>
      <c r="C457" s="4" t="s">
        <v>13</v>
      </c>
      <c r="D457" s="4">
        <v>38</v>
      </c>
      <c r="E457" s="45">
        <v>1</v>
      </c>
    </row>
    <row r="458" spans="1:5">
      <c r="A458" s="4" t="s">
        <v>12</v>
      </c>
      <c r="B458" s="4" t="s">
        <v>12</v>
      </c>
      <c r="C458" s="4" t="s">
        <v>12</v>
      </c>
      <c r="D458" s="4">
        <v>62</v>
      </c>
      <c r="E458" s="45">
        <v>0</v>
      </c>
    </row>
    <row r="459" spans="1:5">
      <c r="A459" s="4" t="s">
        <v>12</v>
      </c>
      <c r="B459" s="4" t="s">
        <v>12</v>
      </c>
      <c r="C459" s="4" t="s">
        <v>13</v>
      </c>
      <c r="D459" s="4">
        <v>24</v>
      </c>
      <c r="E459" s="45">
        <v>0</v>
      </c>
    </row>
    <row r="460" spans="1:5">
      <c r="A460" s="4" t="s">
        <v>11</v>
      </c>
      <c r="B460" s="4" t="s">
        <v>16</v>
      </c>
      <c r="C460" s="4" t="s">
        <v>13</v>
      </c>
      <c r="D460" s="4">
        <v>51</v>
      </c>
      <c r="E460" s="45">
        <v>1</v>
      </c>
    </row>
    <row r="461" spans="1:5">
      <c r="A461" s="4" t="s">
        <v>12</v>
      </c>
      <c r="B461" s="4" t="s">
        <v>12</v>
      </c>
      <c r="C461" s="4" t="s">
        <v>12</v>
      </c>
      <c r="D461" s="4">
        <v>81</v>
      </c>
      <c r="E461" s="45">
        <v>0</v>
      </c>
    </row>
    <row r="462" spans="1:5">
      <c r="A462" s="4" t="s">
        <v>12</v>
      </c>
      <c r="B462" s="4" t="s">
        <v>12</v>
      </c>
      <c r="C462" s="4" t="s">
        <v>12</v>
      </c>
      <c r="D462" s="4">
        <v>48</v>
      </c>
      <c r="E462" s="45">
        <v>0</v>
      </c>
    </row>
    <row r="463" spans="1:5">
      <c r="A463" s="4" t="s">
        <v>12</v>
      </c>
      <c r="B463" s="4" t="s">
        <v>12</v>
      </c>
      <c r="C463" s="4" t="s">
        <v>12</v>
      </c>
      <c r="D463" s="4">
        <v>26</v>
      </c>
      <c r="E463" s="45">
        <v>0</v>
      </c>
    </row>
    <row r="464" spans="1:5">
      <c r="A464" s="4" t="s">
        <v>12</v>
      </c>
      <c r="B464" s="4" t="s">
        <v>12</v>
      </c>
      <c r="C464" s="4" t="s">
        <v>13</v>
      </c>
      <c r="D464" s="4">
        <v>39</v>
      </c>
      <c r="E464" s="45">
        <v>0</v>
      </c>
    </row>
    <row r="465" spans="1:5">
      <c r="A465" s="4" t="s">
        <v>12</v>
      </c>
      <c r="B465" s="4" t="s">
        <v>12</v>
      </c>
      <c r="C465" s="4" t="s">
        <v>12</v>
      </c>
      <c r="D465" s="4">
        <v>37</v>
      </c>
      <c r="E465" s="45">
        <v>0</v>
      </c>
    </row>
    <row r="466" spans="1:5">
      <c r="A466" s="4" t="s">
        <v>12</v>
      </c>
      <c r="B466" s="4" t="s">
        <v>14</v>
      </c>
      <c r="C466" s="4" t="s">
        <v>12</v>
      </c>
      <c r="D466" s="4">
        <v>34</v>
      </c>
      <c r="E466" s="45">
        <v>0</v>
      </c>
    </row>
    <row r="467" spans="1:5">
      <c r="A467" s="4" t="s">
        <v>12</v>
      </c>
      <c r="B467" s="4" t="s">
        <v>12</v>
      </c>
      <c r="C467" s="4" t="s">
        <v>12</v>
      </c>
      <c r="D467" s="4">
        <v>21</v>
      </c>
      <c r="E467" s="45">
        <v>0</v>
      </c>
    </row>
    <row r="468" spans="1:5">
      <c r="A468" s="4" t="s">
        <v>12</v>
      </c>
      <c r="B468" s="4" t="s">
        <v>12</v>
      </c>
      <c r="C468" s="4" t="s">
        <v>12</v>
      </c>
      <c r="D468" s="4">
        <v>22</v>
      </c>
      <c r="E468" s="45">
        <v>0</v>
      </c>
    </row>
    <row r="469" spans="1:5">
      <c r="A469" s="4" t="s">
        <v>12</v>
      </c>
      <c r="B469" s="4" t="s">
        <v>12</v>
      </c>
      <c r="C469" s="4" t="s">
        <v>13</v>
      </c>
      <c r="D469" s="4">
        <v>25</v>
      </c>
      <c r="E469" s="45">
        <v>0</v>
      </c>
    </row>
    <row r="470" spans="1:5">
      <c r="A470" s="4" t="s">
        <v>12</v>
      </c>
      <c r="B470" s="4" t="s">
        <v>12</v>
      </c>
      <c r="C470" s="4" t="s">
        <v>13</v>
      </c>
      <c r="D470" s="4">
        <v>38</v>
      </c>
      <c r="E470" s="45">
        <v>1</v>
      </c>
    </row>
    <row r="471" spans="1:5">
      <c r="A471" s="4" t="s">
        <v>11</v>
      </c>
      <c r="B471" s="4" t="s">
        <v>12</v>
      </c>
      <c r="C471" s="4" t="s">
        <v>13</v>
      </c>
      <c r="D471" s="4">
        <v>27</v>
      </c>
      <c r="E471" s="45">
        <v>0</v>
      </c>
    </row>
    <row r="472" spans="1:5">
      <c r="A472" s="4" t="s">
        <v>11</v>
      </c>
      <c r="B472" s="4" t="s">
        <v>16</v>
      </c>
      <c r="C472" s="4" t="s">
        <v>13</v>
      </c>
      <c r="D472" s="4">
        <v>28</v>
      </c>
      <c r="E472" s="45">
        <v>0</v>
      </c>
    </row>
    <row r="473" spans="1:5">
      <c r="A473" s="4" t="s">
        <v>12</v>
      </c>
      <c r="B473" s="4" t="s">
        <v>12</v>
      </c>
      <c r="C473" s="4" t="s">
        <v>13</v>
      </c>
      <c r="D473" s="4">
        <v>22</v>
      </c>
      <c r="E473" s="45">
        <v>0</v>
      </c>
    </row>
    <row r="474" spans="1:5">
      <c r="A474" s="4" t="s">
        <v>12</v>
      </c>
      <c r="B474" s="4" t="s">
        <v>12</v>
      </c>
      <c r="C474" s="4" t="s">
        <v>13</v>
      </c>
      <c r="D474" s="4">
        <v>22</v>
      </c>
      <c r="E474" s="45">
        <v>0</v>
      </c>
    </row>
    <row r="475" spans="1:5">
      <c r="A475" s="4" t="s">
        <v>12</v>
      </c>
      <c r="B475" s="4" t="s">
        <v>14</v>
      </c>
      <c r="C475" s="4" t="s">
        <v>12</v>
      </c>
      <c r="D475" s="4">
        <v>50</v>
      </c>
      <c r="E475" s="45">
        <v>0</v>
      </c>
    </row>
    <row r="476" spans="1:5">
      <c r="A476" s="4" t="s">
        <v>12</v>
      </c>
      <c r="B476" s="4" t="s">
        <v>12</v>
      </c>
      <c r="C476" s="4" t="s">
        <v>12</v>
      </c>
      <c r="D476" s="4">
        <v>24</v>
      </c>
      <c r="E476" s="45">
        <v>0</v>
      </c>
    </row>
    <row r="477" spans="1:5">
      <c r="A477" s="4" t="s">
        <v>12</v>
      </c>
      <c r="B477" s="4" t="s">
        <v>16</v>
      </c>
      <c r="C477" s="4" t="s">
        <v>12</v>
      </c>
      <c r="D477" s="4">
        <v>59</v>
      </c>
      <c r="E477" s="45">
        <v>0</v>
      </c>
    </row>
    <row r="478" spans="1:5">
      <c r="A478" s="4" t="s">
        <v>12</v>
      </c>
      <c r="B478" s="4" t="s">
        <v>12</v>
      </c>
      <c r="C478" s="4" t="s">
        <v>13</v>
      </c>
      <c r="D478" s="4">
        <v>29</v>
      </c>
      <c r="E478" s="45">
        <v>1</v>
      </c>
    </row>
    <row r="479" spans="1:5">
      <c r="A479" s="4" t="s">
        <v>12</v>
      </c>
      <c r="B479" s="4" t="s">
        <v>12</v>
      </c>
      <c r="C479" s="4" t="s">
        <v>12</v>
      </c>
      <c r="D479" s="4">
        <v>31</v>
      </c>
      <c r="E479" s="45">
        <v>0</v>
      </c>
    </row>
    <row r="480" spans="1:5">
      <c r="A480" s="4" t="s">
        <v>12</v>
      </c>
      <c r="B480" s="4" t="s">
        <v>12</v>
      </c>
      <c r="C480" s="4" t="s">
        <v>12</v>
      </c>
      <c r="D480" s="4">
        <v>39</v>
      </c>
      <c r="E480" s="45">
        <v>0</v>
      </c>
    </row>
    <row r="481" spans="1:5">
      <c r="A481" s="4" t="s">
        <v>12</v>
      </c>
      <c r="B481" s="4" t="s">
        <v>16</v>
      </c>
      <c r="C481" s="4" t="s">
        <v>12</v>
      </c>
      <c r="D481" s="4">
        <v>63</v>
      </c>
      <c r="E481" s="45">
        <v>0</v>
      </c>
    </row>
    <row r="482" spans="1:5">
      <c r="A482" s="4" t="s">
        <v>11</v>
      </c>
      <c r="B482" s="4" t="s">
        <v>12</v>
      </c>
      <c r="C482" s="4" t="s">
        <v>13</v>
      </c>
      <c r="D482" s="4">
        <v>35</v>
      </c>
      <c r="E482" s="45">
        <v>1</v>
      </c>
    </row>
    <row r="483" spans="1:5">
      <c r="A483" s="4" t="s">
        <v>12</v>
      </c>
      <c r="B483" s="4" t="s">
        <v>16</v>
      </c>
      <c r="C483" s="4" t="s">
        <v>13</v>
      </c>
      <c r="D483" s="4">
        <v>29</v>
      </c>
      <c r="E483" s="45">
        <v>0</v>
      </c>
    </row>
    <row r="484" spans="1:5">
      <c r="A484" s="4" t="s">
        <v>12</v>
      </c>
      <c r="B484" s="4" t="s">
        <v>12</v>
      </c>
      <c r="C484" s="4" t="s">
        <v>12</v>
      </c>
      <c r="D484" s="4">
        <v>28</v>
      </c>
      <c r="E484" s="45">
        <v>0</v>
      </c>
    </row>
    <row r="485" spans="1:5">
      <c r="A485" s="4" t="s">
        <v>12</v>
      </c>
      <c r="B485" s="4" t="s">
        <v>16</v>
      </c>
      <c r="C485" s="4" t="s">
        <v>13</v>
      </c>
      <c r="D485" s="4">
        <v>23</v>
      </c>
      <c r="E485" s="45">
        <v>0</v>
      </c>
    </row>
    <row r="486" spans="1:5">
      <c r="A486" s="4" t="s">
        <v>11</v>
      </c>
      <c r="B486" s="4" t="s">
        <v>12</v>
      </c>
      <c r="C486" s="4" t="s">
        <v>13</v>
      </c>
      <c r="D486" s="4">
        <v>31</v>
      </c>
      <c r="E486" s="45">
        <v>1</v>
      </c>
    </row>
    <row r="487" spans="1:5">
      <c r="A487" s="4" t="s">
        <v>12</v>
      </c>
      <c r="B487" s="4" t="s">
        <v>12</v>
      </c>
      <c r="C487" s="4" t="s">
        <v>13</v>
      </c>
      <c r="D487" s="4">
        <v>24</v>
      </c>
      <c r="E487" s="45">
        <v>1</v>
      </c>
    </row>
    <row r="488" spans="1:5">
      <c r="A488" s="4" t="s">
        <v>12</v>
      </c>
      <c r="B488" s="4" t="s">
        <v>12</v>
      </c>
      <c r="C488" s="4" t="s">
        <v>13</v>
      </c>
      <c r="D488" s="4">
        <v>21</v>
      </c>
      <c r="E488" s="45">
        <v>0</v>
      </c>
    </row>
    <row r="489" spans="1:5">
      <c r="A489" s="4" t="s">
        <v>11</v>
      </c>
      <c r="B489" s="4" t="s">
        <v>12</v>
      </c>
      <c r="C489" s="4" t="s">
        <v>13</v>
      </c>
      <c r="D489" s="4">
        <v>58</v>
      </c>
      <c r="E489" s="45">
        <v>0</v>
      </c>
    </row>
    <row r="490" spans="1:5">
      <c r="A490" s="4" t="s">
        <v>12</v>
      </c>
      <c r="B490" s="4" t="s">
        <v>12</v>
      </c>
      <c r="C490" s="4" t="s">
        <v>12</v>
      </c>
      <c r="D490" s="4">
        <v>28</v>
      </c>
      <c r="E490" s="45">
        <v>0</v>
      </c>
    </row>
    <row r="491" spans="1:5">
      <c r="A491" s="4" t="s">
        <v>11</v>
      </c>
      <c r="B491" s="4" t="s">
        <v>12</v>
      </c>
      <c r="C491" s="4" t="s">
        <v>12</v>
      </c>
      <c r="D491" s="4">
        <v>67</v>
      </c>
      <c r="E491" s="45">
        <v>0</v>
      </c>
    </row>
    <row r="492" spans="1:5">
      <c r="A492" s="4" t="s">
        <v>12</v>
      </c>
      <c r="B492" s="4" t="s">
        <v>12</v>
      </c>
      <c r="C492" s="4" t="s">
        <v>13</v>
      </c>
      <c r="D492" s="4">
        <v>24</v>
      </c>
      <c r="E492" s="45">
        <v>0</v>
      </c>
    </row>
    <row r="493" spans="1:5">
      <c r="A493" s="4" t="s">
        <v>12</v>
      </c>
      <c r="B493" s="4" t="s">
        <v>14</v>
      </c>
      <c r="C493" s="4" t="s">
        <v>13</v>
      </c>
      <c r="D493" s="4">
        <v>42</v>
      </c>
      <c r="E493" s="45">
        <v>0</v>
      </c>
    </row>
    <row r="494" spans="1:5">
      <c r="A494" s="4" t="s">
        <v>12</v>
      </c>
      <c r="B494" s="4" t="s">
        <v>12</v>
      </c>
      <c r="C494" s="4" t="s">
        <v>13</v>
      </c>
      <c r="D494" s="4">
        <v>33</v>
      </c>
      <c r="E494" s="45">
        <v>0</v>
      </c>
    </row>
    <row r="495" spans="1:5">
      <c r="A495" s="4" t="s">
        <v>12</v>
      </c>
      <c r="B495" s="4" t="s">
        <v>12</v>
      </c>
      <c r="C495" s="4" t="s">
        <v>12</v>
      </c>
      <c r="D495" s="4">
        <v>45</v>
      </c>
      <c r="E495" s="45">
        <v>1</v>
      </c>
    </row>
    <row r="496" spans="1:5">
      <c r="A496" s="4" t="s">
        <v>12</v>
      </c>
      <c r="B496" s="4" t="s">
        <v>12</v>
      </c>
      <c r="C496" s="4" t="s">
        <v>15</v>
      </c>
      <c r="D496" s="4">
        <v>22</v>
      </c>
      <c r="E496" s="45">
        <v>0</v>
      </c>
    </row>
    <row r="497" spans="1:5">
      <c r="A497" s="4" t="s">
        <v>11</v>
      </c>
      <c r="B497" s="4" t="s">
        <v>12</v>
      </c>
      <c r="C497" s="4" t="s">
        <v>12</v>
      </c>
      <c r="D497" s="4">
        <v>66</v>
      </c>
      <c r="E497" s="45">
        <v>0</v>
      </c>
    </row>
    <row r="498" spans="1:5">
      <c r="A498" s="4" t="s">
        <v>12</v>
      </c>
      <c r="B498" s="4" t="s">
        <v>12</v>
      </c>
      <c r="C498" s="4" t="s">
        <v>12</v>
      </c>
      <c r="D498" s="4">
        <v>30</v>
      </c>
      <c r="E498" s="45">
        <v>0</v>
      </c>
    </row>
    <row r="499" spans="1:5">
      <c r="A499" s="4" t="s">
        <v>12</v>
      </c>
      <c r="B499" s="4" t="s">
        <v>12</v>
      </c>
      <c r="C499" s="4" t="s">
        <v>13</v>
      </c>
      <c r="D499" s="4">
        <v>25</v>
      </c>
      <c r="E499" s="45">
        <v>0</v>
      </c>
    </row>
    <row r="500" spans="1:5">
      <c r="A500" s="4" t="s">
        <v>11</v>
      </c>
      <c r="B500" s="4" t="s">
        <v>12</v>
      </c>
      <c r="C500" s="4" t="s">
        <v>12</v>
      </c>
      <c r="D500" s="4">
        <v>55</v>
      </c>
      <c r="E500" s="45">
        <v>1</v>
      </c>
    </row>
    <row r="501" spans="1:5">
      <c r="A501" s="4" t="s">
        <v>11</v>
      </c>
      <c r="B501" s="4" t="s">
        <v>12</v>
      </c>
      <c r="C501" s="4" t="s">
        <v>12</v>
      </c>
      <c r="D501" s="4">
        <v>39</v>
      </c>
      <c r="E501" s="45">
        <v>0</v>
      </c>
    </row>
    <row r="502" spans="1:5">
      <c r="A502" s="4" t="s">
        <v>12</v>
      </c>
      <c r="B502" s="4" t="s">
        <v>14</v>
      </c>
      <c r="C502" s="4" t="s">
        <v>12</v>
      </c>
      <c r="D502" s="4">
        <v>21</v>
      </c>
      <c r="E502" s="45">
        <v>0</v>
      </c>
    </row>
    <row r="503" spans="1:5">
      <c r="A503" s="4" t="s">
        <v>12</v>
      </c>
      <c r="B503" s="4" t="s">
        <v>12</v>
      </c>
      <c r="C503" s="4" t="s">
        <v>13</v>
      </c>
      <c r="D503" s="4">
        <v>28</v>
      </c>
      <c r="E503" s="45">
        <v>0</v>
      </c>
    </row>
    <row r="504" spans="1:5">
      <c r="A504" s="4" t="s">
        <v>12</v>
      </c>
      <c r="B504" s="4" t="s">
        <v>12</v>
      </c>
      <c r="C504" s="4" t="s">
        <v>13</v>
      </c>
      <c r="D504" s="4">
        <v>41</v>
      </c>
      <c r="E504" s="45">
        <v>1</v>
      </c>
    </row>
    <row r="505" spans="1:5">
      <c r="A505" s="4" t="s">
        <v>12</v>
      </c>
      <c r="B505" s="4" t="s">
        <v>12</v>
      </c>
      <c r="C505" s="4" t="s">
        <v>13</v>
      </c>
      <c r="D505" s="4">
        <v>41</v>
      </c>
      <c r="E505" s="45">
        <v>0</v>
      </c>
    </row>
    <row r="506" spans="1:5">
      <c r="A506" s="4" t="s">
        <v>12</v>
      </c>
      <c r="B506" s="4" t="s">
        <v>12</v>
      </c>
      <c r="C506" s="4" t="s">
        <v>13</v>
      </c>
      <c r="D506" s="4">
        <v>40</v>
      </c>
      <c r="E506" s="45">
        <v>0</v>
      </c>
    </row>
    <row r="507" spans="1:5">
      <c r="A507" s="4" t="s">
        <v>12</v>
      </c>
      <c r="B507" s="4" t="s">
        <v>16</v>
      </c>
      <c r="C507" s="4" t="s">
        <v>13</v>
      </c>
      <c r="D507" s="4">
        <v>38</v>
      </c>
      <c r="E507" s="45">
        <v>0</v>
      </c>
    </row>
    <row r="508" spans="1:5">
      <c r="A508" s="4" t="s">
        <v>11</v>
      </c>
      <c r="B508" s="4" t="s">
        <v>14</v>
      </c>
      <c r="C508" s="4" t="s">
        <v>13</v>
      </c>
      <c r="D508" s="4">
        <v>35</v>
      </c>
      <c r="E508" s="45">
        <v>1</v>
      </c>
    </row>
    <row r="509" spans="1:5">
      <c r="A509" s="4" t="s">
        <v>12</v>
      </c>
      <c r="B509" s="4" t="s">
        <v>12</v>
      </c>
      <c r="C509" s="4" t="s">
        <v>12</v>
      </c>
      <c r="D509" s="4">
        <v>21</v>
      </c>
      <c r="E509" s="45">
        <v>0</v>
      </c>
    </row>
    <row r="510" spans="1:5">
      <c r="A510" s="4" t="s">
        <v>12</v>
      </c>
      <c r="B510" s="4" t="s">
        <v>12</v>
      </c>
      <c r="C510" s="4" t="s">
        <v>13</v>
      </c>
      <c r="D510" s="4">
        <v>21</v>
      </c>
      <c r="E510" s="45">
        <v>0</v>
      </c>
    </row>
    <row r="511" spans="1:5">
      <c r="A511" s="4" t="s">
        <v>12</v>
      </c>
      <c r="B511" s="4" t="s">
        <v>12</v>
      </c>
      <c r="C511" s="4" t="s">
        <v>12</v>
      </c>
      <c r="D511" s="4">
        <v>64</v>
      </c>
      <c r="E511" s="45">
        <v>0</v>
      </c>
    </row>
    <row r="512" spans="1:5">
      <c r="A512" s="4" t="s">
        <v>12</v>
      </c>
      <c r="B512" s="4" t="s">
        <v>12</v>
      </c>
      <c r="C512" s="4" t="s">
        <v>12</v>
      </c>
      <c r="D512" s="4">
        <v>46</v>
      </c>
      <c r="E512" s="45">
        <v>1</v>
      </c>
    </row>
    <row r="513" spans="1:5">
      <c r="A513" s="4" t="s">
        <v>12</v>
      </c>
      <c r="B513" s="4" t="s">
        <v>12</v>
      </c>
      <c r="C513" s="4" t="s">
        <v>12</v>
      </c>
      <c r="D513" s="4">
        <v>21</v>
      </c>
      <c r="E513" s="45">
        <v>0</v>
      </c>
    </row>
    <row r="514" spans="1:5">
      <c r="A514" s="4" t="s">
        <v>12</v>
      </c>
      <c r="B514" s="4" t="s">
        <v>12</v>
      </c>
      <c r="C514" s="4" t="s">
        <v>12</v>
      </c>
      <c r="D514" s="4">
        <v>58</v>
      </c>
      <c r="E514" s="45">
        <v>0</v>
      </c>
    </row>
    <row r="515" spans="1:5">
      <c r="A515" s="4" t="s">
        <v>12</v>
      </c>
      <c r="B515" s="4" t="s">
        <v>12</v>
      </c>
      <c r="C515" s="4" t="s">
        <v>12</v>
      </c>
      <c r="D515" s="4">
        <v>22</v>
      </c>
      <c r="E515" s="45">
        <v>0</v>
      </c>
    </row>
    <row r="516" spans="1:5">
      <c r="A516" s="4" t="s">
        <v>12</v>
      </c>
      <c r="B516" s="4" t="s">
        <v>12</v>
      </c>
      <c r="C516" s="4" t="s">
        <v>12</v>
      </c>
      <c r="D516" s="4">
        <v>24</v>
      </c>
      <c r="E516" s="45">
        <v>0</v>
      </c>
    </row>
    <row r="517" spans="1:5">
      <c r="A517" s="4" t="s">
        <v>11</v>
      </c>
      <c r="B517" s="4" t="s">
        <v>12</v>
      </c>
      <c r="C517" s="4" t="s">
        <v>13</v>
      </c>
      <c r="D517" s="4">
        <v>28</v>
      </c>
      <c r="E517" s="45">
        <v>1</v>
      </c>
    </row>
    <row r="518" spans="1:5">
      <c r="A518" s="4" t="s">
        <v>11</v>
      </c>
      <c r="B518" s="4" t="s">
        <v>16</v>
      </c>
      <c r="C518" s="4" t="s">
        <v>13</v>
      </c>
      <c r="D518" s="4">
        <v>53</v>
      </c>
      <c r="E518" s="45">
        <v>1</v>
      </c>
    </row>
    <row r="519" spans="1:5">
      <c r="A519" s="4" t="s">
        <v>12</v>
      </c>
      <c r="B519" s="4" t="s">
        <v>16</v>
      </c>
      <c r="C519" s="4" t="s">
        <v>13</v>
      </c>
      <c r="D519" s="4">
        <v>51</v>
      </c>
      <c r="E519" s="45">
        <v>0</v>
      </c>
    </row>
    <row r="520" spans="1:5">
      <c r="A520" s="4" t="s">
        <v>12</v>
      </c>
      <c r="B520" s="4" t="s">
        <v>12</v>
      </c>
      <c r="C520" s="4" t="s">
        <v>13</v>
      </c>
      <c r="D520" s="4">
        <v>41</v>
      </c>
      <c r="E520" s="45">
        <v>0</v>
      </c>
    </row>
    <row r="521" spans="1:5">
      <c r="A521" s="4" t="s">
        <v>12</v>
      </c>
      <c r="B521" s="4" t="s">
        <v>14</v>
      </c>
      <c r="C521" s="4" t="s">
        <v>12</v>
      </c>
      <c r="D521" s="4">
        <v>60</v>
      </c>
      <c r="E521" s="45">
        <v>0</v>
      </c>
    </row>
    <row r="522" spans="1:5">
      <c r="A522" s="4" t="s">
        <v>12</v>
      </c>
      <c r="B522" s="4" t="s">
        <v>12</v>
      </c>
      <c r="C522" s="4" t="s">
        <v>12</v>
      </c>
      <c r="D522" s="4">
        <v>25</v>
      </c>
      <c r="E522" s="45">
        <v>0</v>
      </c>
    </row>
    <row r="523" spans="1:5">
      <c r="A523" s="4" t="s">
        <v>12</v>
      </c>
      <c r="B523" s="4" t="s">
        <v>12</v>
      </c>
      <c r="C523" s="4" t="s">
        <v>13</v>
      </c>
      <c r="D523" s="4">
        <v>26</v>
      </c>
      <c r="E523" s="45">
        <v>0</v>
      </c>
    </row>
    <row r="524" spans="1:5">
      <c r="A524" s="4" t="s">
        <v>12</v>
      </c>
      <c r="B524" s="4" t="s">
        <v>12</v>
      </c>
      <c r="C524" s="4" t="s">
        <v>15</v>
      </c>
      <c r="D524" s="4">
        <v>26</v>
      </c>
      <c r="E524" s="45">
        <v>0</v>
      </c>
    </row>
    <row r="525" spans="1:5">
      <c r="A525" s="4" t="s">
        <v>12</v>
      </c>
      <c r="B525" s="4" t="s">
        <v>12</v>
      </c>
      <c r="C525" s="4" t="s">
        <v>13</v>
      </c>
      <c r="D525" s="4">
        <v>45</v>
      </c>
      <c r="E525" s="45">
        <v>1</v>
      </c>
    </row>
    <row r="526" spans="1:5">
      <c r="A526" s="4" t="s">
        <v>12</v>
      </c>
      <c r="B526" s="4" t="s">
        <v>12</v>
      </c>
      <c r="C526" s="4" t="s">
        <v>13</v>
      </c>
      <c r="D526" s="4">
        <v>24</v>
      </c>
      <c r="E526" s="45">
        <v>0</v>
      </c>
    </row>
    <row r="527" spans="1:5">
      <c r="A527" s="4" t="s">
        <v>12</v>
      </c>
      <c r="B527" s="4" t="s">
        <v>12</v>
      </c>
      <c r="C527" s="4" t="s">
        <v>12</v>
      </c>
      <c r="D527" s="4">
        <v>21</v>
      </c>
      <c r="E527" s="45">
        <v>0</v>
      </c>
    </row>
    <row r="528" spans="1:5">
      <c r="A528" s="4" t="s">
        <v>12</v>
      </c>
      <c r="B528" s="4" t="s">
        <v>12</v>
      </c>
      <c r="C528" s="4" t="s">
        <v>15</v>
      </c>
      <c r="D528" s="4">
        <v>21</v>
      </c>
      <c r="E528" s="45">
        <v>0</v>
      </c>
    </row>
    <row r="529" spans="1:5">
      <c r="A529" s="4" t="s">
        <v>12</v>
      </c>
      <c r="B529" s="4" t="s">
        <v>12</v>
      </c>
      <c r="C529" s="4" t="s">
        <v>12</v>
      </c>
      <c r="D529" s="4">
        <v>24</v>
      </c>
      <c r="E529" s="45">
        <v>0</v>
      </c>
    </row>
    <row r="530" spans="1:5">
      <c r="A530" s="4" t="s">
        <v>12</v>
      </c>
      <c r="B530" s="4" t="s">
        <v>12</v>
      </c>
      <c r="C530" s="4" t="s">
        <v>13</v>
      </c>
      <c r="D530" s="4">
        <v>22</v>
      </c>
      <c r="E530" s="45">
        <v>0</v>
      </c>
    </row>
    <row r="531" spans="1:5">
      <c r="A531" s="4" t="s">
        <v>12</v>
      </c>
      <c r="B531" s="4" t="s">
        <v>12</v>
      </c>
      <c r="C531" s="4" t="s">
        <v>12</v>
      </c>
      <c r="D531" s="4">
        <v>31</v>
      </c>
      <c r="E531" s="45">
        <v>0</v>
      </c>
    </row>
    <row r="532" spans="1:5">
      <c r="A532" s="4" t="s">
        <v>12</v>
      </c>
      <c r="B532" s="4" t="s">
        <v>12</v>
      </c>
      <c r="C532" s="4" t="s">
        <v>12</v>
      </c>
      <c r="D532" s="4">
        <v>22</v>
      </c>
      <c r="E532" s="45">
        <v>0</v>
      </c>
    </row>
    <row r="533" spans="1:5">
      <c r="A533" s="4" t="s">
        <v>12</v>
      </c>
      <c r="B533" s="4" t="s">
        <v>12</v>
      </c>
      <c r="C533" s="4" t="s">
        <v>13</v>
      </c>
      <c r="D533" s="4">
        <v>24</v>
      </c>
      <c r="E533" s="45">
        <v>0</v>
      </c>
    </row>
    <row r="534" spans="1:5">
      <c r="A534" s="4" t="s">
        <v>12</v>
      </c>
      <c r="B534" s="4" t="s">
        <v>12</v>
      </c>
      <c r="C534" s="4" t="s">
        <v>13</v>
      </c>
      <c r="D534" s="4">
        <v>29</v>
      </c>
      <c r="E534" s="45">
        <v>0</v>
      </c>
    </row>
    <row r="535" spans="1:5">
      <c r="A535" s="4" t="s">
        <v>12</v>
      </c>
      <c r="B535" s="4" t="s">
        <v>12</v>
      </c>
      <c r="C535" s="4" t="s">
        <v>12</v>
      </c>
      <c r="D535" s="4">
        <v>31</v>
      </c>
      <c r="E535" s="45">
        <v>0</v>
      </c>
    </row>
    <row r="536" spans="1:5">
      <c r="A536" s="4" t="s">
        <v>12</v>
      </c>
      <c r="B536" s="4" t="s">
        <v>12</v>
      </c>
      <c r="C536" s="4" t="s">
        <v>13</v>
      </c>
      <c r="D536" s="4">
        <v>24</v>
      </c>
      <c r="E536" s="45">
        <v>0</v>
      </c>
    </row>
    <row r="537" spans="1:5">
      <c r="A537" s="4" t="s">
        <v>12</v>
      </c>
      <c r="B537" s="4" t="s">
        <v>12</v>
      </c>
      <c r="C537" s="4" t="s">
        <v>13</v>
      </c>
      <c r="D537" s="4">
        <v>23</v>
      </c>
      <c r="E537" s="45">
        <v>1</v>
      </c>
    </row>
    <row r="538" spans="1:5">
      <c r="A538" s="4" t="s">
        <v>12</v>
      </c>
      <c r="B538" s="4" t="s">
        <v>14</v>
      </c>
      <c r="C538" s="4" t="s">
        <v>12</v>
      </c>
      <c r="D538" s="4">
        <v>46</v>
      </c>
      <c r="E538" s="45">
        <v>0</v>
      </c>
    </row>
    <row r="539" spans="1:5">
      <c r="A539" s="4" t="s">
        <v>12</v>
      </c>
      <c r="B539" s="4" t="s">
        <v>12</v>
      </c>
      <c r="C539" s="4" t="s">
        <v>12</v>
      </c>
      <c r="D539" s="4">
        <v>67</v>
      </c>
      <c r="E539" s="45">
        <v>0</v>
      </c>
    </row>
    <row r="540" spans="1:5">
      <c r="A540" s="4" t="s">
        <v>12</v>
      </c>
      <c r="B540" s="4" t="s">
        <v>12</v>
      </c>
      <c r="C540" s="4" t="s">
        <v>13</v>
      </c>
      <c r="D540" s="4">
        <v>23</v>
      </c>
      <c r="E540" s="45">
        <v>0</v>
      </c>
    </row>
    <row r="541" spans="1:5">
      <c r="A541" s="4" t="s">
        <v>12</v>
      </c>
      <c r="B541" s="4" t="s">
        <v>14</v>
      </c>
      <c r="C541" s="4" t="s">
        <v>13</v>
      </c>
      <c r="D541" s="4">
        <v>32</v>
      </c>
      <c r="E541" s="45">
        <v>1</v>
      </c>
    </row>
    <row r="542" spans="1:5">
      <c r="A542" s="4" t="s">
        <v>12</v>
      </c>
      <c r="B542" s="4" t="s">
        <v>12</v>
      </c>
      <c r="C542" s="4" t="s">
        <v>13</v>
      </c>
      <c r="D542" s="4">
        <v>43</v>
      </c>
      <c r="E542" s="45">
        <v>1</v>
      </c>
    </row>
    <row r="543" spans="1:5">
      <c r="A543" s="4" t="s">
        <v>12</v>
      </c>
      <c r="B543" s="4" t="s">
        <v>12</v>
      </c>
      <c r="C543" s="4" t="s">
        <v>13</v>
      </c>
      <c r="D543" s="4">
        <v>27</v>
      </c>
      <c r="E543" s="45">
        <v>1</v>
      </c>
    </row>
    <row r="544" spans="1:5">
      <c r="A544" s="4" t="s">
        <v>12</v>
      </c>
      <c r="B544" s="4" t="s">
        <v>16</v>
      </c>
      <c r="C544" s="4" t="s">
        <v>13</v>
      </c>
      <c r="D544" s="4">
        <v>56</v>
      </c>
      <c r="E544" s="45">
        <v>1</v>
      </c>
    </row>
    <row r="545" spans="1:5">
      <c r="A545" s="4" t="s">
        <v>12</v>
      </c>
      <c r="B545" s="4" t="s">
        <v>14</v>
      </c>
      <c r="C545" s="4" t="s">
        <v>13</v>
      </c>
      <c r="D545" s="4">
        <v>25</v>
      </c>
      <c r="E545" s="45">
        <v>0</v>
      </c>
    </row>
    <row r="546" spans="1:5">
      <c r="A546" s="4" t="s">
        <v>12</v>
      </c>
      <c r="B546" s="4" t="s">
        <v>12</v>
      </c>
      <c r="C546" s="4" t="s">
        <v>13</v>
      </c>
      <c r="D546" s="4">
        <v>29</v>
      </c>
      <c r="E546" s="45">
        <v>0</v>
      </c>
    </row>
    <row r="547" spans="1:5">
      <c r="A547" s="4" t="s">
        <v>11</v>
      </c>
      <c r="B547" s="4" t="s">
        <v>14</v>
      </c>
      <c r="C547" s="4" t="s">
        <v>13</v>
      </c>
      <c r="D547" s="4">
        <v>37</v>
      </c>
      <c r="E547" s="45">
        <v>1</v>
      </c>
    </row>
    <row r="548" spans="1:5">
      <c r="A548" s="4" t="s">
        <v>11</v>
      </c>
      <c r="B548" s="4" t="s">
        <v>12</v>
      </c>
      <c r="C548" s="4" t="s">
        <v>13</v>
      </c>
      <c r="D548" s="4">
        <v>53</v>
      </c>
      <c r="E548" s="45">
        <v>1</v>
      </c>
    </row>
    <row r="549" spans="1:5">
      <c r="A549" s="4" t="s">
        <v>12</v>
      </c>
      <c r="B549" s="4" t="s">
        <v>12</v>
      </c>
      <c r="C549" s="4" t="s">
        <v>13</v>
      </c>
      <c r="D549" s="4">
        <v>28</v>
      </c>
      <c r="E549" s="45">
        <v>0</v>
      </c>
    </row>
    <row r="550" spans="1:5">
      <c r="A550" s="4" t="s">
        <v>11</v>
      </c>
      <c r="B550" s="4" t="s">
        <v>16</v>
      </c>
      <c r="C550" s="4" t="s">
        <v>13</v>
      </c>
      <c r="D550" s="4">
        <v>50</v>
      </c>
      <c r="E550" s="45">
        <v>0</v>
      </c>
    </row>
    <row r="551" spans="1:5">
      <c r="A551" s="4" t="s">
        <v>11</v>
      </c>
      <c r="B551" s="4" t="s">
        <v>17</v>
      </c>
      <c r="C551" s="4" t="s">
        <v>12</v>
      </c>
      <c r="D551" s="4">
        <v>37</v>
      </c>
      <c r="E551" s="45">
        <v>0</v>
      </c>
    </row>
    <row r="552" spans="1:5">
      <c r="A552" s="4" t="s">
        <v>12</v>
      </c>
      <c r="B552" s="4" t="s">
        <v>12</v>
      </c>
      <c r="C552" s="4" t="s">
        <v>12</v>
      </c>
      <c r="D552" s="4">
        <v>21</v>
      </c>
      <c r="E552" s="45">
        <v>0</v>
      </c>
    </row>
    <row r="553" spans="1:5">
      <c r="A553" s="4" t="s">
        <v>12</v>
      </c>
      <c r="B553" s="4" t="s">
        <v>12</v>
      </c>
      <c r="C553" s="4" t="s">
        <v>13</v>
      </c>
      <c r="D553" s="4">
        <v>25</v>
      </c>
      <c r="E553" s="45">
        <v>0</v>
      </c>
    </row>
    <row r="554" spans="1:5">
      <c r="A554" s="4" t="s">
        <v>12</v>
      </c>
      <c r="B554" s="4" t="s">
        <v>16</v>
      </c>
      <c r="C554" s="4" t="s">
        <v>12</v>
      </c>
      <c r="D554" s="4">
        <v>66</v>
      </c>
      <c r="E554" s="45">
        <v>0</v>
      </c>
    </row>
    <row r="555" spans="1:5">
      <c r="A555" s="4" t="s">
        <v>12</v>
      </c>
      <c r="B555" s="4" t="s">
        <v>12</v>
      </c>
      <c r="C555" s="4" t="s">
        <v>12</v>
      </c>
      <c r="D555" s="4">
        <v>23</v>
      </c>
      <c r="E555" s="45">
        <v>0</v>
      </c>
    </row>
    <row r="556" spans="1:5">
      <c r="A556" s="4" t="s">
        <v>12</v>
      </c>
      <c r="B556" s="4" t="s">
        <v>12</v>
      </c>
      <c r="C556" s="4" t="s">
        <v>13</v>
      </c>
      <c r="D556" s="4">
        <v>28</v>
      </c>
      <c r="E556" s="45">
        <v>0</v>
      </c>
    </row>
    <row r="557" spans="1:5">
      <c r="A557" s="4" t="s">
        <v>12</v>
      </c>
      <c r="B557" s="4" t="s">
        <v>12</v>
      </c>
      <c r="C557" s="4" t="s">
        <v>12</v>
      </c>
      <c r="D557" s="4">
        <v>37</v>
      </c>
      <c r="E557" s="45">
        <v>0</v>
      </c>
    </row>
    <row r="558" spans="1:5">
      <c r="A558" s="4" t="s">
        <v>12</v>
      </c>
      <c r="B558" s="4" t="s">
        <v>12</v>
      </c>
      <c r="C558" s="4" t="s">
        <v>13</v>
      </c>
      <c r="D558" s="4">
        <v>30</v>
      </c>
      <c r="E558" s="45">
        <v>0</v>
      </c>
    </row>
    <row r="559" spans="1:5">
      <c r="A559" s="4" t="s">
        <v>12</v>
      </c>
      <c r="B559" s="4" t="s">
        <v>12</v>
      </c>
      <c r="C559" s="4" t="s">
        <v>12</v>
      </c>
      <c r="D559" s="4">
        <v>58</v>
      </c>
      <c r="E559" s="45">
        <v>0</v>
      </c>
    </row>
    <row r="560" spans="1:5">
      <c r="A560" s="4" t="s">
        <v>12</v>
      </c>
      <c r="B560" s="4" t="s">
        <v>12</v>
      </c>
      <c r="C560" s="4" t="s">
        <v>13</v>
      </c>
      <c r="D560" s="4">
        <v>42</v>
      </c>
      <c r="E560" s="45">
        <v>0</v>
      </c>
    </row>
    <row r="561" spans="1:5">
      <c r="A561" s="4" t="s">
        <v>12</v>
      </c>
      <c r="B561" s="4" t="s">
        <v>12</v>
      </c>
      <c r="C561" s="4" t="s">
        <v>13</v>
      </c>
      <c r="D561" s="4">
        <v>35</v>
      </c>
      <c r="E561" s="45">
        <v>0</v>
      </c>
    </row>
    <row r="562" spans="1:5">
      <c r="A562" s="4" t="s">
        <v>12</v>
      </c>
      <c r="B562" s="4" t="s">
        <v>12</v>
      </c>
      <c r="C562" s="4" t="s">
        <v>13</v>
      </c>
      <c r="D562" s="4">
        <v>54</v>
      </c>
      <c r="E562" s="45">
        <v>1</v>
      </c>
    </row>
    <row r="563" spans="1:5">
      <c r="A563" s="4" t="s">
        <v>11</v>
      </c>
      <c r="B563" s="4" t="s">
        <v>12</v>
      </c>
      <c r="C563" s="4" t="s">
        <v>13</v>
      </c>
      <c r="D563" s="4">
        <v>28</v>
      </c>
      <c r="E563" s="45">
        <v>1</v>
      </c>
    </row>
    <row r="564" spans="1:5">
      <c r="A564" s="4" t="s">
        <v>12</v>
      </c>
      <c r="B564" s="4" t="s">
        <v>12</v>
      </c>
      <c r="C564" s="4" t="s">
        <v>13</v>
      </c>
      <c r="D564" s="4">
        <v>24</v>
      </c>
      <c r="E564" s="45">
        <v>0</v>
      </c>
    </row>
    <row r="565" spans="1:5">
      <c r="A565" s="4" t="s">
        <v>12</v>
      </c>
      <c r="B565" s="4" t="s">
        <v>12</v>
      </c>
      <c r="C565" s="4" t="s">
        <v>12</v>
      </c>
      <c r="D565" s="4">
        <v>32</v>
      </c>
      <c r="E565" s="45">
        <v>0</v>
      </c>
    </row>
    <row r="566" spans="1:5">
      <c r="A566" s="4" t="s">
        <v>12</v>
      </c>
      <c r="B566" s="4" t="s">
        <v>12</v>
      </c>
      <c r="C566" s="4" t="s">
        <v>13</v>
      </c>
      <c r="D566" s="4">
        <v>27</v>
      </c>
      <c r="E566" s="45">
        <v>0</v>
      </c>
    </row>
    <row r="567" spans="1:5">
      <c r="A567" s="4" t="s">
        <v>12</v>
      </c>
      <c r="B567" s="4" t="s">
        <v>12</v>
      </c>
      <c r="C567" s="4" t="s">
        <v>12</v>
      </c>
      <c r="D567" s="4">
        <v>22</v>
      </c>
      <c r="E567" s="45">
        <v>0</v>
      </c>
    </row>
    <row r="568" spans="1:5">
      <c r="A568" s="4" t="s">
        <v>12</v>
      </c>
      <c r="B568" s="4" t="s">
        <v>12</v>
      </c>
      <c r="C568" s="4" t="s">
        <v>13</v>
      </c>
      <c r="D568" s="4">
        <v>21</v>
      </c>
      <c r="E568" s="45">
        <v>0</v>
      </c>
    </row>
    <row r="569" spans="1:5">
      <c r="A569" s="4" t="s">
        <v>12</v>
      </c>
      <c r="B569" s="4" t="s">
        <v>12</v>
      </c>
      <c r="C569" s="4" t="s">
        <v>13</v>
      </c>
      <c r="D569" s="4">
        <v>46</v>
      </c>
      <c r="E569" s="45">
        <v>0</v>
      </c>
    </row>
    <row r="570" spans="1:5">
      <c r="A570" s="4" t="s">
        <v>11</v>
      </c>
      <c r="B570" s="4" t="s">
        <v>12</v>
      </c>
      <c r="C570" s="4" t="s">
        <v>13</v>
      </c>
      <c r="D570" s="4">
        <v>37</v>
      </c>
      <c r="E570" s="45">
        <v>0</v>
      </c>
    </row>
    <row r="571" spans="1:5">
      <c r="A571" s="4" t="s">
        <v>12</v>
      </c>
      <c r="B571" s="4" t="s">
        <v>12</v>
      </c>
      <c r="C571" s="4" t="s">
        <v>13</v>
      </c>
      <c r="D571" s="4">
        <v>33</v>
      </c>
      <c r="E571" s="45">
        <v>1</v>
      </c>
    </row>
    <row r="572" spans="1:5">
      <c r="A572" s="4" t="s">
        <v>12</v>
      </c>
      <c r="B572" s="4" t="s">
        <v>12</v>
      </c>
      <c r="C572" s="4" t="s">
        <v>13</v>
      </c>
      <c r="D572" s="4">
        <v>39</v>
      </c>
      <c r="E572" s="45">
        <v>0</v>
      </c>
    </row>
    <row r="573" spans="1:5">
      <c r="A573" s="4" t="s">
        <v>12</v>
      </c>
      <c r="B573" s="4" t="s">
        <v>14</v>
      </c>
      <c r="C573" s="4" t="s">
        <v>12</v>
      </c>
      <c r="D573" s="4">
        <v>21</v>
      </c>
      <c r="E573" s="45">
        <v>0</v>
      </c>
    </row>
    <row r="574" spans="1:5">
      <c r="A574" s="4" t="s">
        <v>12</v>
      </c>
      <c r="B574" s="4" t="s">
        <v>12</v>
      </c>
      <c r="C574" s="4" t="s">
        <v>12</v>
      </c>
      <c r="D574" s="4">
        <v>22</v>
      </c>
      <c r="E574" s="45">
        <v>0</v>
      </c>
    </row>
    <row r="575" spans="1:5">
      <c r="A575" s="4" t="s">
        <v>12</v>
      </c>
      <c r="B575" s="4" t="s">
        <v>12</v>
      </c>
      <c r="C575" s="4" t="s">
        <v>13</v>
      </c>
      <c r="D575" s="4">
        <v>22</v>
      </c>
      <c r="E575" s="45">
        <v>0</v>
      </c>
    </row>
    <row r="576" spans="1:5">
      <c r="A576" s="4" t="s">
        <v>11</v>
      </c>
      <c r="B576" s="4" t="s">
        <v>16</v>
      </c>
      <c r="C576" s="4" t="s">
        <v>13</v>
      </c>
      <c r="D576" s="4">
        <v>23</v>
      </c>
      <c r="E576" s="45">
        <v>0</v>
      </c>
    </row>
    <row r="577" spans="1:5">
      <c r="A577" s="4" t="s">
        <v>12</v>
      </c>
      <c r="B577" s="4" t="s">
        <v>12</v>
      </c>
      <c r="C577" s="4" t="s">
        <v>13</v>
      </c>
      <c r="D577" s="4">
        <v>25</v>
      </c>
      <c r="E577" s="45">
        <v>0</v>
      </c>
    </row>
    <row r="578" spans="1:5">
      <c r="A578" s="4" t="s">
        <v>12</v>
      </c>
      <c r="B578" s="4" t="s">
        <v>12</v>
      </c>
      <c r="C578" s="4" t="s">
        <v>12</v>
      </c>
      <c r="D578" s="4">
        <v>35</v>
      </c>
      <c r="E578" s="45">
        <v>0</v>
      </c>
    </row>
    <row r="579" spans="1:5">
      <c r="A579" s="4" t="s">
        <v>12</v>
      </c>
      <c r="B579" s="4" t="s">
        <v>12</v>
      </c>
      <c r="C579" s="4" t="s">
        <v>13</v>
      </c>
      <c r="D579" s="4">
        <v>21</v>
      </c>
      <c r="E579" s="45">
        <v>1</v>
      </c>
    </row>
    <row r="580" spans="1:5">
      <c r="A580" s="4" t="s">
        <v>12</v>
      </c>
      <c r="B580" s="4" t="s">
        <v>12</v>
      </c>
      <c r="C580" s="4" t="s">
        <v>12</v>
      </c>
      <c r="D580" s="4">
        <v>36</v>
      </c>
      <c r="E580" s="45">
        <v>0</v>
      </c>
    </row>
    <row r="581" spans="1:5">
      <c r="A581" s="4" t="s">
        <v>11</v>
      </c>
      <c r="B581" s="4" t="s">
        <v>12</v>
      </c>
      <c r="C581" s="4" t="s">
        <v>13</v>
      </c>
      <c r="D581" s="4">
        <v>62</v>
      </c>
      <c r="E581" s="45">
        <v>1</v>
      </c>
    </row>
    <row r="582" spans="1:5">
      <c r="A582" s="4" t="s">
        <v>11</v>
      </c>
      <c r="B582" s="4" t="s">
        <v>14</v>
      </c>
      <c r="C582" s="4" t="s">
        <v>13</v>
      </c>
      <c r="D582" s="4">
        <v>21</v>
      </c>
      <c r="E582" s="45">
        <v>1</v>
      </c>
    </row>
    <row r="583" spans="1:5">
      <c r="A583" s="4" t="s">
        <v>12</v>
      </c>
      <c r="B583" s="4" t="s">
        <v>12</v>
      </c>
      <c r="C583" s="4" t="s">
        <v>12</v>
      </c>
      <c r="D583" s="4">
        <v>27</v>
      </c>
      <c r="E583" s="45">
        <v>0</v>
      </c>
    </row>
    <row r="584" spans="1:5">
      <c r="A584" s="4" t="s">
        <v>12</v>
      </c>
      <c r="B584" s="4" t="s">
        <v>12</v>
      </c>
      <c r="C584" s="4" t="s">
        <v>12</v>
      </c>
      <c r="D584" s="4">
        <v>62</v>
      </c>
      <c r="E584" s="45">
        <v>0</v>
      </c>
    </row>
    <row r="585" spans="1:5">
      <c r="A585" s="4" t="s">
        <v>12</v>
      </c>
      <c r="B585" s="4" t="s">
        <v>12</v>
      </c>
      <c r="C585" s="4" t="s">
        <v>13</v>
      </c>
      <c r="D585" s="4">
        <v>42</v>
      </c>
      <c r="E585" s="45">
        <v>0</v>
      </c>
    </row>
    <row r="586" spans="1:5">
      <c r="A586" s="4" t="s">
        <v>12</v>
      </c>
      <c r="B586" s="4" t="s">
        <v>12</v>
      </c>
      <c r="C586" s="4" t="s">
        <v>12</v>
      </c>
      <c r="D586" s="4">
        <v>52</v>
      </c>
      <c r="E586" s="45">
        <v>1</v>
      </c>
    </row>
    <row r="587" spans="1:5">
      <c r="A587" s="4" t="s">
        <v>12</v>
      </c>
      <c r="B587" s="4" t="s">
        <v>12</v>
      </c>
      <c r="C587" s="4" t="s">
        <v>12</v>
      </c>
      <c r="D587" s="4">
        <v>22</v>
      </c>
      <c r="E587" s="45">
        <v>0</v>
      </c>
    </row>
    <row r="588" spans="1:5">
      <c r="A588" s="4" t="s">
        <v>11</v>
      </c>
      <c r="B588" s="4" t="s">
        <v>12</v>
      </c>
      <c r="C588" s="4" t="s">
        <v>13</v>
      </c>
      <c r="D588" s="4">
        <v>41</v>
      </c>
      <c r="E588" s="45">
        <v>1</v>
      </c>
    </row>
    <row r="589" spans="1:5">
      <c r="A589" s="4" t="s">
        <v>12</v>
      </c>
      <c r="B589" s="4" t="s">
        <v>12</v>
      </c>
      <c r="C589" s="4" t="s">
        <v>12</v>
      </c>
      <c r="D589" s="4">
        <v>29</v>
      </c>
      <c r="E589" s="45">
        <v>0</v>
      </c>
    </row>
    <row r="590" spans="1:5">
      <c r="A590" s="4" t="s">
        <v>11</v>
      </c>
      <c r="B590" s="4" t="s">
        <v>16</v>
      </c>
      <c r="C590" s="4" t="s">
        <v>13</v>
      </c>
      <c r="D590" s="4">
        <v>52</v>
      </c>
      <c r="E590" s="45">
        <v>1</v>
      </c>
    </row>
    <row r="591" spans="1:5">
      <c r="A591" s="4" t="s">
        <v>12</v>
      </c>
      <c r="B591" s="4" t="s">
        <v>12</v>
      </c>
      <c r="C591" s="4" t="s">
        <v>12</v>
      </c>
      <c r="D591" s="4">
        <v>25</v>
      </c>
      <c r="E591" s="45">
        <v>0</v>
      </c>
    </row>
    <row r="592" spans="1:5">
      <c r="A592" s="4" t="s">
        <v>12</v>
      </c>
      <c r="B592" s="4" t="s">
        <v>16</v>
      </c>
      <c r="C592" s="4" t="s">
        <v>13</v>
      </c>
      <c r="D592" s="4">
        <v>45</v>
      </c>
      <c r="E592" s="45">
        <v>1</v>
      </c>
    </row>
    <row r="593" spans="1:5">
      <c r="A593" s="4" t="s">
        <v>12</v>
      </c>
      <c r="B593" s="4" t="s">
        <v>12</v>
      </c>
      <c r="C593" s="4" t="s">
        <v>13</v>
      </c>
      <c r="D593" s="4">
        <v>24</v>
      </c>
      <c r="E593" s="45">
        <v>0</v>
      </c>
    </row>
    <row r="594" spans="1:5">
      <c r="A594" s="4" t="s">
        <v>12</v>
      </c>
      <c r="B594" s="4" t="s">
        <v>12</v>
      </c>
      <c r="C594" s="4" t="s">
        <v>13</v>
      </c>
      <c r="D594" s="4">
        <v>44</v>
      </c>
      <c r="E594" s="45">
        <v>1</v>
      </c>
    </row>
    <row r="595" spans="1:5">
      <c r="A595" s="4" t="s">
        <v>12</v>
      </c>
      <c r="B595" s="4" t="s">
        <v>12</v>
      </c>
      <c r="C595" s="4" t="s">
        <v>12</v>
      </c>
      <c r="D595" s="4">
        <v>25</v>
      </c>
      <c r="E595" s="45">
        <v>0</v>
      </c>
    </row>
    <row r="596" spans="1:5">
      <c r="A596" s="4" t="s">
        <v>12</v>
      </c>
      <c r="B596" s="4" t="s">
        <v>12</v>
      </c>
      <c r="C596" s="4" t="s">
        <v>13</v>
      </c>
      <c r="D596" s="4">
        <v>34</v>
      </c>
      <c r="E596" s="45">
        <v>0</v>
      </c>
    </row>
    <row r="597" spans="1:5">
      <c r="A597" s="4" t="s">
        <v>11</v>
      </c>
      <c r="B597" s="4" t="s">
        <v>16</v>
      </c>
      <c r="C597" s="4" t="s">
        <v>13</v>
      </c>
      <c r="D597" s="4">
        <v>22</v>
      </c>
      <c r="E597" s="45">
        <v>1</v>
      </c>
    </row>
    <row r="598" spans="1:5">
      <c r="A598" s="4" t="s">
        <v>12</v>
      </c>
      <c r="B598" s="4" t="s">
        <v>12</v>
      </c>
      <c r="C598" s="4" t="s">
        <v>13</v>
      </c>
      <c r="D598" s="4">
        <v>46</v>
      </c>
      <c r="E598" s="45">
        <v>0</v>
      </c>
    </row>
    <row r="599" spans="1:5">
      <c r="A599" s="4" t="s">
        <v>12</v>
      </c>
      <c r="B599" s="4" t="s">
        <v>12</v>
      </c>
      <c r="C599" s="4" t="s">
        <v>12</v>
      </c>
      <c r="D599" s="4">
        <v>21</v>
      </c>
      <c r="E599" s="45">
        <v>0</v>
      </c>
    </row>
    <row r="600" spans="1:5">
      <c r="A600" s="4" t="s">
        <v>11</v>
      </c>
      <c r="B600" s="4" t="s">
        <v>12</v>
      </c>
      <c r="C600" s="4" t="s">
        <v>13</v>
      </c>
      <c r="D600" s="4">
        <v>38</v>
      </c>
      <c r="E600" s="45">
        <v>1</v>
      </c>
    </row>
    <row r="601" spans="1:5">
      <c r="A601" s="4" t="s">
        <v>12</v>
      </c>
      <c r="B601" s="4" t="s">
        <v>12</v>
      </c>
      <c r="C601" s="4" t="s">
        <v>12</v>
      </c>
      <c r="D601" s="4">
        <v>26</v>
      </c>
      <c r="E601" s="45">
        <v>0</v>
      </c>
    </row>
    <row r="602" spans="1:5">
      <c r="A602" s="4" t="s">
        <v>12</v>
      </c>
      <c r="B602" s="4" t="s">
        <v>16</v>
      </c>
      <c r="C602" s="4" t="s">
        <v>12</v>
      </c>
      <c r="D602" s="4">
        <v>24</v>
      </c>
      <c r="E602" s="45">
        <v>0</v>
      </c>
    </row>
    <row r="603" spans="1:5">
      <c r="A603" s="4" t="s">
        <v>12</v>
      </c>
      <c r="B603" s="4" t="s">
        <v>12</v>
      </c>
      <c r="C603" s="4" t="s">
        <v>12</v>
      </c>
      <c r="D603" s="4">
        <v>28</v>
      </c>
      <c r="E603" s="45">
        <v>0</v>
      </c>
    </row>
    <row r="604" spans="1:5">
      <c r="A604" s="4" t="s">
        <v>12</v>
      </c>
      <c r="B604" s="4" t="s">
        <v>12</v>
      </c>
      <c r="C604" s="4" t="s">
        <v>12</v>
      </c>
      <c r="D604" s="4">
        <v>30</v>
      </c>
      <c r="E604" s="45">
        <v>0</v>
      </c>
    </row>
    <row r="605" spans="1:5">
      <c r="A605" s="4" t="s">
        <v>11</v>
      </c>
      <c r="B605" s="4" t="s">
        <v>12</v>
      </c>
      <c r="C605" s="4" t="s">
        <v>13</v>
      </c>
      <c r="D605" s="4">
        <v>54</v>
      </c>
      <c r="E605" s="45">
        <v>1</v>
      </c>
    </row>
    <row r="606" spans="1:5">
      <c r="A606" s="4" t="s">
        <v>11</v>
      </c>
      <c r="B606" s="4" t="s">
        <v>12</v>
      </c>
      <c r="C606" s="4" t="s">
        <v>12</v>
      </c>
      <c r="D606" s="4">
        <v>36</v>
      </c>
      <c r="E606" s="45">
        <v>1</v>
      </c>
    </row>
    <row r="607" spans="1:5">
      <c r="A607" s="4" t="s">
        <v>12</v>
      </c>
      <c r="B607" s="4" t="s">
        <v>12</v>
      </c>
      <c r="C607" s="4" t="s">
        <v>13</v>
      </c>
      <c r="D607" s="4">
        <v>21</v>
      </c>
      <c r="E607" s="45">
        <v>0</v>
      </c>
    </row>
    <row r="608" spans="1:5">
      <c r="A608" s="4" t="s">
        <v>11</v>
      </c>
      <c r="B608" s="4" t="s">
        <v>12</v>
      </c>
      <c r="C608" s="4" t="s">
        <v>13</v>
      </c>
      <c r="D608" s="4">
        <v>22</v>
      </c>
      <c r="E608" s="45">
        <v>1</v>
      </c>
    </row>
    <row r="609" spans="1:5">
      <c r="A609" s="4" t="s">
        <v>12</v>
      </c>
      <c r="B609" s="4" t="s">
        <v>12</v>
      </c>
      <c r="C609" s="4" t="s">
        <v>12</v>
      </c>
      <c r="D609" s="4">
        <v>25</v>
      </c>
      <c r="E609" s="45">
        <v>0</v>
      </c>
    </row>
    <row r="610" spans="1:5">
      <c r="A610" s="4" t="s">
        <v>11</v>
      </c>
      <c r="B610" s="4" t="s">
        <v>16</v>
      </c>
      <c r="C610" s="4" t="s">
        <v>13</v>
      </c>
      <c r="D610" s="4">
        <v>27</v>
      </c>
      <c r="E610" s="45">
        <v>0</v>
      </c>
    </row>
    <row r="611" spans="1:5">
      <c r="A611" s="4" t="s">
        <v>12</v>
      </c>
      <c r="B611" s="4" t="s">
        <v>12</v>
      </c>
      <c r="C611" s="4" t="s">
        <v>12</v>
      </c>
      <c r="D611" s="4">
        <v>23</v>
      </c>
      <c r="E611" s="45">
        <v>0</v>
      </c>
    </row>
    <row r="612" spans="1:5">
      <c r="A612" s="4" t="s">
        <v>12</v>
      </c>
      <c r="B612" s="4" t="s">
        <v>12</v>
      </c>
      <c r="C612" s="4" t="s">
        <v>13</v>
      </c>
      <c r="D612" s="4">
        <v>24</v>
      </c>
      <c r="E612" s="45">
        <v>0</v>
      </c>
    </row>
    <row r="613" spans="1:5">
      <c r="A613" s="4" t="s">
        <v>11</v>
      </c>
      <c r="B613" s="4" t="s">
        <v>12</v>
      </c>
      <c r="C613" s="4" t="s">
        <v>13</v>
      </c>
      <c r="D613" s="4">
        <v>36</v>
      </c>
      <c r="E613" s="45">
        <v>1</v>
      </c>
    </row>
    <row r="614" spans="1:5">
      <c r="A614" s="4" t="s">
        <v>11</v>
      </c>
      <c r="B614" s="4" t="s">
        <v>16</v>
      </c>
      <c r="C614" s="4" t="s">
        <v>13</v>
      </c>
      <c r="D614" s="4">
        <v>40</v>
      </c>
      <c r="E614" s="45">
        <v>1</v>
      </c>
    </row>
    <row r="615" spans="1:5">
      <c r="A615" s="4" t="s">
        <v>12</v>
      </c>
      <c r="B615" s="4" t="s">
        <v>12</v>
      </c>
      <c r="C615" s="4" t="s">
        <v>13</v>
      </c>
      <c r="D615" s="4">
        <v>26</v>
      </c>
      <c r="E615" s="45">
        <v>0</v>
      </c>
    </row>
    <row r="616" spans="1:5">
      <c r="A616" s="4" t="s">
        <v>12</v>
      </c>
      <c r="B616" s="4" t="s">
        <v>12</v>
      </c>
      <c r="C616" s="4" t="s">
        <v>13</v>
      </c>
      <c r="D616" s="4">
        <v>50</v>
      </c>
      <c r="E616" s="45">
        <v>1</v>
      </c>
    </row>
    <row r="617" spans="1:5">
      <c r="A617" s="4" t="s">
        <v>12</v>
      </c>
      <c r="B617" s="4" t="s">
        <v>12</v>
      </c>
      <c r="C617" s="4" t="s">
        <v>12</v>
      </c>
      <c r="D617" s="4">
        <v>27</v>
      </c>
      <c r="E617" s="45">
        <v>0</v>
      </c>
    </row>
    <row r="618" spans="1:5">
      <c r="A618" s="4" t="s">
        <v>12</v>
      </c>
      <c r="B618" s="4" t="s">
        <v>14</v>
      </c>
      <c r="C618" s="4" t="s">
        <v>12</v>
      </c>
      <c r="D618" s="4">
        <v>30</v>
      </c>
      <c r="E618" s="45">
        <v>0</v>
      </c>
    </row>
    <row r="619" spans="1:5">
      <c r="A619" s="4" t="s">
        <v>12</v>
      </c>
      <c r="B619" s="4" t="s">
        <v>12</v>
      </c>
      <c r="C619" s="4" t="s">
        <v>12</v>
      </c>
      <c r="D619" s="4">
        <v>23</v>
      </c>
      <c r="E619" s="45">
        <v>0</v>
      </c>
    </row>
    <row r="620" spans="1:5">
      <c r="A620" s="4" t="s">
        <v>12</v>
      </c>
      <c r="B620" s="4" t="s">
        <v>16</v>
      </c>
      <c r="C620" s="4" t="s">
        <v>12</v>
      </c>
      <c r="D620" s="4">
        <v>50</v>
      </c>
      <c r="E620" s="45">
        <v>1</v>
      </c>
    </row>
    <row r="621" spans="1:5">
      <c r="A621" s="4" t="s">
        <v>12</v>
      </c>
      <c r="B621" s="4" t="s">
        <v>12</v>
      </c>
      <c r="C621" s="4" t="s">
        <v>13</v>
      </c>
      <c r="D621" s="4">
        <v>24</v>
      </c>
      <c r="E621" s="45">
        <v>1</v>
      </c>
    </row>
    <row r="622" spans="1:5">
      <c r="A622" s="4" t="s">
        <v>12</v>
      </c>
      <c r="B622" s="4" t="s">
        <v>16</v>
      </c>
      <c r="C622" s="4" t="s">
        <v>13</v>
      </c>
      <c r="D622" s="4">
        <v>28</v>
      </c>
      <c r="E622" s="45">
        <v>0</v>
      </c>
    </row>
    <row r="623" spans="1:5">
      <c r="A623" s="4" t="s">
        <v>12</v>
      </c>
      <c r="B623" s="4" t="s">
        <v>12</v>
      </c>
      <c r="C623" s="4" t="s">
        <v>12</v>
      </c>
      <c r="D623" s="4">
        <v>28</v>
      </c>
      <c r="E623" s="45">
        <v>0</v>
      </c>
    </row>
    <row r="624" spans="1:5">
      <c r="A624" s="4" t="s">
        <v>11</v>
      </c>
      <c r="B624" s="4" t="s">
        <v>14</v>
      </c>
      <c r="C624" s="4" t="s">
        <v>13</v>
      </c>
      <c r="D624" s="4">
        <v>45</v>
      </c>
      <c r="E624" s="45">
        <v>0</v>
      </c>
    </row>
    <row r="625" spans="1:5">
      <c r="A625" s="4" t="s">
        <v>12</v>
      </c>
      <c r="B625" s="4" t="s">
        <v>12</v>
      </c>
      <c r="C625" s="4" t="s">
        <v>13</v>
      </c>
      <c r="D625" s="4">
        <v>21</v>
      </c>
      <c r="E625" s="45">
        <v>0</v>
      </c>
    </row>
    <row r="626" spans="1:5">
      <c r="A626" s="4" t="s">
        <v>12</v>
      </c>
      <c r="B626" s="4" t="s">
        <v>12</v>
      </c>
      <c r="C626" s="4" t="s">
        <v>13</v>
      </c>
      <c r="D626" s="4">
        <v>21</v>
      </c>
      <c r="E626" s="45">
        <v>0</v>
      </c>
    </row>
    <row r="627" spans="1:5">
      <c r="A627" s="4" t="s">
        <v>12</v>
      </c>
      <c r="B627" s="4" t="s">
        <v>16</v>
      </c>
      <c r="C627" s="4" t="s">
        <v>13</v>
      </c>
      <c r="D627" s="4">
        <v>29</v>
      </c>
      <c r="E627" s="45">
        <v>0</v>
      </c>
    </row>
    <row r="628" spans="1:5">
      <c r="A628" s="4" t="s">
        <v>12</v>
      </c>
      <c r="B628" s="4" t="s">
        <v>12</v>
      </c>
      <c r="C628" s="4" t="s">
        <v>12</v>
      </c>
      <c r="D628" s="4">
        <v>21</v>
      </c>
      <c r="E628" s="45">
        <v>0</v>
      </c>
    </row>
    <row r="629" spans="1:5">
      <c r="A629" s="4" t="s">
        <v>12</v>
      </c>
      <c r="B629" s="4" t="s">
        <v>12</v>
      </c>
      <c r="C629" s="4" t="s">
        <v>13</v>
      </c>
      <c r="D629" s="4">
        <v>21</v>
      </c>
      <c r="E629" s="45">
        <v>0</v>
      </c>
    </row>
    <row r="630" spans="1:5">
      <c r="A630" s="4" t="s">
        <v>12</v>
      </c>
      <c r="B630" s="4" t="s">
        <v>12</v>
      </c>
      <c r="C630" s="4" t="s">
        <v>13</v>
      </c>
      <c r="D630" s="4">
        <v>45</v>
      </c>
      <c r="E630" s="45">
        <v>0</v>
      </c>
    </row>
    <row r="631" spans="1:5">
      <c r="A631" s="4" t="s">
        <v>12</v>
      </c>
      <c r="B631" s="4" t="s">
        <v>12</v>
      </c>
      <c r="C631" s="4" t="s">
        <v>12</v>
      </c>
      <c r="D631" s="4">
        <v>21</v>
      </c>
      <c r="E631" s="45">
        <v>0</v>
      </c>
    </row>
    <row r="632" spans="1:5">
      <c r="A632" s="4" t="s">
        <v>12</v>
      </c>
      <c r="B632" s="4" t="s">
        <v>12</v>
      </c>
      <c r="C632" s="4" t="s">
        <v>12</v>
      </c>
      <c r="D632" s="4">
        <v>34</v>
      </c>
      <c r="E632" s="45">
        <v>1</v>
      </c>
    </row>
    <row r="633" spans="1:5">
      <c r="A633" s="4" t="s">
        <v>12</v>
      </c>
      <c r="B633" s="4" t="s">
        <v>12</v>
      </c>
      <c r="C633" s="4" t="s">
        <v>13</v>
      </c>
      <c r="D633" s="4">
        <v>24</v>
      </c>
      <c r="E633" s="45">
        <v>0</v>
      </c>
    </row>
    <row r="634" spans="1:5">
      <c r="A634" s="4" t="s">
        <v>12</v>
      </c>
      <c r="B634" s="4" t="s">
        <v>12</v>
      </c>
      <c r="C634" s="4" t="s">
        <v>12</v>
      </c>
      <c r="D634" s="4">
        <v>23</v>
      </c>
      <c r="E634" s="45">
        <v>0</v>
      </c>
    </row>
    <row r="635" spans="1:5">
      <c r="A635" s="4" t="s">
        <v>12</v>
      </c>
      <c r="B635" s="4" t="s">
        <v>16</v>
      </c>
      <c r="C635" s="4" t="s">
        <v>12</v>
      </c>
      <c r="D635" s="4">
        <v>22</v>
      </c>
      <c r="E635" s="45">
        <v>0</v>
      </c>
    </row>
    <row r="636" spans="1:5">
      <c r="A636" s="4" t="s">
        <v>12</v>
      </c>
      <c r="B636" s="4" t="s">
        <v>12</v>
      </c>
      <c r="C636" s="4" t="s">
        <v>12</v>
      </c>
      <c r="D636" s="4">
        <v>31</v>
      </c>
      <c r="E636" s="45">
        <v>0</v>
      </c>
    </row>
    <row r="637" spans="1:5">
      <c r="A637" s="4" t="s">
        <v>12</v>
      </c>
      <c r="B637" s="4" t="s">
        <v>12</v>
      </c>
      <c r="C637" s="4" t="s">
        <v>13</v>
      </c>
      <c r="D637" s="4">
        <v>38</v>
      </c>
      <c r="E637" s="45">
        <v>1</v>
      </c>
    </row>
    <row r="638" spans="1:5">
      <c r="A638" s="4" t="s">
        <v>12</v>
      </c>
      <c r="B638" s="4" t="s">
        <v>12</v>
      </c>
      <c r="C638" s="4" t="s">
        <v>12</v>
      </c>
      <c r="D638" s="4">
        <v>48</v>
      </c>
      <c r="E638" s="45">
        <v>0</v>
      </c>
    </row>
    <row r="639" spans="1:5">
      <c r="A639" s="4" t="s">
        <v>12</v>
      </c>
      <c r="B639" s="4" t="s">
        <v>12</v>
      </c>
      <c r="C639" s="4" t="s">
        <v>13</v>
      </c>
      <c r="D639" s="4">
        <v>23</v>
      </c>
      <c r="E639" s="45">
        <v>0</v>
      </c>
    </row>
    <row r="640" spans="1:5">
      <c r="A640" s="4" t="s">
        <v>12</v>
      </c>
      <c r="B640" s="4" t="s">
        <v>12</v>
      </c>
      <c r="C640" s="4" t="s">
        <v>13</v>
      </c>
      <c r="D640" s="4">
        <v>32</v>
      </c>
      <c r="E640" s="45">
        <v>1</v>
      </c>
    </row>
    <row r="641" spans="1:5">
      <c r="A641" s="4" t="s">
        <v>12</v>
      </c>
      <c r="B641" s="4" t="s">
        <v>12</v>
      </c>
      <c r="C641" s="4" t="s">
        <v>12</v>
      </c>
      <c r="D641" s="4">
        <v>28</v>
      </c>
      <c r="E641" s="45">
        <v>0</v>
      </c>
    </row>
    <row r="642" spans="1:5">
      <c r="A642" s="4" t="s">
        <v>12</v>
      </c>
      <c r="B642" s="4" t="s">
        <v>16</v>
      </c>
      <c r="C642" s="4" t="s">
        <v>12</v>
      </c>
      <c r="D642" s="4">
        <v>27</v>
      </c>
      <c r="E642" s="45">
        <v>0</v>
      </c>
    </row>
    <row r="643" spans="1:5">
      <c r="A643" s="4" t="s">
        <v>12</v>
      </c>
      <c r="B643" s="4" t="s">
        <v>12</v>
      </c>
      <c r="C643" s="4" t="s">
        <v>13</v>
      </c>
      <c r="D643" s="4">
        <v>24</v>
      </c>
      <c r="E643" s="45">
        <v>0</v>
      </c>
    </row>
    <row r="644" spans="1:5">
      <c r="A644" s="4" t="s">
        <v>11</v>
      </c>
      <c r="B644" s="4" t="s">
        <v>12</v>
      </c>
      <c r="C644" s="4" t="s">
        <v>12</v>
      </c>
      <c r="D644" s="4">
        <v>50</v>
      </c>
      <c r="E644" s="45">
        <v>1</v>
      </c>
    </row>
    <row r="645" spans="1:5">
      <c r="A645" s="4" t="s">
        <v>12</v>
      </c>
      <c r="B645" s="4" t="s">
        <v>12</v>
      </c>
      <c r="C645" s="4" t="s">
        <v>12</v>
      </c>
      <c r="D645" s="4">
        <v>31</v>
      </c>
      <c r="E645" s="45">
        <v>0</v>
      </c>
    </row>
    <row r="646" spans="1:5">
      <c r="A646" s="4" t="s">
        <v>12</v>
      </c>
      <c r="B646" s="4" t="s">
        <v>12</v>
      </c>
      <c r="C646" s="4" t="s">
        <v>12</v>
      </c>
      <c r="D646" s="4">
        <v>27</v>
      </c>
      <c r="E646" s="45">
        <v>0</v>
      </c>
    </row>
    <row r="647" spans="1:5">
      <c r="A647" s="4" t="s">
        <v>11</v>
      </c>
      <c r="B647" s="4" t="s">
        <v>12</v>
      </c>
      <c r="C647" s="4" t="s">
        <v>13</v>
      </c>
      <c r="D647" s="4">
        <v>30</v>
      </c>
      <c r="E647" s="45">
        <v>0</v>
      </c>
    </row>
    <row r="648" spans="1:5">
      <c r="A648" s="4" t="s">
        <v>11</v>
      </c>
      <c r="B648" s="4" t="s">
        <v>12</v>
      </c>
      <c r="C648" s="4" t="s">
        <v>12</v>
      </c>
      <c r="D648" s="4">
        <v>33</v>
      </c>
      <c r="E648" s="45">
        <v>1</v>
      </c>
    </row>
    <row r="649" spans="1:5">
      <c r="A649" s="4" t="s">
        <v>11</v>
      </c>
      <c r="B649" s="4" t="s">
        <v>12</v>
      </c>
      <c r="C649" s="4" t="s">
        <v>13</v>
      </c>
      <c r="D649" s="4">
        <v>22</v>
      </c>
      <c r="E649" s="45">
        <v>1</v>
      </c>
    </row>
    <row r="650" spans="1:5">
      <c r="A650" s="4" t="s">
        <v>12</v>
      </c>
      <c r="B650" s="4" t="s">
        <v>16</v>
      </c>
      <c r="C650" s="4" t="s">
        <v>12</v>
      </c>
      <c r="D650" s="4">
        <v>42</v>
      </c>
      <c r="E650" s="45">
        <v>1</v>
      </c>
    </row>
    <row r="651" spans="1:5">
      <c r="A651" s="4" t="s">
        <v>12</v>
      </c>
      <c r="B651" s="4" t="s">
        <v>12</v>
      </c>
      <c r="C651" s="4" t="s">
        <v>12</v>
      </c>
      <c r="D651" s="4">
        <v>23</v>
      </c>
      <c r="E651" s="45">
        <v>0</v>
      </c>
    </row>
    <row r="652" spans="1:5">
      <c r="A652" s="4" t="s">
        <v>12</v>
      </c>
      <c r="B652" s="4" t="s">
        <v>12</v>
      </c>
      <c r="C652" s="4" t="s">
        <v>12</v>
      </c>
      <c r="D652" s="4">
        <v>23</v>
      </c>
      <c r="E652" s="45">
        <v>0</v>
      </c>
    </row>
    <row r="653" spans="1:5">
      <c r="A653" s="4" t="s">
        <v>12</v>
      </c>
      <c r="B653" s="4" t="s">
        <v>12</v>
      </c>
      <c r="C653" s="4" t="s">
        <v>13</v>
      </c>
      <c r="D653" s="4">
        <v>27</v>
      </c>
      <c r="E653" s="45">
        <v>0</v>
      </c>
    </row>
    <row r="654" spans="1:5">
      <c r="A654" s="4" t="s">
        <v>12</v>
      </c>
      <c r="B654" s="4" t="s">
        <v>12</v>
      </c>
      <c r="C654" s="4" t="s">
        <v>13</v>
      </c>
      <c r="D654" s="4">
        <v>28</v>
      </c>
      <c r="E654" s="45">
        <v>0</v>
      </c>
    </row>
    <row r="655" spans="1:5">
      <c r="A655" s="4" t="s">
        <v>12</v>
      </c>
      <c r="B655" s="4" t="s">
        <v>12</v>
      </c>
      <c r="C655" s="4" t="s">
        <v>12</v>
      </c>
      <c r="D655" s="4">
        <v>27</v>
      </c>
      <c r="E655" s="45">
        <v>0</v>
      </c>
    </row>
    <row r="656" spans="1:5">
      <c r="A656" s="4" t="s">
        <v>12</v>
      </c>
      <c r="B656" s="4" t="s">
        <v>12</v>
      </c>
      <c r="C656" s="4" t="s">
        <v>13</v>
      </c>
      <c r="D656" s="4">
        <v>22</v>
      </c>
      <c r="E656" s="45">
        <v>0</v>
      </c>
    </row>
    <row r="657" spans="1:5">
      <c r="A657" s="4" t="s">
        <v>11</v>
      </c>
      <c r="B657" s="4" t="s">
        <v>12</v>
      </c>
      <c r="C657" s="4" t="s">
        <v>13</v>
      </c>
      <c r="D657" s="4">
        <v>25</v>
      </c>
      <c r="E657" s="45">
        <v>1</v>
      </c>
    </row>
    <row r="658" spans="1:5">
      <c r="A658" s="4" t="s">
        <v>12</v>
      </c>
      <c r="B658" s="4" t="s">
        <v>12</v>
      </c>
      <c r="C658" s="4" t="s">
        <v>12</v>
      </c>
      <c r="D658" s="4">
        <v>22</v>
      </c>
      <c r="E658" s="45">
        <v>0</v>
      </c>
    </row>
    <row r="659" spans="1:5">
      <c r="A659" s="4" t="s">
        <v>12</v>
      </c>
      <c r="B659" s="4" t="s">
        <v>12</v>
      </c>
      <c r="C659" s="4" t="s">
        <v>13</v>
      </c>
      <c r="D659" s="4">
        <v>41</v>
      </c>
      <c r="E659" s="45">
        <v>0</v>
      </c>
    </row>
    <row r="660" spans="1:5">
      <c r="A660" s="4" t="s">
        <v>12</v>
      </c>
      <c r="B660" s="4" t="s">
        <v>17</v>
      </c>
      <c r="C660" s="4" t="s">
        <v>13</v>
      </c>
      <c r="D660" s="4">
        <v>51</v>
      </c>
      <c r="E660" s="45">
        <v>0</v>
      </c>
    </row>
    <row r="661" spans="1:5">
      <c r="A661" s="4" t="s">
        <v>12</v>
      </c>
      <c r="B661" s="4" t="s">
        <v>16</v>
      </c>
      <c r="C661" s="4" t="s">
        <v>13</v>
      </c>
      <c r="D661" s="4">
        <v>27</v>
      </c>
      <c r="E661" s="45">
        <v>1</v>
      </c>
    </row>
    <row r="662" spans="1:5">
      <c r="A662" s="4" t="s">
        <v>11</v>
      </c>
      <c r="B662" s="4" t="s">
        <v>16</v>
      </c>
      <c r="C662" s="4" t="s">
        <v>12</v>
      </c>
      <c r="D662" s="4">
        <v>54</v>
      </c>
      <c r="E662" s="45">
        <v>0</v>
      </c>
    </row>
    <row r="663" spans="1:5">
      <c r="A663" s="4" t="s">
        <v>11</v>
      </c>
      <c r="B663" s="4" t="s">
        <v>12</v>
      </c>
      <c r="C663" s="4" t="s">
        <v>13</v>
      </c>
      <c r="D663" s="4">
        <v>22</v>
      </c>
      <c r="E663" s="45">
        <v>1</v>
      </c>
    </row>
    <row r="664" spans="1:5">
      <c r="A664" s="4" t="s">
        <v>11</v>
      </c>
      <c r="B664" s="4" t="s">
        <v>17</v>
      </c>
      <c r="C664" s="4" t="s">
        <v>13</v>
      </c>
      <c r="D664" s="4">
        <v>43</v>
      </c>
      <c r="E664" s="45">
        <v>1</v>
      </c>
    </row>
    <row r="665" spans="1:5">
      <c r="A665" s="4" t="s">
        <v>11</v>
      </c>
      <c r="B665" s="4" t="s">
        <v>12</v>
      </c>
      <c r="C665" s="4" t="s">
        <v>13</v>
      </c>
      <c r="D665" s="4">
        <v>40</v>
      </c>
      <c r="E665" s="45">
        <v>1</v>
      </c>
    </row>
    <row r="666" spans="1:5">
      <c r="A666" s="4" t="s">
        <v>12</v>
      </c>
      <c r="B666" s="4" t="s">
        <v>12</v>
      </c>
      <c r="C666" s="4" t="s">
        <v>13</v>
      </c>
      <c r="D666" s="4">
        <v>40</v>
      </c>
      <c r="E666" s="45">
        <v>1</v>
      </c>
    </row>
    <row r="667" spans="1:5">
      <c r="A667" s="4" t="s">
        <v>12</v>
      </c>
      <c r="B667" s="4" t="s">
        <v>12</v>
      </c>
      <c r="C667" s="4" t="s">
        <v>13</v>
      </c>
      <c r="D667" s="4">
        <v>24</v>
      </c>
      <c r="E667" s="45">
        <v>0</v>
      </c>
    </row>
    <row r="668" spans="1:5">
      <c r="A668" s="4" t="s">
        <v>11</v>
      </c>
      <c r="B668" s="4" t="s">
        <v>16</v>
      </c>
      <c r="C668" s="4" t="s">
        <v>13</v>
      </c>
      <c r="D668" s="4">
        <v>70</v>
      </c>
      <c r="E668" s="45">
        <v>1</v>
      </c>
    </row>
    <row r="669" spans="1:5">
      <c r="A669" s="4" t="s">
        <v>12</v>
      </c>
      <c r="B669" s="4" t="s">
        <v>12</v>
      </c>
      <c r="C669" s="4" t="s">
        <v>12</v>
      </c>
      <c r="D669" s="4">
        <v>40</v>
      </c>
      <c r="E669" s="45">
        <v>1</v>
      </c>
    </row>
    <row r="670" spans="1:5">
      <c r="A670" s="4" t="s">
        <v>12</v>
      </c>
      <c r="B670" s="4" t="s">
        <v>12</v>
      </c>
      <c r="C670" s="4" t="s">
        <v>13</v>
      </c>
      <c r="D670" s="4">
        <v>43</v>
      </c>
      <c r="E670" s="45">
        <v>0</v>
      </c>
    </row>
    <row r="671" spans="1:5">
      <c r="A671" s="4" t="s">
        <v>11</v>
      </c>
      <c r="B671" s="4" t="s">
        <v>12</v>
      </c>
      <c r="C671" s="4" t="s">
        <v>13</v>
      </c>
      <c r="D671" s="4">
        <v>45</v>
      </c>
      <c r="E671" s="45">
        <v>0</v>
      </c>
    </row>
    <row r="672" spans="1:5">
      <c r="A672" s="4" t="s">
        <v>11</v>
      </c>
      <c r="B672" s="4" t="s">
        <v>12</v>
      </c>
      <c r="C672" s="4" t="s">
        <v>13</v>
      </c>
      <c r="D672" s="4">
        <v>49</v>
      </c>
      <c r="E672" s="45">
        <v>0</v>
      </c>
    </row>
    <row r="673" spans="1:5">
      <c r="A673" s="4" t="s">
        <v>12</v>
      </c>
      <c r="B673" s="4" t="s">
        <v>12</v>
      </c>
      <c r="C673" s="4" t="s">
        <v>12</v>
      </c>
      <c r="D673" s="4">
        <v>21</v>
      </c>
      <c r="E673" s="45">
        <v>0</v>
      </c>
    </row>
    <row r="674" spans="1:5">
      <c r="A674" s="4" t="s">
        <v>12</v>
      </c>
      <c r="B674" s="4" t="s">
        <v>17</v>
      </c>
      <c r="C674" s="4" t="s">
        <v>13</v>
      </c>
      <c r="D674" s="4">
        <v>47</v>
      </c>
      <c r="E674" s="45">
        <v>0</v>
      </c>
    </row>
    <row r="675" spans="1:5">
      <c r="A675" s="4" t="s">
        <v>12</v>
      </c>
      <c r="B675" s="4" t="s">
        <v>17</v>
      </c>
      <c r="C675" s="4" t="s">
        <v>13</v>
      </c>
      <c r="D675" s="4">
        <v>22</v>
      </c>
      <c r="E675" s="45">
        <v>0</v>
      </c>
    </row>
    <row r="676" spans="1:5">
      <c r="A676" s="4" t="s">
        <v>12</v>
      </c>
      <c r="B676" s="4" t="s">
        <v>16</v>
      </c>
      <c r="C676" s="4" t="s">
        <v>13</v>
      </c>
      <c r="D676" s="4">
        <v>68</v>
      </c>
      <c r="E676" s="45">
        <v>0</v>
      </c>
    </row>
    <row r="677" spans="1:5">
      <c r="A677" s="4" t="s">
        <v>11</v>
      </c>
      <c r="B677" s="4" t="s">
        <v>12</v>
      </c>
      <c r="C677" s="4" t="s">
        <v>13</v>
      </c>
      <c r="D677" s="4">
        <v>31</v>
      </c>
      <c r="E677" s="45">
        <v>1</v>
      </c>
    </row>
    <row r="678" spans="1:5">
      <c r="A678" s="4" t="s">
        <v>11</v>
      </c>
      <c r="B678" s="4" t="s">
        <v>16</v>
      </c>
      <c r="C678" s="4" t="s">
        <v>12</v>
      </c>
      <c r="D678" s="4">
        <v>53</v>
      </c>
      <c r="E678" s="45">
        <v>1</v>
      </c>
    </row>
    <row r="679" spans="1:5">
      <c r="A679" s="4" t="s">
        <v>12</v>
      </c>
      <c r="B679" s="4" t="s">
        <v>12</v>
      </c>
      <c r="C679" s="4" t="s">
        <v>13</v>
      </c>
      <c r="D679" s="4">
        <v>25</v>
      </c>
      <c r="E679" s="45">
        <v>0</v>
      </c>
    </row>
    <row r="680" spans="1:5">
      <c r="A680" s="4" t="s">
        <v>12</v>
      </c>
      <c r="B680" s="4" t="s">
        <v>12</v>
      </c>
      <c r="C680" s="4" t="s">
        <v>13</v>
      </c>
      <c r="D680" s="4">
        <v>25</v>
      </c>
      <c r="E680" s="45">
        <v>1</v>
      </c>
    </row>
    <row r="681" spans="1:5">
      <c r="A681" s="4" t="s">
        <v>12</v>
      </c>
      <c r="B681" s="4" t="s">
        <v>12</v>
      </c>
      <c r="C681" s="4" t="s">
        <v>12</v>
      </c>
      <c r="D681" s="4">
        <v>23</v>
      </c>
      <c r="E681" s="45">
        <v>0</v>
      </c>
    </row>
    <row r="682" spans="1:5">
      <c r="A682" s="4" t="s">
        <v>12</v>
      </c>
      <c r="B682" s="4" t="s">
        <v>12</v>
      </c>
      <c r="C682" s="4" t="s">
        <v>12</v>
      </c>
      <c r="D682" s="4">
        <v>22</v>
      </c>
      <c r="E682" s="45">
        <v>0</v>
      </c>
    </row>
    <row r="683" spans="1:5">
      <c r="A683" s="4" t="s">
        <v>11</v>
      </c>
      <c r="B683" s="4" t="s">
        <v>12</v>
      </c>
      <c r="C683" s="4" t="s">
        <v>13</v>
      </c>
      <c r="D683" s="4">
        <v>26</v>
      </c>
      <c r="E683" s="45">
        <v>1</v>
      </c>
    </row>
    <row r="684" spans="1:5">
      <c r="A684" s="4" t="s">
        <v>12</v>
      </c>
      <c r="B684" s="4" t="s">
        <v>12</v>
      </c>
      <c r="C684" s="4" t="s">
        <v>13</v>
      </c>
      <c r="D684" s="4">
        <v>22</v>
      </c>
      <c r="E684" s="45">
        <v>0</v>
      </c>
    </row>
    <row r="685" spans="1:5">
      <c r="A685" s="4" t="s">
        <v>12</v>
      </c>
      <c r="B685" s="4" t="s">
        <v>12</v>
      </c>
      <c r="C685" s="4" t="s">
        <v>13</v>
      </c>
      <c r="D685" s="4">
        <v>27</v>
      </c>
      <c r="E685" s="45">
        <v>1</v>
      </c>
    </row>
    <row r="686" spans="1:5">
      <c r="A686" s="4" t="s">
        <v>12</v>
      </c>
      <c r="B686" s="4" t="s">
        <v>16</v>
      </c>
      <c r="C686" s="4" t="s">
        <v>15</v>
      </c>
      <c r="D686" s="4">
        <v>69</v>
      </c>
      <c r="E686" s="45">
        <v>0</v>
      </c>
    </row>
    <row r="687" spans="1:5">
      <c r="A687" s="4" t="s">
        <v>12</v>
      </c>
      <c r="B687" s="4" t="s">
        <v>12</v>
      </c>
      <c r="C687" s="4" t="s">
        <v>13</v>
      </c>
      <c r="D687" s="4">
        <v>25</v>
      </c>
      <c r="E687" s="45">
        <v>0</v>
      </c>
    </row>
    <row r="688" spans="1:5">
      <c r="A688" s="4" t="s">
        <v>12</v>
      </c>
      <c r="B688" s="4" t="s">
        <v>12</v>
      </c>
      <c r="C688" s="4" t="s">
        <v>12</v>
      </c>
      <c r="D688" s="4">
        <v>22</v>
      </c>
      <c r="E688" s="45">
        <v>0</v>
      </c>
    </row>
    <row r="689" spans="1:5">
      <c r="A689" s="4" t="s">
        <v>12</v>
      </c>
      <c r="B689" s="4" t="s">
        <v>12</v>
      </c>
      <c r="C689" s="4" t="s">
        <v>12</v>
      </c>
      <c r="D689" s="4">
        <v>29</v>
      </c>
      <c r="E689" s="45">
        <v>0</v>
      </c>
    </row>
    <row r="690" spans="1:5">
      <c r="A690" s="4" t="s">
        <v>11</v>
      </c>
      <c r="B690" s="4" t="s">
        <v>12</v>
      </c>
      <c r="C690" s="4" t="s">
        <v>12</v>
      </c>
      <c r="D690" s="4">
        <v>23</v>
      </c>
      <c r="E690" s="45">
        <v>0</v>
      </c>
    </row>
    <row r="691" spans="1:5">
      <c r="A691" s="4" t="s">
        <v>11</v>
      </c>
      <c r="B691" s="4" t="s">
        <v>16</v>
      </c>
      <c r="C691" s="4" t="s">
        <v>13</v>
      </c>
      <c r="D691" s="4">
        <v>46</v>
      </c>
      <c r="E691" s="45">
        <v>1</v>
      </c>
    </row>
    <row r="692" spans="1:5">
      <c r="A692" s="4" t="s">
        <v>12</v>
      </c>
      <c r="B692" s="4" t="s">
        <v>12</v>
      </c>
      <c r="C692" s="4" t="s">
        <v>12</v>
      </c>
      <c r="D692" s="4">
        <v>34</v>
      </c>
      <c r="E692" s="45">
        <v>0</v>
      </c>
    </row>
    <row r="693" spans="1:5">
      <c r="A693" s="4" t="s">
        <v>11</v>
      </c>
      <c r="B693" s="4" t="s">
        <v>17</v>
      </c>
      <c r="C693" s="4" t="s">
        <v>13</v>
      </c>
      <c r="D693" s="4">
        <v>44</v>
      </c>
      <c r="E693" s="45">
        <v>1</v>
      </c>
    </row>
    <row r="694" spans="1:5">
      <c r="A694" s="4" t="s">
        <v>12</v>
      </c>
      <c r="B694" s="4" t="s">
        <v>12</v>
      </c>
      <c r="C694" s="4" t="s">
        <v>13</v>
      </c>
      <c r="D694" s="4">
        <v>23</v>
      </c>
      <c r="E694" s="45">
        <v>0</v>
      </c>
    </row>
    <row r="695" spans="1:5">
      <c r="A695" s="4" t="s">
        <v>12</v>
      </c>
      <c r="B695" s="4" t="s">
        <v>12</v>
      </c>
      <c r="C695" s="4" t="s">
        <v>13</v>
      </c>
      <c r="D695" s="4">
        <v>43</v>
      </c>
      <c r="E695" s="45">
        <v>1</v>
      </c>
    </row>
    <row r="696" spans="1:5">
      <c r="A696" s="4" t="s">
        <v>12</v>
      </c>
      <c r="B696" s="4" t="s">
        <v>12</v>
      </c>
      <c r="C696" s="4" t="s">
        <v>12</v>
      </c>
      <c r="D696" s="4">
        <v>25</v>
      </c>
      <c r="E696" s="45">
        <v>0</v>
      </c>
    </row>
    <row r="697" spans="1:5">
      <c r="A697" s="4" t="s">
        <v>11</v>
      </c>
      <c r="B697" s="4" t="s">
        <v>14</v>
      </c>
      <c r="C697" s="4" t="s">
        <v>13</v>
      </c>
      <c r="D697" s="4">
        <v>43</v>
      </c>
      <c r="E697" s="45">
        <v>1</v>
      </c>
    </row>
    <row r="698" spans="1:5">
      <c r="A698" s="4" t="s">
        <v>11</v>
      </c>
      <c r="B698" s="4" t="s">
        <v>12</v>
      </c>
      <c r="C698" s="4" t="s">
        <v>12</v>
      </c>
      <c r="D698" s="4">
        <v>31</v>
      </c>
      <c r="E698" s="45">
        <v>1</v>
      </c>
    </row>
    <row r="699" spans="1:5">
      <c r="A699" s="4" t="s">
        <v>12</v>
      </c>
      <c r="B699" s="4" t="s">
        <v>12</v>
      </c>
      <c r="C699" s="4" t="s">
        <v>12</v>
      </c>
      <c r="D699" s="4">
        <v>22</v>
      </c>
      <c r="E699" s="45">
        <v>0</v>
      </c>
    </row>
    <row r="700" spans="1:5">
      <c r="A700" s="4" t="s">
        <v>12</v>
      </c>
      <c r="B700" s="4" t="s">
        <v>16</v>
      </c>
      <c r="C700" s="4" t="s">
        <v>13</v>
      </c>
      <c r="D700" s="4">
        <v>28</v>
      </c>
      <c r="E700" s="45">
        <v>0</v>
      </c>
    </row>
    <row r="701" spans="1:5">
      <c r="A701" s="4" t="s">
        <v>12</v>
      </c>
      <c r="B701" s="4" t="s">
        <v>12</v>
      </c>
      <c r="C701" s="4" t="s">
        <v>13</v>
      </c>
      <c r="D701" s="4">
        <v>26</v>
      </c>
      <c r="E701" s="45">
        <v>0</v>
      </c>
    </row>
    <row r="702" spans="1:5">
      <c r="A702" s="4" t="s">
        <v>12</v>
      </c>
      <c r="B702" s="4" t="s">
        <v>12</v>
      </c>
      <c r="C702" s="4" t="s">
        <v>13</v>
      </c>
      <c r="D702" s="4">
        <v>26</v>
      </c>
      <c r="E702" s="45">
        <v>0</v>
      </c>
    </row>
    <row r="703" spans="1:5">
      <c r="A703" s="4" t="s">
        <v>12</v>
      </c>
      <c r="B703" s="4" t="s">
        <v>12</v>
      </c>
      <c r="C703" s="4" t="s">
        <v>12</v>
      </c>
      <c r="D703" s="4">
        <v>49</v>
      </c>
      <c r="E703" s="45">
        <v>1</v>
      </c>
    </row>
    <row r="704" spans="1:5">
      <c r="A704" s="4" t="s">
        <v>11</v>
      </c>
      <c r="B704" s="4" t="s">
        <v>16</v>
      </c>
      <c r="C704" s="4" t="s">
        <v>13</v>
      </c>
      <c r="D704" s="4">
        <v>52</v>
      </c>
      <c r="E704" s="45">
        <v>1</v>
      </c>
    </row>
    <row r="705" spans="1:5">
      <c r="A705" s="4" t="s">
        <v>12</v>
      </c>
      <c r="B705" s="4" t="s">
        <v>12</v>
      </c>
      <c r="C705" s="4" t="s">
        <v>13</v>
      </c>
      <c r="D705" s="4">
        <v>41</v>
      </c>
      <c r="E705" s="45">
        <v>0</v>
      </c>
    </row>
    <row r="706" spans="1:5">
      <c r="A706" s="4" t="s">
        <v>12</v>
      </c>
      <c r="B706" s="4" t="s">
        <v>12</v>
      </c>
      <c r="C706" s="4" t="s">
        <v>12</v>
      </c>
      <c r="D706" s="4">
        <v>27</v>
      </c>
      <c r="E706" s="45">
        <v>0</v>
      </c>
    </row>
    <row r="707" spans="1:5">
      <c r="A707" s="4" t="s">
        <v>12</v>
      </c>
      <c r="B707" s="4" t="s">
        <v>12</v>
      </c>
      <c r="C707" s="4" t="s">
        <v>13</v>
      </c>
      <c r="D707" s="4">
        <v>28</v>
      </c>
      <c r="E707" s="45">
        <v>0</v>
      </c>
    </row>
    <row r="708" spans="1:5">
      <c r="A708" s="4" t="s">
        <v>12</v>
      </c>
      <c r="B708" s="4" t="s">
        <v>12</v>
      </c>
      <c r="C708" s="4" t="s">
        <v>15</v>
      </c>
      <c r="D708" s="4">
        <v>30</v>
      </c>
      <c r="E708" s="45">
        <v>1</v>
      </c>
    </row>
    <row r="709" spans="1:5">
      <c r="A709" s="4" t="s">
        <v>12</v>
      </c>
      <c r="B709" s="4" t="s">
        <v>12</v>
      </c>
      <c r="C709" s="4" t="s">
        <v>13</v>
      </c>
      <c r="D709" s="4">
        <v>22</v>
      </c>
      <c r="E709" s="45">
        <v>0</v>
      </c>
    </row>
    <row r="710" spans="1:5">
      <c r="A710" s="4" t="s">
        <v>11</v>
      </c>
      <c r="B710" s="4" t="s">
        <v>12</v>
      </c>
      <c r="C710" s="4" t="s">
        <v>13</v>
      </c>
      <c r="D710" s="4">
        <v>45</v>
      </c>
      <c r="E710" s="45">
        <v>1</v>
      </c>
    </row>
    <row r="711" spans="1:5">
      <c r="A711" s="4" t="s">
        <v>12</v>
      </c>
      <c r="B711" s="4" t="s">
        <v>12</v>
      </c>
      <c r="C711" s="4" t="s">
        <v>13</v>
      </c>
      <c r="D711" s="4">
        <v>23</v>
      </c>
      <c r="E711" s="45">
        <v>1</v>
      </c>
    </row>
    <row r="712" spans="1:5">
      <c r="A712" s="4" t="s">
        <v>11</v>
      </c>
      <c r="B712" s="4" t="s">
        <v>12</v>
      </c>
      <c r="C712" s="4" t="s">
        <v>13</v>
      </c>
      <c r="D712" s="4">
        <v>24</v>
      </c>
      <c r="E712" s="45">
        <v>0</v>
      </c>
    </row>
    <row r="713" spans="1:5">
      <c r="A713" s="4" t="s">
        <v>12</v>
      </c>
      <c r="B713" s="4" t="s">
        <v>12</v>
      </c>
      <c r="C713" s="4" t="s">
        <v>12</v>
      </c>
      <c r="D713" s="4">
        <v>40</v>
      </c>
      <c r="E713" s="45">
        <v>0</v>
      </c>
    </row>
    <row r="714" spans="1:5">
      <c r="A714" s="4" t="s">
        <v>12</v>
      </c>
      <c r="B714" s="4" t="s">
        <v>12</v>
      </c>
      <c r="C714" s="4" t="s">
        <v>13</v>
      </c>
      <c r="D714" s="4">
        <v>38</v>
      </c>
      <c r="E714" s="45">
        <v>1</v>
      </c>
    </row>
    <row r="715" spans="1:5">
      <c r="A715" s="4" t="s">
        <v>12</v>
      </c>
      <c r="B715" s="4" t="s">
        <v>12</v>
      </c>
      <c r="C715" s="4" t="s">
        <v>12</v>
      </c>
      <c r="D715" s="4">
        <v>21</v>
      </c>
      <c r="E715" s="45">
        <v>0</v>
      </c>
    </row>
    <row r="716" spans="1:5">
      <c r="A716" s="4" t="s">
        <v>12</v>
      </c>
      <c r="B716" s="4" t="s">
        <v>12</v>
      </c>
      <c r="C716" s="4" t="s">
        <v>12</v>
      </c>
      <c r="D716" s="4">
        <v>32</v>
      </c>
      <c r="E716" s="45">
        <v>0</v>
      </c>
    </row>
    <row r="717" spans="1:5">
      <c r="A717" s="4" t="s">
        <v>11</v>
      </c>
      <c r="B717" s="4" t="s">
        <v>12</v>
      </c>
      <c r="C717" s="4" t="s">
        <v>13</v>
      </c>
      <c r="D717" s="4">
        <v>34</v>
      </c>
      <c r="E717" s="45">
        <v>1</v>
      </c>
    </row>
    <row r="718" spans="1:5">
      <c r="A718" s="4" t="s">
        <v>11</v>
      </c>
      <c r="B718" s="4" t="s">
        <v>12</v>
      </c>
      <c r="C718" s="4" t="s">
        <v>13</v>
      </c>
      <c r="D718" s="4">
        <v>31</v>
      </c>
      <c r="E718" s="45">
        <v>1</v>
      </c>
    </row>
    <row r="719" spans="1:5">
      <c r="A719" s="4" t="s">
        <v>12</v>
      </c>
      <c r="B719" s="4" t="s">
        <v>12</v>
      </c>
      <c r="C719" s="4" t="s">
        <v>12</v>
      </c>
      <c r="D719" s="4">
        <v>56</v>
      </c>
      <c r="E719" s="45">
        <v>0</v>
      </c>
    </row>
    <row r="720" spans="1:5">
      <c r="A720" s="4" t="s">
        <v>12</v>
      </c>
      <c r="B720" s="4" t="s">
        <v>12</v>
      </c>
      <c r="C720" s="4" t="s">
        <v>13</v>
      </c>
      <c r="D720" s="4">
        <v>24</v>
      </c>
      <c r="E720" s="45">
        <v>0</v>
      </c>
    </row>
    <row r="721" spans="1:5">
      <c r="A721" s="4" t="s">
        <v>12</v>
      </c>
      <c r="B721" s="4" t="s">
        <v>12</v>
      </c>
      <c r="C721" s="4" t="s">
        <v>13</v>
      </c>
      <c r="D721" s="4">
        <v>52</v>
      </c>
      <c r="E721" s="45">
        <v>1</v>
      </c>
    </row>
    <row r="722" spans="1:5">
      <c r="A722" s="4" t="s">
        <v>12</v>
      </c>
      <c r="B722" s="4" t="s">
        <v>16</v>
      </c>
      <c r="C722" s="4" t="s">
        <v>12</v>
      </c>
      <c r="D722" s="4">
        <v>34</v>
      </c>
      <c r="E722" s="45">
        <v>0</v>
      </c>
    </row>
    <row r="723" spans="1:5">
      <c r="A723" s="4" t="s">
        <v>12</v>
      </c>
      <c r="B723" s="4" t="s">
        <v>12</v>
      </c>
      <c r="C723" s="4" t="s">
        <v>13</v>
      </c>
      <c r="D723" s="4">
        <v>21</v>
      </c>
      <c r="E723" s="45">
        <v>0</v>
      </c>
    </row>
    <row r="724" spans="1:5">
      <c r="A724" s="4" t="s">
        <v>11</v>
      </c>
      <c r="B724" s="4" t="s">
        <v>12</v>
      </c>
      <c r="C724" s="4" t="s">
        <v>12</v>
      </c>
      <c r="D724" s="4">
        <v>42</v>
      </c>
      <c r="E724" s="45">
        <v>1</v>
      </c>
    </row>
    <row r="725" spans="1:5">
      <c r="A725" s="4" t="s">
        <v>12</v>
      </c>
      <c r="B725" s="4" t="s">
        <v>16</v>
      </c>
      <c r="C725" s="4" t="s">
        <v>13</v>
      </c>
      <c r="D725" s="4">
        <v>42</v>
      </c>
      <c r="E725" s="45">
        <v>0</v>
      </c>
    </row>
    <row r="726" spans="1:5">
      <c r="A726" s="4" t="s">
        <v>12</v>
      </c>
      <c r="B726" s="4" t="s">
        <v>14</v>
      </c>
      <c r="C726" s="4" t="s">
        <v>13</v>
      </c>
      <c r="D726" s="4">
        <v>45</v>
      </c>
      <c r="E726" s="45">
        <v>0</v>
      </c>
    </row>
    <row r="727" spans="1:5">
      <c r="A727" s="4" t="s">
        <v>12</v>
      </c>
      <c r="B727" s="4" t="s">
        <v>12</v>
      </c>
      <c r="C727" s="4" t="s">
        <v>13</v>
      </c>
      <c r="D727" s="4">
        <v>38</v>
      </c>
      <c r="E727" s="45">
        <v>0</v>
      </c>
    </row>
    <row r="728" spans="1:5">
      <c r="A728" s="4" t="s">
        <v>12</v>
      </c>
      <c r="B728" s="4" t="s">
        <v>12</v>
      </c>
      <c r="C728" s="4" t="s">
        <v>13</v>
      </c>
      <c r="D728" s="4">
        <v>25</v>
      </c>
      <c r="E728" s="45">
        <v>0</v>
      </c>
    </row>
    <row r="729" spans="1:5">
      <c r="A729" s="4" t="s">
        <v>11</v>
      </c>
      <c r="B729" s="4" t="s">
        <v>16</v>
      </c>
      <c r="C729" s="4" t="s">
        <v>13</v>
      </c>
      <c r="D729" s="4">
        <v>22</v>
      </c>
      <c r="E729" s="45">
        <v>0</v>
      </c>
    </row>
    <row r="730" spans="1:5">
      <c r="A730" s="4" t="s">
        <v>11</v>
      </c>
      <c r="B730" s="4" t="s">
        <v>16</v>
      </c>
      <c r="C730" s="4" t="s">
        <v>12</v>
      </c>
      <c r="D730" s="4">
        <v>22</v>
      </c>
      <c r="E730" s="45">
        <v>0</v>
      </c>
    </row>
    <row r="731" spans="1:5">
      <c r="A731" s="4" t="s">
        <v>12</v>
      </c>
      <c r="B731" s="4" t="s">
        <v>12</v>
      </c>
      <c r="C731" s="4" t="s">
        <v>13</v>
      </c>
      <c r="D731" s="4">
        <v>22</v>
      </c>
      <c r="E731" s="45">
        <v>0</v>
      </c>
    </row>
    <row r="732" spans="1:5">
      <c r="A732" s="4" t="s">
        <v>12</v>
      </c>
      <c r="B732" s="4" t="s">
        <v>12</v>
      </c>
      <c r="C732" s="4" t="s">
        <v>12</v>
      </c>
      <c r="D732" s="4">
        <v>34</v>
      </c>
      <c r="E732" s="45">
        <v>1</v>
      </c>
    </row>
    <row r="733" spans="1:5">
      <c r="A733" s="4" t="s">
        <v>12</v>
      </c>
      <c r="B733" s="4" t="s">
        <v>16</v>
      </c>
      <c r="C733" s="4" t="s">
        <v>12</v>
      </c>
      <c r="D733" s="4">
        <v>22</v>
      </c>
      <c r="E733" s="45">
        <v>1</v>
      </c>
    </row>
    <row r="734" spans="1:5">
      <c r="A734" s="4" t="s">
        <v>11</v>
      </c>
      <c r="B734" s="4" t="s">
        <v>16</v>
      </c>
      <c r="C734" s="4" t="s">
        <v>13</v>
      </c>
      <c r="D734" s="4">
        <v>24</v>
      </c>
      <c r="E734" s="45">
        <v>1</v>
      </c>
    </row>
    <row r="735" spans="1:5">
      <c r="A735" s="4" t="s">
        <v>12</v>
      </c>
      <c r="B735" s="4" t="s">
        <v>12</v>
      </c>
      <c r="C735" s="4" t="s">
        <v>12</v>
      </c>
      <c r="D735" s="4">
        <v>22</v>
      </c>
      <c r="E735" s="45">
        <v>0</v>
      </c>
    </row>
    <row r="736" spans="1:5">
      <c r="A736" s="4" t="s">
        <v>12</v>
      </c>
      <c r="B736" s="4" t="s">
        <v>12</v>
      </c>
      <c r="C736" s="4" t="s">
        <v>12</v>
      </c>
      <c r="D736" s="4">
        <v>53</v>
      </c>
      <c r="E736" s="45">
        <v>0</v>
      </c>
    </row>
    <row r="737" spans="1:5">
      <c r="A737" s="4" t="s">
        <v>12</v>
      </c>
      <c r="B737" s="4" t="s">
        <v>12</v>
      </c>
      <c r="C737" s="4" t="s">
        <v>13</v>
      </c>
      <c r="D737" s="4">
        <v>28</v>
      </c>
      <c r="E737" s="45">
        <v>0</v>
      </c>
    </row>
    <row r="738" spans="1:5">
      <c r="A738" s="4" t="s">
        <v>12</v>
      </c>
      <c r="B738" s="4" t="s">
        <v>16</v>
      </c>
      <c r="C738" s="4" t="s">
        <v>12</v>
      </c>
      <c r="D738" s="4">
        <v>21</v>
      </c>
      <c r="E738" s="45">
        <v>0</v>
      </c>
    </row>
    <row r="739" spans="1:5">
      <c r="A739" s="4" t="s">
        <v>12</v>
      </c>
      <c r="B739" s="4" t="s">
        <v>12</v>
      </c>
      <c r="C739" s="4" t="s">
        <v>13</v>
      </c>
      <c r="D739" s="4">
        <v>42</v>
      </c>
      <c r="E739" s="45">
        <v>0</v>
      </c>
    </row>
    <row r="740" spans="1:5">
      <c r="A740" s="4" t="s">
        <v>12</v>
      </c>
      <c r="B740" s="4" t="s">
        <v>12</v>
      </c>
      <c r="C740" s="4" t="s">
        <v>13</v>
      </c>
      <c r="D740" s="4">
        <v>21</v>
      </c>
      <c r="E740" s="45">
        <v>0</v>
      </c>
    </row>
    <row r="741" spans="1:5">
      <c r="A741" s="4" t="s">
        <v>12</v>
      </c>
      <c r="B741" s="4" t="s">
        <v>12</v>
      </c>
      <c r="C741" s="4" t="s">
        <v>13</v>
      </c>
      <c r="D741" s="4">
        <v>42</v>
      </c>
      <c r="E741" s="45">
        <v>1</v>
      </c>
    </row>
    <row r="742" spans="1:5">
      <c r="A742" s="4" t="s">
        <v>12</v>
      </c>
      <c r="B742" s="4" t="s">
        <v>12</v>
      </c>
      <c r="C742" s="4" t="s">
        <v>13</v>
      </c>
      <c r="D742" s="4">
        <v>48</v>
      </c>
      <c r="E742" s="45">
        <v>1</v>
      </c>
    </row>
    <row r="743" spans="1:5">
      <c r="A743" s="4" t="s">
        <v>12</v>
      </c>
      <c r="B743" s="4" t="s">
        <v>12</v>
      </c>
      <c r="C743" s="4" t="s">
        <v>13</v>
      </c>
      <c r="D743" s="4">
        <v>26</v>
      </c>
      <c r="E743" s="45">
        <v>0</v>
      </c>
    </row>
    <row r="744" spans="1:5">
      <c r="A744" s="4" t="s">
        <v>12</v>
      </c>
      <c r="B744" s="4" t="s">
        <v>12</v>
      </c>
      <c r="C744" s="4" t="s">
        <v>12</v>
      </c>
      <c r="D744" s="4">
        <v>22</v>
      </c>
      <c r="E744" s="45">
        <v>0</v>
      </c>
    </row>
    <row r="745" spans="1:5">
      <c r="A745" s="4" t="s">
        <v>11</v>
      </c>
      <c r="B745" s="4" t="s">
        <v>14</v>
      </c>
      <c r="C745" s="4" t="s">
        <v>13</v>
      </c>
      <c r="D745" s="4">
        <v>45</v>
      </c>
      <c r="E745" s="45">
        <v>1</v>
      </c>
    </row>
    <row r="746" spans="1:5">
      <c r="A746" s="4" t="s">
        <v>11</v>
      </c>
      <c r="B746" s="4" t="s">
        <v>16</v>
      </c>
      <c r="C746" s="4" t="s">
        <v>13</v>
      </c>
      <c r="D746" s="4">
        <v>39</v>
      </c>
      <c r="E746" s="45">
        <v>0</v>
      </c>
    </row>
    <row r="747" spans="1:5">
      <c r="A747" s="4" t="s">
        <v>12</v>
      </c>
      <c r="B747" s="4" t="s">
        <v>16</v>
      </c>
      <c r="C747" s="4" t="s">
        <v>13</v>
      </c>
      <c r="D747" s="4">
        <v>46</v>
      </c>
      <c r="E747" s="45">
        <v>0</v>
      </c>
    </row>
    <row r="748" spans="1:5">
      <c r="A748" s="4" t="s">
        <v>11</v>
      </c>
      <c r="B748" s="4" t="s">
        <v>14</v>
      </c>
      <c r="C748" s="4" t="s">
        <v>13</v>
      </c>
      <c r="D748" s="4">
        <v>27</v>
      </c>
      <c r="E748" s="45">
        <v>1</v>
      </c>
    </row>
    <row r="749" spans="1:5">
      <c r="A749" s="4" t="s">
        <v>12</v>
      </c>
      <c r="B749" s="4" t="s">
        <v>12</v>
      </c>
      <c r="C749" s="4" t="s">
        <v>13</v>
      </c>
      <c r="D749" s="4">
        <v>32</v>
      </c>
      <c r="E749" s="45">
        <v>0</v>
      </c>
    </row>
    <row r="750" spans="1:5">
      <c r="A750" s="4" t="s">
        <v>11</v>
      </c>
      <c r="B750" s="4" t="s">
        <v>12</v>
      </c>
      <c r="C750" s="4" t="s">
        <v>13</v>
      </c>
      <c r="D750" s="4">
        <v>36</v>
      </c>
      <c r="E750" s="45">
        <v>1</v>
      </c>
    </row>
    <row r="751" spans="1:5">
      <c r="A751" s="4" t="s">
        <v>11</v>
      </c>
      <c r="B751" s="4" t="s">
        <v>12</v>
      </c>
      <c r="C751" s="4" t="s">
        <v>12</v>
      </c>
      <c r="D751" s="4">
        <v>50</v>
      </c>
      <c r="E751" s="45">
        <v>1</v>
      </c>
    </row>
    <row r="752" spans="1:5">
      <c r="A752" s="4" t="s">
        <v>12</v>
      </c>
      <c r="B752" s="4" t="s">
        <v>12</v>
      </c>
      <c r="C752" s="4" t="s">
        <v>13</v>
      </c>
      <c r="D752" s="4">
        <v>22</v>
      </c>
      <c r="E752" s="45">
        <v>1</v>
      </c>
    </row>
    <row r="753" spans="1:5">
      <c r="A753" s="4" t="s">
        <v>12</v>
      </c>
      <c r="B753" s="4" t="s">
        <v>12</v>
      </c>
      <c r="C753" s="4" t="s">
        <v>13</v>
      </c>
      <c r="D753" s="4">
        <v>28</v>
      </c>
      <c r="E753" s="45">
        <v>0</v>
      </c>
    </row>
    <row r="754" spans="1:5">
      <c r="A754" s="4" t="s">
        <v>12</v>
      </c>
      <c r="B754" s="4" t="s">
        <v>12</v>
      </c>
      <c r="C754" s="4" t="s">
        <v>12</v>
      </c>
      <c r="D754" s="4">
        <v>25</v>
      </c>
      <c r="E754" s="45">
        <v>0</v>
      </c>
    </row>
    <row r="755" spans="1:5">
      <c r="A755" s="4" t="s">
        <v>11</v>
      </c>
      <c r="B755" s="4" t="s">
        <v>16</v>
      </c>
      <c r="C755" s="4" t="s">
        <v>13</v>
      </c>
      <c r="D755" s="4">
        <v>26</v>
      </c>
      <c r="E755" s="45">
        <v>1</v>
      </c>
    </row>
    <row r="756" spans="1:5">
      <c r="A756" s="4" t="s">
        <v>11</v>
      </c>
      <c r="B756" s="4" t="s">
        <v>12</v>
      </c>
      <c r="C756" s="4" t="s">
        <v>13</v>
      </c>
      <c r="D756" s="4">
        <v>45</v>
      </c>
      <c r="E756" s="45">
        <v>1</v>
      </c>
    </row>
    <row r="757" spans="1:5">
      <c r="A757" s="4" t="s">
        <v>12</v>
      </c>
      <c r="B757" s="4" t="s">
        <v>16</v>
      </c>
      <c r="C757" s="4" t="s">
        <v>13</v>
      </c>
      <c r="D757" s="4">
        <v>37</v>
      </c>
      <c r="E757" s="45">
        <v>1</v>
      </c>
    </row>
    <row r="758" spans="1:5">
      <c r="A758" s="4" t="s">
        <v>12</v>
      </c>
      <c r="B758" s="4" t="s">
        <v>14</v>
      </c>
      <c r="C758" s="4" t="s">
        <v>13</v>
      </c>
      <c r="D758" s="4">
        <v>39</v>
      </c>
      <c r="E758" s="45">
        <v>0</v>
      </c>
    </row>
    <row r="759" spans="1:5">
      <c r="A759" s="4" t="s">
        <v>12</v>
      </c>
      <c r="B759" s="4" t="s">
        <v>12</v>
      </c>
      <c r="C759" s="4" t="s">
        <v>13</v>
      </c>
      <c r="D759" s="4">
        <v>52</v>
      </c>
      <c r="E759" s="45">
        <v>1</v>
      </c>
    </row>
    <row r="760" spans="1:5">
      <c r="A760" s="4" t="s">
        <v>12</v>
      </c>
      <c r="B760" s="4" t="s">
        <v>12</v>
      </c>
      <c r="C760" s="4" t="s">
        <v>13</v>
      </c>
      <c r="D760" s="4">
        <v>26</v>
      </c>
      <c r="E760" s="45">
        <v>0</v>
      </c>
    </row>
    <row r="761" spans="1:5">
      <c r="A761" s="4" t="s">
        <v>11</v>
      </c>
      <c r="B761" s="4" t="s">
        <v>14</v>
      </c>
      <c r="C761" s="4" t="s">
        <v>13</v>
      </c>
      <c r="D761" s="4">
        <v>66</v>
      </c>
      <c r="E761" s="45">
        <v>1</v>
      </c>
    </row>
    <row r="762" spans="1:5">
      <c r="A762" s="4" t="s">
        <v>12</v>
      </c>
      <c r="B762" s="4" t="s">
        <v>12</v>
      </c>
      <c r="C762" s="4" t="s">
        <v>12</v>
      </c>
      <c r="D762" s="4">
        <v>22</v>
      </c>
      <c r="E762" s="45">
        <v>0</v>
      </c>
    </row>
    <row r="763" spans="1:5">
      <c r="A763" s="4" t="s">
        <v>11</v>
      </c>
      <c r="B763" s="4" t="s">
        <v>12</v>
      </c>
      <c r="C763" s="4" t="s">
        <v>13</v>
      </c>
      <c r="D763" s="4">
        <v>43</v>
      </c>
      <c r="E763" s="45">
        <v>1</v>
      </c>
    </row>
    <row r="764" spans="1:5">
      <c r="A764" s="4" t="s">
        <v>12</v>
      </c>
      <c r="B764" s="4" t="s">
        <v>12</v>
      </c>
      <c r="C764" s="4" t="s">
        <v>12</v>
      </c>
      <c r="D764" s="4">
        <v>33</v>
      </c>
      <c r="E764" s="45">
        <v>0</v>
      </c>
    </row>
    <row r="765" spans="1:5">
      <c r="A765" s="4" t="s">
        <v>12</v>
      </c>
      <c r="B765" s="4" t="s">
        <v>12</v>
      </c>
      <c r="C765" s="4" t="s">
        <v>13</v>
      </c>
      <c r="D765" s="4">
        <v>63</v>
      </c>
      <c r="E765" s="45">
        <v>0</v>
      </c>
    </row>
    <row r="766" spans="1:5">
      <c r="A766" s="4" t="s">
        <v>12</v>
      </c>
      <c r="B766" s="4" t="s">
        <v>12</v>
      </c>
      <c r="C766" s="4" t="s">
        <v>13</v>
      </c>
      <c r="D766" s="4">
        <v>27</v>
      </c>
      <c r="E766" s="45">
        <v>0</v>
      </c>
    </row>
    <row r="767" spans="1:5">
      <c r="A767" s="4" t="s">
        <v>12</v>
      </c>
      <c r="B767" s="4" t="s">
        <v>12</v>
      </c>
      <c r="C767" s="4" t="s">
        <v>12</v>
      </c>
      <c r="D767" s="4">
        <v>30</v>
      </c>
      <c r="E767" s="45">
        <v>0</v>
      </c>
    </row>
    <row r="768" spans="1:5">
      <c r="A768" s="4" t="s">
        <v>12</v>
      </c>
      <c r="B768" s="4" t="s">
        <v>12</v>
      </c>
      <c r="C768" s="4" t="s">
        <v>13</v>
      </c>
      <c r="D768" s="4">
        <v>47</v>
      </c>
      <c r="E768" s="45">
        <v>1</v>
      </c>
    </row>
    <row r="769" spans="1:5">
      <c r="A769" s="4" t="s">
        <v>12</v>
      </c>
      <c r="B769" s="4" t="s">
        <v>12</v>
      </c>
      <c r="C769" s="4" t="s">
        <v>13</v>
      </c>
      <c r="D769" s="4">
        <v>23</v>
      </c>
      <c r="E769" s="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defaultColWidth="9" defaultRowHeight="15"/>
  <cols>
    <col min="1" max="1" width="14.7109375" customWidth="1"/>
    <col min="2" max="2" width="11" customWidth="1"/>
    <col min="3" max="3" width="11.42578125" customWidth="1"/>
    <col min="5" max="5" width="13.140625" customWidth="1"/>
    <col min="6" max="6" width="11.85546875" customWidth="1"/>
  </cols>
  <sheetData>
    <row r="1" spans="1:6">
      <c r="A1" s="52" t="s">
        <v>9</v>
      </c>
      <c r="B1" s="51" t="s">
        <v>10</v>
      </c>
      <c r="C1" s="51"/>
    </row>
    <row r="2" spans="1:6">
      <c r="A2" s="52"/>
      <c r="B2" s="4">
        <v>0</v>
      </c>
      <c r="C2" s="4">
        <v>1</v>
      </c>
    </row>
    <row r="3" spans="1:6">
      <c r="A3" s="4" t="s">
        <v>12</v>
      </c>
      <c r="B3">
        <f>COUNTIFS(Kategorikal!A2:A769,'Kadar Glukosa'!A3,Kategorikal!E2:E769,'Kadar Glukosa'!B2)</f>
        <v>438</v>
      </c>
      <c r="C3" s="4">
        <f>COUNTIFS(Kategorikal!A2:A769,'Kadar Glukosa'!A3,Kategorikal!E2:E769,'Kadar Glukosa'!C2)</f>
        <v>133</v>
      </c>
    </row>
    <row r="4" spans="1:6">
      <c r="A4" s="4" t="s">
        <v>11</v>
      </c>
      <c r="B4" s="4">
        <f>COUNTIFS(Kategorikal!A2:A769,'Kadar Glukosa'!A4,Kategorikal!E2:E769,'Kadar Glukosa'!B2)</f>
        <v>62</v>
      </c>
      <c r="C4" s="4">
        <f>COUNTIFS(Kategorikal!A2:A769,'Kadar Glukosa'!A4,Kategorikal!E2:E769,'Kadar Glukosa'!C2)</f>
        <v>135</v>
      </c>
    </row>
    <row r="5" spans="1:6">
      <c r="A5" s="4" t="s">
        <v>19</v>
      </c>
      <c r="B5" s="4">
        <f>COUNTIFS(Kategorikal!A2:A769,'Kadar Glukosa'!A5,Kategorikal!E2:E769,'[1]Kadar E13Glukosa'!B2)</f>
        <v>0</v>
      </c>
      <c r="C5" s="4">
        <f>COUNTIFS(Kategorikal!B2:B769,'Kadar Glukosa'!A5,Kategorikal!F2:F769,'Kadar Glukosa'!C2)</f>
        <v>0</v>
      </c>
    </row>
    <row r="6" spans="1:6">
      <c r="E6" s="42"/>
      <c r="F6" s="43"/>
    </row>
    <row r="7" spans="1:6">
      <c r="E7" s="42"/>
      <c r="F7" s="43"/>
    </row>
    <row r="8" spans="1:6">
      <c r="E8" s="42"/>
      <c r="F8" s="43"/>
    </row>
  </sheetData>
  <mergeCells count="2">
    <mergeCell ref="B1:C1"/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D18" sqref="D18"/>
    </sheetView>
  </sheetViews>
  <sheetFormatPr defaultColWidth="9" defaultRowHeight="15"/>
  <cols>
    <col min="1" max="2" width="15.85546875" customWidth="1"/>
    <col min="3" max="3" width="12.5703125" customWidth="1"/>
    <col min="4" max="4" width="12" customWidth="1"/>
    <col min="5" max="5" width="11.7109375" customWidth="1"/>
    <col min="16" max="16" width="15.140625" customWidth="1"/>
  </cols>
  <sheetData>
    <row r="3" spans="2:5">
      <c r="B3" s="52" t="s">
        <v>9</v>
      </c>
      <c r="C3" s="53" t="s">
        <v>10</v>
      </c>
      <c r="D3" s="54"/>
      <c r="E3" s="55" t="s">
        <v>20</v>
      </c>
    </row>
    <row r="4" spans="2:5">
      <c r="B4" s="52"/>
      <c r="C4" s="4">
        <v>0</v>
      </c>
      <c r="D4" s="4">
        <v>1</v>
      </c>
      <c r="E4" s="56"/>
    </row>
    <row r="5" spans="2:5">
      <c r="B5" s="4" t="s">
        <v>12</v>
      </c>
      <c r="C5" s="4">
        <f>COUNTIFS(Kategorikal!B2:B769,'Tekanan Darah'!B5,Kategorikal!E2:E769,'Tekanan Darah'!C4)</f>
        <v>412</v>
      </c>
      <c r="D5" s="4">
        <f>COUNTIFS(Kategorikal!B2:B769,'Tekanan Darah'!B5,Kategorikal!E2:E769,'Tekanan Darah'!D4)</f>
        <v>191</v>
      </c>
      <c r="E5" s="41">
        <f>D5/SUM(C5:D5)</f>
        <v>0.31674958540630199</v>
      </c>
    </row>
    <row r="6" spans="2:5">
      <c r="B6" s="4" t="s">
        <v>16</v>
      </c>
      <c r="C6" s="4">
        <f>COUNTIFS(Kategorikal!B2:B769,'Tekanan Darah'!B6,Kategorikal!E2:E769,'Tekanan Darah'!C4)</f>
        <v>57</v>
      </c>
      <c r="D6" s="4">
        <f>COUNTIFS(Kategorikal!B2:B769,'Tekanan Darah'!B6,Kategorikal!E2:E769,'Tekanan Darah'!D4)</f>
        <v>48</v>
      </c>
      <c r="E6" s="41">
        <f t="shared" ref="E6:E9" si="0">D6/SUM(C6:D6)</f>
        <v>0.45714285714285702</v>
      </c>
    </row>
    <row r="7" spans="2:5">
      <c r="B7" s="4" t="s">
        <v>14</v>
      </c>
      <c r="C7" s="4">
        <f>COUNTIFS(Kategorikal!B2:B769,'Tekanan Darah'!B7,Kategorikal!E2:E769,'Tekanan Darah'!C4)</f>
        <v>24</v>
      </c>
      <c r="D7" s="4">
        <f>COUNTIFS(Kategorikal!B2:B769,'Tekanan Darah'!B7,Kategorikal!E2:E769,'Tekanan Darah'!D4)</f>
        <v>20</v>
      </c>
      <c r="E7" s="41">
        <f t="shared" si="0"/>
        <v>0.45454545454545497</v>
      </c>
    </row>
    <row r="8" spans="2:5">
      <c r="B8" s="4" t="s">
        <v>17</v>
      </c>
      <c r="C8" s="4">
        <f>COUNTIFS(Kategorikal!B2:B769,'Tekanan Darah'!B8,Kategorikal!E2:E769,'Tekanan Darah'!C4)</f>
        <v>6</v>
      </c>
      <c r="D8" s="4">
        <f>COUNTIFS(Kategorikal!B2:B769,'Tekanan Darah'!B8,Kategorikal!E2:E769,'Tekanan Darah'!D4)</f>
        <v>9</v>
      </c>
      <c r="E8" s="41">
        <f t="shared" si="0"/>
        <v>0.6</v>
      </c>
    </row>
    <row r="9" spans="2:5">
      <c r="B9" s="4" t="s">
        <v>18</v>
      </c>
      <c r="C9" s="4">
        <f>COUNTIFS(Kategorikal!B2:B769,'Tekanan Darah'!B9,Kategorikal!E2:E769,'Tekanan Darah'!C4)</f>
        <v>1</v>
      </c>
      <c r="D9" s="4">
        <f>COUNTIFS(Kategorikal!B2:B769,'Tekanan Darah'!B9,Kategorikal!E2:E769,'Tekanan Darah'!D4)</f>
        <v>0</v>
      </c>
      <c r="E9" s="41">
        <f t="shared" si="0"/>
        <v>0</v>
      </c>
    </row>
  </sheetData>
  <mergeCells count="3">
    <mergeCell ref="C3:D3"/>
    <mergeCell ref="B3:B4"/>
    <mergeCell ref="E3:E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14"/>
  <sheetViews>
    <sheetView workbookViewId="0">
      <selection activeCell="I23" sqref="I23"/>
    </sheetView>
  </sheetViews>
  <sheetFormatPr defaultColWidth="9" defaultRowHeight="15"/>
  <cols>
    <col min="2" max="2" width="10.42578125" customWidth="1"/>
    <col min="4" max="4" width="11" customWidth="1"/>
    <col min="5" max="5" width="10.85546875" customWidth="1"/>
  </cols>
  <sheetData>
    <row r="6" spans="2:19">
      <c r="B6" s="52" t="s">
        <v>9</v>
      </c>
      <c r="C6" s="51" t="s">
        <v>10</v>
      </c>
      <c r="D6" s="51"/>
      <c r="E6" s="52" t="s">
        <v>20</v>
      </c>
    </row>
    <row r="7" spans="2:19">
      <c r="B7" s="52"/>
      <c r="C7" s="4">
        <v>0</v>
      </c>
      <c r="D7" s="4">
        <v>1</v>
      </c>
      <c r="E7" s="52"/>
      <c r="P7" s="39"/>
      <c r="Q7" s="39"/>
      <c r="R7" s="39"/>
      <c r="S7" s="39"/>
    </row>
    <row r="8" spans="2:19">
      <c r="B8" s="4" t="s">
        <v>15</v>
      </c>
      <c r="C8" s="4">
        <f>COUNTIFS(Kategorikal!C2:C769,'Berat Tubuh'!B8,Kategorikal!E2:E769,'Berat Tubuh'!C7)</f>
        <v>13</v>
      </c>
      <c r="D8" s="4">
        <f>COUNTIFS(Kategorikal!C2:C769,'Berat Tubuh'!B8,Kategorikal!E2:E769,'Berat Tubuh'!D7)</f>
        <v>2</v>
      </c>
      <c r="E8" s="41">
        <f>D8/SUM(C8:D8)</f>
        <v>0.133333333333333</v>
      </c>
      <c r="P8" s="57"/>
      <c r="Q8" s="57"/>
      <c r="R8" s="57"/>
      <c r="S8" s="39"/>
    </row>
    <row r="9" spans="2:19">
      <c r="B9" s="4" t="s">
        <v>12</v>
      </c>
      <c r="C9" s="4">
        <f>COUNTIFS(Kategorikal!C2:C769,'Berat Tubuh'!B9,Kategorikal!E2:E769,'Berat Tubuh'!C7)</f>
        <v>234</v>
      </c>
      <c r="D9" s="4">
        <f>COUNTIFS(Kategorikal!C2:C769,'Berat Tubuh'!B9,Kategorikal!E2:E769,'Berat Tubuh'!D7)</f>
        <v>47</v>
      </c>
      <c r="E9" s="41">
        <f t="shared" ref="E9:E10" si="0">D9/SUM(C9:D9)</f>
        <v>0.16725978647686801</v>
      </c>
      <c r="P9" s="57"/>
      <c r="Q9" s="39"/>
      <c r="R9" s="39"/>
      <c r="S9" s="39"/>
    </row>
    <row r="10" spans="2:19">
      <c r="B10" s="4" t="s">
        <v>13</v>
      </c>
      <c r="C10" s="4">
        <f>COUNTIFS(Kategorikal!C2:C769,'Berat Tubuh'!B10,Kategorikal!E2:E769,'Berat Tubuh'!C7)</f>
        <v>253</v>
      </c>
      <c r="D10" s="4">
        <f>COUNTIFS(Kategorikal!C2:C769,'Berat Tubuh'!B10,Kategorikal!E2:E769,'Berat Tubuh'!D7)</f>
        <v>219</v>
      </c>
      <c r="E10" s="41">
        <f t="shared" si="0"/>
        <v>0.463983050847458</v>
      </c>
      <c r="P10" s="39"/>
      <c r="Q10" s="39"/>
      <c r="R10" s="39"/>
      <c r="S10" s="39"/>
    </row>
    <row r="11" spans="2:19">
      <c r="P11" s="39"/>
      <c r="Q11" s="39"/>
      <c r="R11" s="39"/>
      <c r="S11" s="39"/>
    </row>
    <row r="12" spans="2:19">
      <c r="P12" s="39"/>
      <c r="Q12" s="39"/>
      <c r="R12" s="39"/>
      <c r="S12" s="39"/>
    </row>
    <row r="13" spans="2:19">
      <c r="P13" s="39"/>
      <c r="Q13" s="39"/>
      <c r="R13" s="39"/>
      <c r="S13" s="39"/>
    </row>
    <row r="14" spans="2:19">
      <c r="P14" s="39"/>
      <c r="Q14" s="39"/>
      <c r="R14" s="39"/>
      <c r="S14" s="39"/>
    </row>
  </sheetData>
  <mergeCells count="5">
    <mergeCell ref="C6:D6"/>
    <mergeCell ref="Q8:R8"/>
    <mergeCell ref="B6:B7"/>
    <mergeCell ref="E6:E7"/>
    <mergeCell ref="P8:P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3" zoomScale="90" zoomScaleNormal="90" workbookViewId="0">
      <selection activeCell="C9" sqref="C9"/>
    </sheetView>
  </sheetViews>
  <sheetFormatPr defaultColWidth="9" defaultRowHeight="15"/>
  <cols>
    <col min="9" max="9" width="10.7109375" customWidth="1"/>
  </cols>
  <sheetData>
    <row r="1" spans="1:3">
      <c r="A1" s="55" t="s">
        <v>7</v>
      </c>
      <c r="B1" s="51" t="s">
        <v>10</v>
      </c>
      <c r="C1" s="51"/>
    </row>
    <row r="2" spans="1:3">
      <c r="A2" s="56"/>
      <c r="B2" s="4">
        <v>0</v>
      </c>
      <c r="C2" s="4">
        <v>1</v>
      </c>
    </row>
    <row r="3" spans="1:3">
      <c r="A3" s="40">
        <v>21</v>
      </c>
      <c r="B3" s="40">
        <f>COUNTIFS(Kategorikal!$D$2:$D$769,umur!$A3,Kategorikal!$E$2:$E$769,umur!B$2)</f>
        <v>58</v>
      </c>
      <c r="C3" s="40">
        <f>COUNTIFS(Kategorikal!$D$2:$D$769,umur!$A3,Kategorikal!$E$2:$E$769,umur!C$2)</f>
        <v>5</v>
      </c>
    </row>
    <row r="4" spans="1:3">
      <c r="A4" s="40">
        <v>22</v>
      </c>
      <c r="B4" s="4">
        <f>COUNTIFS(Kategorikal!$D$2:$D$769,umur!$A4,Kategorikal!$E$2:$E$769,umur!B$2)</f>
        <v>61</v>
      </c>
      <c r="C4" s="4">
        <f>COUNTIFS(Kategorikal!$D$2:$D$769,umur!$A4,Kategorikal!$E$2:$E$769,umur!C$2)</f>
        <v>11</v>
      </c>
    </row>
    <row r="5" spans="1:3">
      <c r="A5" s="40">
        <v>23</v>
      </c>
      <c r="B5" s="4">
        <f>COUNTIFS(Kategorikal!$D$2:$D$769,umur!$A5,Kategorikal!$E$2:$E$769,umur!B$2)</f>
        <v>31</v>
      </c>
      <c r="C5" s="4">
        <f>COUNTIFS(Kategorikal!$D$2:$D$769,umur!$A5,Kategorikal!$E$2:$E$769,umur!C$2)</f>
        <v>7</v>
      </c>
    </row>
    <row r="6" spans="1:3">
      <c r="A6" s="40">
        <v>24</v>
      </c>
      <c r="B6" s="4">
        <f>COUNTIFS(Kategorikal!$D$2:$D$769,umur!$A6,Kategorikal!$E$2:$E$769,umur!B$2)</f>
        <v>38</v>
      </c>
      <c r="C6" s="4">
        <f>COUNTIFS(Kategorikal!$D$2:$D$769,umur!$A6,Kategorikal!$E$2:$E$769,umur!C$2)</f>
        <v>8</v>
      </c>
    </row>
    <row r="7" spans="1:3">
      <c r="A7" s="40">
        <v>25</v>
      </c>
      <c r="B7" s="4">
        <f>COUNTIFS(Kategorikal!$D$2:$D$769,umur!$A7,Kategorikal!$E$2:$E$769,umur!B$2)</f>
        <v>34</v>
      </c>
      <c r="C7" s="4">
        <f>COUNTIFS(Kategorikal!$D$2:$D$769,umur!$A7,Kategorikal!$E$2:$E$769,umur!C$2)</f>
        <v>14</v>
      </c>
    </row>
    <row r="8" spans="1:3">
      <c r="A8" s="40">
        <v>26</v>
      </c>
      <c r="B8" s="4">
        <f>COUNTIFS(Kategorikal!$D$2:$D$769,umur!$A8,Kategorikal!$E$2:$E$769,umur!B$2)</f>
        <v>25</v>
      </c>
      <c r="C8" s="4">
        <f>COUNTIFS(Kategorikal!$D$2:$D$769,umur!$A8,Kategorikal!$E$2:$E$769,umur!C$2)</f>
        <v>8</v>
      </c>
    </row>
    <row r="9" spans="1:3">
      <c r="A9" s="40">
        <v>27</v>
      </c>
      <c r="B9" s="4">
        <f>COUNTIFS(Kategorikal!$D$2:$D$769,umur!$A9,Kategorikal!$E$2:$E$769,umur!B$2)</f>
        <v>24</v>
      </c>
      <c r="C9" s="4">
        <f>COUNTIFS(Kategorikal!$D$2:$D$769,umur!$A9,Kategorikal!$E$2:$E$769,umur!C$2)</f>
        <v>8</v>
      </c>
    </row>
    <row r="10" spans="1:3">
      <c r="A10" s="40">
        <v>28</v>
      </c>
      <c r="B10" s="4">
        <f>COUNTIFS(Kategorikal!$D$2:$D$769,umur!$A10,Kategorikal!$E$2:$E$769,umur!B$2)</f>
        <v>25</v>
      </c>
      <c r="C10" s="4">
        <f>COUNTIFS(Kategorikal!$D$2:$D$769,umur!$A10,Kategorikal!$E$2:$E$769,umur!C$2)</f>
        <v>10</v>
      </c>
    </row>
    <row r="11" spans="1:3">
      <c r="A11" s="40">
        <v>29</v>
      </c>
      <c r="B11" s="4">
        <f>COUNTIFS(Kategorikal!$D$2:$D$769,umur!$A11,Kategorikal!$E$2:$E$769,umur!B$2)</f>
        <v>16</v>
      </c>
      <c r="C11" s="4">
        <f>COUNTIFS(Kategorikal!$D$2:$D$769,umur!$A11,Kategorikal!$E$2:$E$769,umur!C$2)</f>
        <v>13</v>
      </c>
    </row>
    <row r="12" spans="1:3">
      <c r="A12" s="40">
        <v>30</v>
      </c>
      <c r="B12" s="4">
        <f>COUNTIFS(Kategorikal!$D$2:$D$769,umur!$A12,Kategorikal!$E$2:$E$769,umur!B$2)</f>
        <v>15</v>
      </c>
      <c r="C12" s="4">
        <f>COUNTIFS(Kategorikal!$D$2:$D$769,umur!$A12,Kategorikal!$E$2:$E$769,umur!C$2)</f>
        <v>6</v>
      </c>
    </row>
    <row r="13" spans="1:3">
      <c r="A13" s="40">
        <v>31</v>
      </c>
      <c r="B13" s="4">
        <f>COUNTIFS(Kategorikal!$D$2:$D$769,umur!$A13,Kategorikal!$E$2:$E$769,umur!B$2)</f>
        <v>11</v>
      </c>
      <c r="C13" s="4">
        <f>COUNTIFS(Kategorikal!$D$2:$D$769,umur!$A13,Kategorikal!$E$2:$E$769,umur!C$2)</f>
        <v>13</v>
      </c>
    </row>
    <row r="14" spans="1:3">
      <c r="A14" s="40">
        <v>32</v>
      </c>
      <c r="B14" s="4">
        <f>COUNTIFS(Kategorikal!$D$2:$D$769,umur!$A14,Kategorikal!$E$2:$E$769,umur!B$2)</f>
        <v>7</v>
      </c>
      <c r="C14" s="4">
        <f>COUNTIFS(Kategorikal!$D$2:$D$769,umur!$A14,Kategorikal!$E$2:$E$769,umur!C$2)</f>
        <v>9</v>
      </c>
    </row>
    <row r="15" spans="1:3">
      <c r="A15" s="40">
        <v>33</v>
      </c>
      <c r="B15" s="4">
        <f>COUNTIFS(Kategorikal!$D$2:$D$769,umur!$A15,Kategorikal!$E$2:$E$769,umur!B$2)</f>
        <v>7</v>
      </c>
      <c r="C15" s="4">
        <f>COUNTIFS(Kategorikal!$D$2:$D$769,umur!$A15,Kategorikal!$E$2:$E$769,umur!C$2)</f>
        <v>10</v>
      </c>
    </row>
    <row r="16" spans="1:3">
      <c r="A16" s="40">
        <v>34</v>
      </c>
      <c r="B16" s="4">
        <f>COUNTIFS(Kategorikal!$D$2:$D$769,umur!$A16,Kategorikal!$E$2:$E$769,umur!B$2)</f>
        <v>10</v>
      </c>
      <c r="C16" s="4">
        <f>COUNTIFS(Kategorikal!$D$2:$D$769,umur!$A16,Kategorikal!$E$2:$E$769,umur!C$2)</f>
        <v>4</v>
      </c>
    </row>
    <row r="17" spans="1:9">
      <c r="A17" s="40">
        <v>35</v>
      </c>
      <c r="B17" s="4">
        <f>COUNTIFS(Kategorikal!$D$2:$D$769,umur!$A17,Kategorikal!$E$2:$E$769,umur!B$2)</f>
        <v>5</v>
      </c>
      <c r="C17" s="4">
        <f>COUNTIFS(Kategorikal!$D$2:$D$769,umur!$A17,Kategorikal!$E$2:$E$769,umur!C$2)</f>
        <v>5</v>
      </c>
    </row>
    <row r="18" spans="1:9">
      <c r="A18" s="40">
        <v>36</v>
      </c>
      <c r="B18" s="4">
        <f>COUNTIFS(Kategorikal!$D$2:$D$769,umur!$A18,Kategorikal!$E$2:$E$769,umur!B$2)</f>
        <v>6</v>
      </c>
      <c r="C18" s="4">
        <f>COUNTIFS(Kategorikal!$D$2:$D$769,umur!$A18,Kategorikal!$E$2:$E$769,umur!C$2)</f>
        <v>10</v>
      </c>
    </row>
    <row r="19" spans="1:9">
      <c r="A19" s="40">
        <v>37</v>
      </c>
      <c r="B19" s="4">
        <f>COUNTIFS(Kategorikal!$D$2:$D$769,umur!$A19,Kategorikal!$E$2:$E$769,umur!B$2)</f>
        <v>13</v>
      </c>
      <c r="C19" s="4">
        <f>COUNTIFS(Kategorikal!$D$2:$D$769,umur!$A19,Kategorikal!$E$2:$E$769,umur!C$2)</f>
        <v>6</v>
      </c>
    </row>
    <row r="20" spans="1:9">
      <c r="A20" s="40">
        <v>38</v>
      </c>
      <c r="B20" s="4">
        <f>COUNTIFS(Kategorikal!$D$2:$D$769,umur!$A20,Kategorikal!$E$2:$E$769,umur!B$2)</f>
        <v>6</v>
      </c>
      <c r="C20" s="4">
        <f>COUNTIFS(Kategorikal!$D$2:$D$769,umur!$A20,Kategorikal!$E$2:$E$769,umur!C$2)</f>
        <v>10</v>
      </c>
    </row>
    <row r="21" spans="1:9">
      <c r="A21" s="40">
        <v>39</v>
      </c>
      <c r="B21" s="4">
        <f>COUNTIFS(Kategorikal!$D$2:$D$769,umur!$A21,Kategorikal!$E$2:$E$769,umur!B$2)</f>
        <v>9</v>
      </c>
      <c r="C21" s="4">
        <f>COUNTIFS(Kategorikal!$D$2:$D$769,umur!$A21,Kategorikal!$E$2:$E$769,umur!C$2)</f>
        <v>3</v>
      </c>
    </row>
    <row r="22" spans="1:9">
      <c r="A22" s="40">
        <v>40</v>
      </c>
      <c r="B22" s="4">
        <f>COUNTIFS(Kategorikal!$D$2:$D$769,umur!$A22,Kategorikal!$E$2:$E$769,umur!B$2)</f>
        <v>7</v>
      </c>
      <c r="C22" s="4">
        <f>COUNTIFS(Kategorikal!$D$2:$D$769,umur!$A22,Kategorikal!$E$2:$E$769,umur!C$2)</f>
        <v>6</v>
      </c>
    </row>
    <row r="23" spans="1:9">
      <c r="A23" s="40">
        <v>41</v>
      </c>
      <c r="B23" s="4">
        <f>COUNTIFS(Kategorikal!$D$2:$D$769,umur!$A23,Kategorikal!$E$2:$E$769,umur!B$2)</f>
        <v>9</v>
      </c>
      <c r="C23" s="4">
        <f>COUNTIFS(Kategorikal!$D$2:$D$769,umur!$A23,Kategorikal!$E$2:$E$769,umur!C$2)</f>
        <v>13</v>
      </c>
    </row>
    <row r="24" spans="1:9">
      <c r="A24" s="40">
        <v>42</v>
      </c>
      <c r="B24" s="4">
        <f>COUNTIFS(Kategorikal!$D$2:$D$769,umur!$A24,Kategorikal!$E$2:$E$769,umur!B$2)</f>
        <v>11</v>
      </c>
      <c r="C24" s="4">
        <f>COUNTIFS(Kategorikal!$D$2:$D$769,umur!$A24,Kategorikal!$E$2:$E$769,umur!C$2)</f>
        <v>7</v>
      </c>
      <c r="F24" s="52" t="s">
        <v>9</v>
      </c>
      <c r="G24" s="51" t="s">
        <v>10</v>
      </c>
      <c r="H24" s="51"/>
      <c r="I24" s="52" t="s">
        <v>20</v>
      </c>
    </row>
    <row r="25" spans="1:9">
      <c r="A25" s="40">
        <v>43</v>
      </c>
      <c r="B25" s="4">
        <f>COUNTIFS(Kategorikal!$D$2:$D$769,umur!$A25,Kategorikal!$E$2:$E$769,umur!B$2)</f>
        <v>2</v>
      </c>
      <c r="C25" s="4">
        <f>COUNTIFS(Kategorikal!$D$2:$D$769,umur!$A25,Kategorikal!$E$2:$E$769,umur!C$2)</f>
        <v>11</v>
      </c>
      <c r="F25" s="52"/>
      <c r="G25" s="4">
        <v>0</v>
      </c>
      <c r="H25" s="4">
        <v>1</v>
      </c>
      <c r="I25" s="52"/>
    </row>
    <row r="26" spans="1:9">
      <c r="A26" s="40">
        <v>44</v>
      </c>
      <c r="B26" s="4">
        <f>COUNTIFS(Kategorikal!$D$2:$D$769,umur!$A26,Kategorikal!$E$2:$E$769,umur!B$2)</f>
        <v>3</v>
      </c>
      <c r="C26" s="4">
        <f>COUNTIFS(Kategorikal!$D$2:$D$769,umur!$A26,Kategorikal!$E$2:$E$769,umur!C$2)</f>
        <v>5</v>
      </c>
      <c r="F26" s="4" t="s">
        <v>21</v>
      </c>
      <c r="G26" s="4">
        <f>COUNTIFS('Data terpilih'!$H$2:$H$769,umur!$F26,Kategorikal!$E$2:$E$769,umur!G$25)</f>
        <v>480</v>
      </c>
      <c r="H26" s="4">
        <f>COUNTIFS('Data terpilih'!$H$2:$H$769,umur!$F26,Kategorikal!$E$2:$E$769,umur!H$25)</f>
        <v>261</v>
      </c>
      <c r="I26" s="41">
        <f>H26/SUM(G26:H26)</f>
        <v>0.352226720647773</v>
      </c>
    </row>
    <row r="27" spans="1:9">
      <c r="A27" s="40">
        <v>45</v>
      </c>
      <c r="B27" s="4">
        <f>COUNTIFS(Kategorikal!$D$2:$D$769,umur!$A27,Kategorikal!$E$2:$E$769,umur!B$2)</f>
        <v>7</v>
      </c>
      <c r="C27" s="4">
        <f>COUNTIFS(Kategorikal!$D$2:$D$769,umur!$A27,Kategorikal!$E$2:$E$769,umur!C$2)</f>
        <v>8</v>
      </c>
      <c r="F27" s="4" t="s">
        <v>22</v>
      </c>
      <c r="G27" s="4">
        <f>COUNTIFS('Data terpilih'!$H$2:$H$769,umur!$F27,Kategorikal!$E$2:$E$769,umur!G$25)</f>
        <v>20</v>
      </c>
      <c r="H27" s="4">
        <f>COUNTIFS('Data terpilih'!$H$2:$H$769,umur!$F27,Kategorikal!$E$2:$E$769,umur!H$25)</f>
        <v>7</v>
      </c>
      <c r="I27" s="41">
        <f>H27/SUM(G27:H27)</f>
        <v>0.25925925925925902</v>
      </c>
    </row>
    <row r="28" spans="1:9">
      <c r="A28" s="40">
        <v>46</v>
      </c>
      <c r="B28" s="4">
        <f>COUNTIFS(Kategorikal!$D$2:$D$769,umur!$A28,Kategorikal!$E$2:$E$769,umur!B$2)</f>
        <v>6</v>
      </c>
      <c r="C28" s="4">
        <f>COUNTIFS(Kategorikal!$D$2:$D$769,umur!$A28,Kategorikal!$E$2:$E$769,umur!C$2)</f>
        <v>7</v>
      </c>
    </row>
    <row r="29" spans="1:9">
      <c r="A29" s="40">
        <v>47</v>
      </c>
      <c r="B29" s="4">
        <f>COUNTIFS(Kategorikal!$D$2:$D$769,umur!$A29,Kategorikal!$E$2:$E$769,umur!B$2)</f>
        <v>2</v>
      </c>
      <c r="C29" s="4">
        <f>COUNTIFS(Kategorikal!$D$2:$D$769,umur!$A29,Kategorikal!$E$2:$E$769,umur!C$2)</f>
        <v>4</v>
      </c>
    </row>
    <row r="30" spans="1:9">
      <c r="A30" s="40">
        <v>48</v>
      </c>
      <c r="B30" s="4">
        <f>COUNTIFS(Kategorikal!$D$2:$D$769,umur!$A30,Kategorikal!$E$2:$E$769,umur!B$2)</f>
        <v>4</v>
      </c>
      <c r="C30" s="4">
        <f>COUNTIFS(Kategorikal!$D$2:$D$769,umur!$A30,Kategorikal!$E$2:$E$769,umur!C$2)</f>
        <v>1</v>
      </c>
    </row>
    <row r="31" spans="1:9">
      <c r="A31" s="40">
        <v>49</v>
      </c>
      <c r="B31" s="4">
        <f>COUNTIFS(Kategorikal!$D$2:$D$769,umur!$A31,Kategorikal!$E$2:$E$769,umur!B$2)</f>
        <v>2</v>
      </c>
      <c r="C31" s="4">
        <f>COUNTIFS(Kategorikal!$D$2:$D$769,umur!$A31,Kategorikal!$E$2:$E$769,umur!C$2)</f>
        <v>3</v>
      </c>
    </row>
    <row r="32" spans="1:9">
      <c r="A32" s="40">
        <v>50</v>
      </c>
      <c r="B32" s="4">
        <f>COUNTIFS(Kategorikal!$D$2:$D$769,umur!$A32,Kategorikal!$E$2:$E$769,umur!B$2)</f>
        <v>3</v>
      </c>
      <c r="C32" s="4">
        <f>COUNTIFS(Kategorikal!$D$2:$D$769,umur!$A32,Kategorikal!$E$2:$E$769,umur!C$2)</f>
        <v>5</v>
      </c>
    </row>
    <row r="33" spans="1:3">
      <c r="A33" s="40">
        <v>51</v>
      </c>
      <c r="B33" s="4">
        <f>COUNTIFS(Kategorikal!$D$2:$D$769,umur!$A33,Kategorikal!$E$2:$E$769,umur!B$2)</f>
        <v>3</v>
      </c>
      <c r="C33" s="4">
        <f>COUNTIFS(Kategorikal!$D$2:$D$769,umur!$A33,Kategorikal!$E$2:$E$769,umur!C$2)</f>
        <v>5</v>
      </c>
    </row>
    <row r="34" spans="1:3">
      <c r="A34" s="40">
        <v>52</v>
      </c>
      <c r="B34" s="4">
        <f>COUNTIFS(Kategorikal!$D$2:$D$769,umur!$A34,Kategorikal!$E$2:$E$769,umur!B$2)</f>
        <v>1</v>
      </c>
      <c r="C34" s="4">
        <f>COUNTIFS(Kategorikal!$D$2:$D$769,umur!$A34,Kategorikal!$E$2:$E$769,umur!C$2)</f>
        <v>7</v>
      </c>
    </row>
    <row r="35" spans="1:3">
      <c r="A35" s="40">
        <v>53</v>
      </c>
      <c r="B35" s="4">
        <f>COUNTIFS(Kategorikal!$D$2:$D$769,umur!$A35,Kategorikal!$E$2:$E$769,umur!B$2)</f>
        <v>1</v>
      </c>
      <c r="C35" s="4">
        <f>COUNTIFS(Kategorikal!$D$2:$D$769,umur!$A35,Kategorikal!$E$2:$E$769,umur!C$2)</f>
        <v>4</v>
      </c>
    </row>
    <row r="36" spans="1:3">
      <c r="A36" s="40">
        <v>54</v>
      </c>
      <c r="B36" s="4">
        <f>COUNTIFS(Kategorikal!$D$2:$D$769,umur!$A36,Kategorikal!$E$2:$E$769,umur!B$2)</f>
        <v>2</v>
      </c>
      <c r="C36" s="4">
        <f>COUNTIFS(Kategorikal!$D$2:$D$769,umur!$A36,Kategorikal!$E$2:$E$769,umur!C$2)</f>
        <v>4</v>
      </c>
    </row>
    <row r="37" spans="1:3">
      <c r="A37" s="40">
        <v>55</v>
      </c>
      <c r="B37" s="4">
        <f>COUNTIFS(Kategorikal!$D$2:$D$769,umur!$A37,Kategorikal!$E$2:$E$769,umur!B$2)</f>
        <v>3</v>
      </c>
      <c r="C37" s="4">
        <f>COUNTIFS(Kategorikal!$D$2:$D$769,umur!$A37,Kategorikal!$E$2:$E$769,umur!C$2)</f>
        <v>1</v>
      </c>
    </row>
    <row r="38" spans="1:3">
      <c r="A38" s="40">
        <v>56</v>
      </c>
      <c r="B38" s="4">
        <f>COUNTIFS(Kategorikal!$D$2:$D$769,umur!$A38,Kategorikal!$E$2:$E$769,umur!B$2)</f>
        <v>1</v>
      </c>
      <c r="C38" s="4">
        <f>COUNTIFS(Kategorikal!$D$2:$D$769,umur!$A38,Kategorikal!$E$2:$E$769,umur!C$2)</f>
        <v>2</v>
      </c>
    </row>
    <row r="39" spans="1:3">
      <c r="A39" s="40">
        <v>57</v>
      </c>
      <c r="B39" s="4">
        <f>COUNTIFS(Kategorikal!$D$2:$D$769,umur!$A39,Kategorikal!$E$2:$E$769,umur!B$2)</f>
        <v>4</v>
      </c>
      <c r="C39" s="4">
        <f>COUNTIFS(Kategorikal!$D$2:$D$769,umur!$A39,Kategorikal!$E$2:$E$769,umur!C$2)</f>
        <v>1</v>
      </c>
    </row>
    <row r="40" spans="1:3">
      <c r="A40" s="40">
        <v>58</v>
      </c>
      <c r="B40" s="4">
        <f>COUNTIFS(Kategorikal!$D$2:$D$769,umur!$A40,Kategorikal!$E$2:$E$769,umur!B$2)</f>
        <v>4</v>
      </c>
      <c r="C40" s="4">
        <f>COUNTIFS(Kategorikal!$D$2:$D$769,umur!$A40,Kategorikal!$E$2:$E$769,umur!C$2)</f>
        <v>3</v>
      </c>
    </row>
    <row r="41" spans="1:3">
      <c r="A41" s="40">
        <v>59</v>
      </c>
      <c r="B41" s="4">
        <f>COUNTIFS(Kategorikal!$D$2:$D$769,umur!$A41,Kategorikal!$E$2:$E$769,umur!B$2)</f>
        <v>1</v>
      </c>
      <c r="C41" s="4">
        <f>COUNTIFS(Kategorikal!$D$2:$D$769,umur!$A41,Kategorikal!$E$2:$E$769,umur!C$2)</f>
        <v>2</v>
      </c>
    </row>
    <row r="42" spans="1:3">
      <c r="A42" s="40">
        <v>60</v>
      </c>
      <c r="B42" s="4">
        <f>COUNTIFS(Kategorikal!$D$2:$D$769,umur!$A42,Kategorikal!$E$2:$E$769,umur!B$2)</f>
        <v>3</v>
      </c>
      <c r="C42" s="4">
        <f>COUNTIFS(Kategorikal!$D$2:$D$769,umur!$A42,Kategorikal!$E$2:$E$769,umur!C$2)</f>
        <v>2</v>
      </c>
    </row>
    <row r="43" spans="1:3">
      <c r="A43" s="40">
        <v>61</v>
      </c>
      <c r="B43" s="4">
        <f>COUNTIFS(Kategorikal!$D$2:$D$769,umur!$A43,Kategorikal!$E$2:$E$769,umur!B$2)</f>
        <v>1</v>
      </c>
      <c r="C43" s="4">
        <f>COUNTIFS(Kategorikal!$D$2:$D$769,umur!$A43,Kategorikal!$E$2:$E$769,umur!C$2)</f>
        <v>1</v>
      </c>
    </row>
    <row r="44" spans="1:3">
      <c r="A44" s="40">
        <v>62</v>
      </c>
      <c r="B44" s="4">
        <f>COUNTIFS(Kategorikal!$D$2:$D$769,umur!$A44,Kategorikal!$E$2:$E$769,umur!B$2)</f>
        <v>2</v>
      </c>
      <c r="C44" s="4">
        <f>COUNTIFS(Kategorikal!$D$2:$D$769,umur!$A44,Kategorikal!$E$2:$E$769,umur!C$2)</f>
        <v>2</v>
      </c>
    </row>
    <row r="45" spans="1:3">
      <c r="A45" s="40">
        <v>63</v>
      </c>
      <c r="B45" s="4">
        <f>COUNTIFS(Kategorikal!$D$2:$D$769,umur!$A45,Kategorikal!$E$2:$E$769,umur!B$2)</f>
        <v>4</v>
      </c>
      <c r="C45" s="4">
        <f>COUNTIFS(Kategorikal!$D$2:$D$769,umur!$A45,Kategorikal!$E$2:$E$769,umur!C$2)</f>
        <v>0</v>
      </c>
    </row>
    <row r="46" spans="1:3">
      <c r="A46" s="40">
        <v>64</v>
      </c>
      <c r="B46" s="4">
        <f>COUNTIFS(Kategorikal!$D$2:$D$769,umur!$A46,Kategorikal!$E$2:$E$769,umur!B$2)</f>
        <v>1</v>
      </c>
      <c r="C46" s="4">
        <f>COUNTIFS(Kategorikal!$D$2:$D$769,umur!$A46,Kategorikal!$E$2:$E$769,umur!C$2)</f>
        <v>0</v>
      </c>
    </row>
    <row r="47" spans="1:3">
      <c r="A47" s="40">
        <v>65</v>
      </c>
      <c r="B47" s="4">
        <f>COUNTIFS(Kategorikal!$D$2:$D$769,umur!$A47,Kategorikal!$E$2:$E$769,umur!B$2)</f>
        <v>3</v>
      </c>
      <c r="C47" s="4">
        <f>COUNTIFS(Kategorikal!$D$2:$D$769,umur!$A47,Kategorikal!$E$2:$E$769,umur!C$2)</f>
        <v>0</v>
      </c>
    </row>
    <row r="48" spans="1:3">
      <c r="A48" s="40">
        <v>66</v>
      </c>
      <c r="B48" s="4">
        <f>COUNTIFS(Kategorikal!$D$2:$D$769,umur!$A48,Kategorikal!$E$2:$E$769,umur!B$2)</f>
        <v>2</v>
      </c>
      <c r="C48" s="4">
        <f>COUNTIFS(Kategorikal!$D$2:$D$769,umur!$A48,Kategorikal!$E$2:$E$769,umur!C$2)</f>
        <v>2</v>
      </c>
    </row>
    <row r="49" spans="1:3">
      <c r="A49" s="40">
        <v>67</v>
      </c>
      <c r="B49" s="4">
        <f>COUNTIFS(Kategorikal!$D$2:$D$769,umur!$A49,Kategorikal!$E$2:$E$769,umur!B$2)</f>
        <v>2</v>
      </c>
      <c r="C49" s="4">
        <f>COUNTIFS(Kategorikal!$D$2:$D$769,umur!$A49,Kategorikal!$E$2:$E$769,umur!C$2)</f>
        <v>1</v>
      </c>
    </row>
    <row r="50" spans="1:3">
      <c r="A50" s="40">
        <v>68</v>
      </c>
      <c r="B50" s="4">
        <f>COUNTIFS(Kategorikal!$D$2:$D$769,umur!$A50,Kategorikal!$E$2:$E$769,umur!B$2)</f>
        <v>1</v>
      </c>
      <c r="C50" s="4">
        <f>COUNTIFS(Kategorikal!$D$2:$D$769,umur!$A50,Kategorikal!$E$2:$E$769,umur!C$2)</f>
        <v>0</v>
      </c>
    </row>
    <row r="51" spans="1:3">
      <c r="A51" s="40">
        <v>69</v>
      </c>
      <c r="B51" s="4">
        <f>COUNTIFS(Kategorikal!$D$2:$D$769,umur!$A51,Kategorikal!$E$2:$E$769,umur!B$2)</f>
        <v>2</v>
      </c>
      <c r="C51" s="4">
        <f>COUNTIFS(Kategorikal!$D$2:$D$769,umur!$A51,Kategorikal!$E$2:$E$769,umur!C$2)</f>
        <v>0</v>
      </c>
    </row>
    <row r="52" spans="1:3">
      <c r="A52" s="40">
        <v>70</v>
      </c>
      <c r="B52" s="4">
        <f>COUNTIFS(Kategorikal!$D$2:$D$769,umur!$A52,Kategorikal!$E$2:$E$769,umur!B$2)</f>
        <v>0</v>
      </c>
      <c r="C52" s="4">
        <f>COUNTIFS(Kategorikal!$D$2:$D$769,umur!$A52,Kategorikal!$E$2:$E$769,umur!C$2)</f>
        <v>1</v>
      </c>
    </row>
    <row r="53" spans="1:3">
      <c r="A53" s="40">
        <v>71</v>
      </c>
      <c r="B53" s="4">
        <f>COUNTIFS(Kategorikal!$D$2:$D$769,umur!$A53,Kategorikal!$E$2:$E$769,umur!B$2)</f>
        <v>0</v>
      </c>
      <c r="C53" s="4">
        <f>COUNTIFS(Kategorikal!$D$2:$D$769,umur!$A53,Kategorikal!$E$2:$E$769,umur!C$2)</f>
        <v>0</v>
      </c>
    </row>
    <row r="54" spans="1:3">
      <c r="A54" s="40">
        <v>72</v>
      </c>
      <c r="B54" s="4">
        <f>COUNTIFS(Kategorikal!$D$2:$D$769,umur!$A54,Kategorikal!$E$2:$E$769,umur!B$2)</f>
        <v>1</v>
      </c>
      <c r="C54" s="4">
        <f>COUNTIFS(Kategorikal!$D$2:$D$769,umur!$A54,Kategorikal!$E$2:$E$769,umur!C$2)</f>
        <v>0</v>
      </c>
    </row>
    <row r="55" spans="1:3">
      <c r="A55" s="4">
        <v>81</v>
      </c>
      <c r="B55" s="4">
        <f>COUNTIFS(Kategorikal!$D$2:$D$769,umur!$A55,Kategorikal!$E$2:$E$769,umur!B$2)</f>
        <v>1</v>
      </c>
      <c r="C55" s="4">
        <f>COUNTIFS(Kategorikal!$D$2:$D$769,umur!$A55,Kategorikal!$E$2:$E$769,umur!C$2)</f>
        <v>0</v>
      </c>
    </row>
    <row r="76" spans="1:3">
      <c r="A76" s="39"/>
      <c r="B76" s="39"/>
      <c r="C76" s="39"/>
    </row>
    <row r="77" spans="1:3">
      <c r="A77" s="39"/>
      <c r="B77" s="39"/>
      <c r="C77" s="39"/>
    </row>
    <row r="78" spans="1:3">
      <c r="A78" s="39"/>
      <c r="B78" s="39"/>
      <c r="C78" s="39"/>
    </row>
    <row r="79" spans="1:3">
      <c r="A79" s="39"/>
      <c r="B79" s="39"/>
      <c r="C79" s="39"/>
    </row>
    <row r="80" spans="1:3">
      <c r="A80" s="39"/>
      <c r="B80" s="39"/>
      <c r="C80" s="39"/>
    </row>
    <row r="81" spans="1:4">
      <c r="A81" s="39"/>
      <c r="B81" s="39"/>
      <c r="C81" s="39"/>
    </row>
    <row r="82" spans="1:4">
      <c r="A82" s="39"/>
      <c r="B82" s="39"/>
      <c r="C82" s="39"/>
    </row>
    <row r="83" spans="1:4">
      <c r="A83" s="39"/>
      <c r="B83" s="39"/>
      <c r="C83" s="39"/>
      <c r="D83" s="39"/>
    </row>
    <row r="84" spans="1:4">
      <c r="A84" s="39"/>
      <c r="B84" s="39"/>
      <c r="C84" s="39"/>
    </row>
    <row r="85" spans="1:4">
      <c r="A85" s="39"/>
      <c r="B85" s="39"/>
      <c r="C85" s="39"/>
    </row>
    <row r="86" spans="1:4">
      <c r="A86" s="39"/>
      <c r="B86" s="39"/>
      <c r="C86" s="39"/>
    </row>
    <row r="87" spans="1:4">
      <c r="A87" s="39"/>
      <c r="B87" s="39"/>
      <c r="C87" s="39"/>
    </row>
    <row r="88" spans="1:4">
      <c r="A88" s="39"/>
      <c r="B88" s="39"/>
      <c r="C88" s="39"/>
    </row>
    <row r="89" spans="1:4">
      <c r="A89" s="39"/>
      <c r="B89" s="39"/>
      <c r="C89" s="39"/>
    </row>
    <row r="90" spans="1:4">
      <c r="A90" s="39"/>
      <c r="B90" s="39"/>
      <c r="C90" s="39"/>
    </row>
    <row r="91" spans="1:4">
      <c r="A91" s="39"/>
      <c r="B91" s="39"/>
      <c r="C91" s="39"/>
    </row>
    <row r="92" spans="1:4">
      <c r="A92" s="39"/>
      <c r="B92" s="39"/>
      <c r="C92" s="39"/>
    </row>
    <row r="93" spans="1:4">
      <c r="A93" s="39"/>
      <c r="B93" s="39"/>
      <c r="C93" s="39"/>
    </row>
    <row r="94" spans="1:4">
      <c r="A94" s="39"/>
      <c r="B94" s="39"/>
      <c r="C94" s="39"/>
    </row>
    <row r="95" spans="1:4">
      <c r="A95" s="39"/>
      <c r="B95" s="39"/>
      <c r="C95" s="39"/>
    </row>
    <row r="96" spans="1:4">
      <c r="A96" s="39"/>
      <c r="B96" s="39"/>
      <c r="C96" s="39"/>
    </row>
    <row r="97" spans="1:3">
      <c r="A97" s="39"/>
      <c r="B97" s="39"/>
      <c r="C97" s="39"/>
    </row>
    <row r="98" spans="1:3">
      <c r="A98" s="39"/>
      <c r="B98" s="39"/>
      <c r="C98" s="39"/>
    </row>
    <row r="99" spans="1:3">
      <c r="A99" s="39"/>
      <c r="B99" s="39"/>
      <c r="C99" s="39"/>
    </row>
    <row r="100" spans="1:3">
      <c r="A100" s="39"/>
      <c r="B100" s="39"/>
      <c r="C100" s="39"/>
    </row>
    <row r="101" spans="1:3">
      <c r="A101" s="39"/>
      <c r="B101" s="39"/>
      <c r="C101" s="39"/>
    </row>
    <row r="102" spans="1:3">
      <c r="A102" s="39"/>
      <c r="B102" s="39"/>
      <c r="C102" s="39"/>
    </row>
  </sheetData>
  <mergeCells count="5">
    <mergeCell ref="B1:C1"/>
    <mergeCell ref="G24:H24"/>
    <mergeCell ref="A1:A2"/>
    <mergeCell ref="F24:F25"/>
    <mergeCell ref="I24:I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4" sqref="C4"/>
    </sheetView>
  </sheetViews>
  <sheetFormatPr defaultColWidth="9" defaultRowHeight="15"/>
  <cols>
    <col min="2" max="2" width="10.85546875" customWidth="1"/>
  </cols>
  <sheetData>
    <row r="1" spans="1:4">
      <c r="A1" s="4" t="s">
        <v>9</v>
      </c>
      <c r="B1" s="37" t="s">
        <v>10</v>
      </c>
      <c r="C1" s="38"/>
    </row>
    <row r="2" spans="1:4">
      <c r="A2" s="4">
        <v>0</v>
      </c>
      <c r="B2" s="4">
        <f>COUNTIF('Data terpilih'!I2:I769,Hasil!A2)</f>
        <v>500</v>
      </c>
    </row>
    <row r="3" spans="1:4">
      <c r="A3" s="4">
        <v>1</v>
      </c>
      <c r="B3" s="4">
        <f>COUNTIF('Data terpilih'!I2:I769,Hasil!A3)</f>
        <v>268</v>
      </c>
    </row>
    <row r="5" spans="1:4">
      <c r="A5" s="39"/>
      <c r="B5" s="39"/>
      <c r="C5" s="39"/>
      <c r="D5" s="39"/>
    </row>
    <row r="6" spans="1:4">
      <c r="A6" s="39"/>
      <c r="B6" s="39"/>
      <c r="C6" s="39"/>
      <c r="D6" s="39"/>
    </row>
    <row r="7" spans="1:4">
      <c r="A7" s="39"/>
      <c r="B7" s="39"/>
      <c r="C7" s="39"/>
      <c r="D7" s="39"/>
    </row>
    <row r="8" spans="1:4">
      <c r="A8" s="39"/>
      <c r="B8" s="39"/>
      <c r="C8" s="39"/>
      <c r="D8" s="39"/>
    </row>
    <row r="9" spans="1:4">
      <c r="A9" s="39"/>
      <c r="B9" s="39"/>
      <c r="C9" s="39"/>
      <c r="D9" s="39"/>
    </row>
    <row r="10" spans="1:4">
      <c r="A10" s="39"/>
      <c r="B10" s="39"/>
      <c r="C10" s="39"/>
      <c r="D10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7"/>
  <sheetViews>
    <sheetView topLeftCell="A514" workbookViewId="0">
      <selection sqref="A1:E537"/>
    </sheetView>
  </sheetViews>
  <sheetFormatPr defaultColWidth="9" defaultRowHeight="15"/>
  <cols>
    <col min="1" max="1" width="15.5703125" customWidth="1"/>
    <col min="2" max="2" width="16.85546875" customWidth="1"/>
    <col min="3" max="3" width="17" customWidth="1"/>
    <col min="6" max="6" width="8.5703125" customWidth="1"/>
    <col min="7" max="7" width="21.85546875" customWidth="1"/>
    <col min="8" max="8" width="20.85546875" customWidth="1"/>
    <col min="9" max="9" width="13" customWidth="1"/>
  </cols>
  <sheetData>
    <row r="1" spans="1:14">
      <c r="A1" s="29" t="s">
        <v>1</v>
      </c>
      <c r="B1" s="29" t="s">
        <v>2</v>
      </c>
      <c r="C1" s="29" t="s">
        <v>5</v>
      </c>
      <c r="D1" s="29" t="s">
        <v>7</v>
      </c>
      <c r="E1" s="30" t="s">
        <v>10</v>
      </c>
      <c r="F1" s="31"/>
      <c r="G1" s="32" t="s">
        <v>1</v>
      </c>
      <c r="H1" s="33" t="s">
        <v>2</v>
      </c>
      <c r="I1" s="33" t="s">
        <v>5</v>
      </c>
      <c r="J1" s="29" t="s">
        <v>7</v>
      </c>
      <c r="K1" s="29" t="s">
        <v>10</v>
      </c>
    </row>
    <row r="2" spans="1:14">
      <c r="A2" s="5">
        <v>100</v>
      </c>
      <c r="B2" s="5">
        <v>74</v>
      </c>
      <c r="C2" s="5">
        <v>19.5</v>
      </c>
      <c r="D2" s="5">
        <v>28</v>
      </c>
      <c r="E2" s="6">
        <v>0</v>
      </c>
      <c r="F2" s="31"/>
      <c r="G2" s="34" t="str">
        <f t="shared" ref="G2:G65" si="0">IF(A2&lt;140,"NORMAL",IF(A2&lt;=199,"PREDIABETES",IF(A2&gt;=200,"DIABETES")))</f>
        <v>NORMAL</v>
      </c>
      <c r="H2" s="9" t="str">
        <f>IF(B2&lt;=80,"NORMAL",IF(B2&lt;=89,"PRAHIPERTENSI",IF(B2&lt;=99,"HIPERTENSI1",IF(B2&lt;=119,"HIPERTENSI2",IF(B2&gt;=120,"KRISIS")))))</f>
        <v>NORMAL</v>
      </c>
      <c r="I2" s="9" t="str">
        <f>IF(C2&lt;=18.5,"KURANG",IF(C2&lt;=29.9,"NORMAL",IF(C2&gt;=30,"OBESITAS")))</f>
        <v>NORMAL</v>
      </c>
      <c r="J2" s="35" t="str">
        <f>IF(D2&lt;=59,"Dewasa",IF(D2&gt;=60,"Lansia"))</f>
        <v>Dewasa</v>
      </c>
      <c r="K2" s="5">
        <v>0</v>
      </c>
      <c r="M2" s="4">
        <v>0</v>
      </c>
      <c r="N2" s="4">
        <f>COUNTIF(K2:K537,M2)</f>
        <v>268</v>
      </c>
    </row>
    <row r="3" spans="1:14">
      <c r="A3" s="5">
        <v>144</v>
      </c>
      <c r="B3" s="5">
        <v>82</v>
      </c>
      <c r="C3" s="5">
        <v>41.3</v>
      </c>
      <c r="D3" s="5">
        <v>28</v>
      </c>
      <c r="E3" s="6">
        <v>0</v>
      </c>
      <c r="F3" s="31"/>
      <c r="G3" s="34" t="str">
        <f t="shared" si="0"/>
        <v>PREDIABETES</v>
      </c>
      <c r="H3" s="9" t="str">
        <f t="shared" ref="H3:H65" si="1">IF(B3&lt;=80,"NORMAL",IF(B3&lt;=89,"PRAHIPERTENSI",IF(B3&lt;=99,"HIPERTENSI1",IF(B3&lt;=119,"HIPERTENSI2",IF(B3&gt;=120,"KRISIS")))))</f>
        <v>PRAHIPERTENSI</v>
      </c>
      <c r="I3" s="9" t="str">
        <f t="shared" ref="I3:I65" si="2">IF(C3&lt;=18.5,"KURANG",IF(C3&lt;=29.9,"NORMAL",IF(C3&gt;=30,"OBESITAS")))</f>
        <v>OBESITAS</v>
      </c>
      <c r="J3" s="35" t="str">
        <f t="shared" ref="J3:J66" si="3">IF(D3&lt;=59,"Dewasa",IF(D3&gt;=60,"Lansia"))</f>
        <v>Dewasa</v>
      </c>
      <c r="K3" s="5">
        <v>0</v>
      </c>
      <c r="M3" s="4">
        <v>1</v>
      </c>
      <c r="N3" s="4">
        <f>COUNTIF(K2:K537,M3)</f>
        <v>268</v>
      </c>
    </row>
    <row r="4" spans="1:14">
      <c r="A4" s="5">
        <v>197</v>
      </c>
      <c r="B4" s="5">
        <v>74</v>
      </c>
      <c r="C4" s="5">
        <v>25.9</v>
      </c>
      <c r="D4" s="5">
        <v>39</v>
      </c>
      <c r="E4" s="6">
        <v>1</v>
      </c>
      <c r="F4" s="31"/>
      <c r="G4" s="34" t="str">
        <f t="shared" si="0"/>
        <v>PREDIABETES</v>
      </c>
      <c r="H4" s="9" t="str">
        <f t="shared" si="1"/>
        <v>NORMAL</v>
      </c>
      <c r="I4" s="9" t="str">
        <f t="shared" si="2"/>
        <v>NORMAL</v>
      </c>
      <c r="J4" s="35" t="str">
        <f t="shared" si="3"/>
        <v>Dewasa</v>
      </c>
      <c r="K4" s="5">
        <v>1</v>
      </c>
    </row>
    <row r="5" spans="1:14">
      <c r="A5" s="5">
        <v>117</v>
      </c>
      <c r="B5" s="5">
        <v>62</v>
      </c>
      <c r="C5" s="5">
        <v>29.7</v>
      </c>
      <c r="D5" s="5">
        <v>30</v>
      </c>
      <c r="E5" s="6">
        <v>1</v>
      </c>
      <c r="F5" s="31"/>
      <c r="G5" s="34" t="str">
        <f t="shared" si="0"/>
        <v>NORMAL</v>
      </c>
      <c r="H5" s="9" t="str">
        <f t="shared" si="1"/>
        <v>NORMAL</v>
      </c>
      <c r="I5" s="9" t="str">
        <f t="shared" si="2"/>
        <v>NORMAL</v>
      </c>
      <c r="J5" s="35" t="str">
        <f t="shared" si="3"/>
        <v>Dewasa</v>
      </c>
      <c r="K5" s="5">
        <v>1</v>
      </c>
    </row>
    <row r="6" spans="1:14">
      <c r="A6" s="5">
        <v>124</v>
      </c>
      <c r="B6" s="5">
        <v>70</v>
      </c>
      <c r="C6" s="5">
        <v>25.5</v>
      </c>
      <c r="D6" s="5">
        <v>37</v>
      </c>
      <c r="E6" s="6">
        <v>0</v>
      </c>
      <c r="F6" s="31"/>
      <c r="G6" s="34" t="str">
        <f t="shared" si="0"/>
        <v>NORMAL</v>
      </c>
      <c r="H6" s="9" t="str">
        <f t="shared" si="1"/>
        <v>NORMAL</v>
      </c>
      <c r="I6" s="9" t="str">
        <f t="shared" si="2"/>
        <v>NORMAL</v>
      </c>
      <c r="J6" s="35" t="str">
        <f t="shared" si="3"/>
        <v>Dewasa</v>
      </c>
      <c r="K6" s="5">
        <v>0</v>
      </c>
    </row>
    <row r="7" spans="1:14">
      <c r="A7" s="5">
        <v>162</v>
      </c>
      <c r="B7" s="5">
        <v>52</v>
      </c>
      <c r="C7" s="5">
        <v>37.200000000000003</v>
      </c>
      <c r="D7" s="5">
        <v>24</v>
      </c>
      <c r="E7" s="6">
        <v>1</v>
      </c>
      <c r="F7" s="31"/>
      <c r="G7" s="34" t="str">
        <f t="shared" si="0"/>
        <v>PREDIABETES</v>
      </c>
      <c r="H7" s="9" t="str">
        <f t="shared" si="1"/>
        <v>NORMAL</v>
      </c>
      <c r="I7" s="9" t="str">
        <f t="shared" si="2"/>
        <v>OBESITAS</v>
      </c>
      <c r="J7" s="35" t="str">
        <f t="shared" si="3"/>
        <v>Dewasa</v>
      </c>
      <c r="K7" s="5">
        <v>1</v>
      </c>
    </row>
    <row r="8" spans="1:14">
      <c r="A8" s="5">
        <v>124</v>
      </c>
      <c r="B8" s="5">
        <v>60</v>
      </c>
      <c r="C8" s="5">
        <v>35.799999999999997</v>
      </c>
      <c r="D8" s="5">
        <v>21</v>
      </c>
      <c r="E8" s="6">
        <v>0</v>
      </c>
      <c r="F8" s="31"/>
      <c r="G8" s="34" t="str">
        <f t="shared" si="0"/>
        <v>NORMAL</v>
      </c>
      <c r="H8" s="9" t="str">
        <f t="shared" si="1"/>
        <v>NORMAL</v>
      </c>
      <c r="I8" s="9" t="str">
        <f t="shared" si="2"/>
        <v>OBESITAS</v>
      </c>
      <c r="J8" s="35" t="str">
        <f t="shared" si="3"/>
        <v>Dewasa</v>
      </c>
      <c r="K8" s="5">
        <v>0</v>
      </c>
    </row>
    <row r="9" spans="1:14">
      <c r="A9" s="5">
        <v>78</v>
      </c>
      <c r="B9" s="5">
        <v>50</v>
      </c>
      <c r="C9" s="5">
        <v>31</v>
      </c>
      <c r="D9" s="5">
        <v>26</v>
      </c>
      <c r="E9" s="6">
        <v>1</v>
      </c>
      <c r="F9" s="31"/>
      <c r="G9" s="34" t="str">
        <f t="shared" si="0"/>
        <v>NORMAL</v>
      </c>
      <c r="H9" s="9" t="str">
        <f t="shared" si="1"/>
        <v>NORMAL</v>
      </c>
      <c r="I9" s="9" t="str">
        <f t="shared" si="2"/>
        <v>OBESITAS</v>
      </c>
      <c r="J9" s="35" t="str">
        <f t="shared" si="3"/>
        <v>Dewasa</v>
      </c>
      <c r="K9" s="5">
        <v>1</v>
      </c>
    </row>
    <row r="10" spans="1:14">
      <c r="A10" s="5">
        <v>183</v>
      </c>
      <c r="B10" s="5">
        <v>0</v>
      </c>
      <c r="C10" s="5">
        <v>28.4</v>
      </c>
      <c r="D10" s="5">
        <v>36</v>
      </c>
      <c r="E10" s="6">
        <v>1</v>
      </c>
      <c r="F10" s="31"/>
      <c r="G10" s="34" t="str">
        <f t="shared" si="0"/>
        <v>PREDIABETES</v>
      </c>
      <c r="H10" s="9" t="str">
        <f t="shared" si="1"/>
        <v>NORMAL</v>
      </c>
      <c r="I10" s="9" t="str">
        <f t="shared" si="2"/>
        <v>NORMAL</v>
      </c>
      <c r="J10" s="35" t="str">
        <f t="shared" si="3"/>
        <v>Dewasa</v>
      </c>
      <c r="K10" s="5">
        <v>1</v>
      </c>
    </row>
    <row r="11" spans="1:14">
      <c r="A11" s="5">
        <v>120</v>
      </c>
      <c r="B11" s="5">
        <v>80</v>
      </c>
      <c r="C11" s="5">
        <v>42.3</v>
      </c>
      <c r="D11" s="5">
        <v>48</v>
      </c>
      <c r="E11" s="6">
        <v>1</v>
      </c>
      <c r="F11" s="31"/>
      <c r="G11" s="34" t="str">
        <f t="shared" si="0"/>
        <v>NORMAL</v>
      </c>
      <c r="H11" s="9" t="str">
        <f t="shared" si="1"/>
        <v>NORMAL</v>
      </c>
      <c r="I11" s="9" t="str">
        <f t="shared" si="2"/>
        <v>OBESITAS</v>
      </c>
      <c r="J11" s="35" t="str">
        <f t="shared" si="3"/>
        <v>Dewasa</v>
      </c>
      <c r="K11" s="5">
        <v>1</v>
      </c>
    </row>
    <row r="12" spans="1:14">
      <c r="A12" s="5">
        <v>119</v>
      </c>
      <c r="B12" s="5">
        <v>86</v>
      </c>
      <c r="C12" s="5">
        <v>45.6</v>
      </c>
      <c r="D12" s="5">
        <v>29</v>
      </c>
      <c r="E12" s="6">
        <v>1</v>
      </c>
      <c r="F12" s="31"/>
      <c r="G12" s="34" t="str">
        <f t="shared" si="0"/>
        <v>NORMAL</v>
      </c>
      <c r="H12" s="9" t="str">
        <f t="shared" si="1"/>
        <v>PRAHIPERTENSI</v>
      </c>
      <c r="I12" s="9" t="str">
        <f t="shared" si="2"/>
        <v>OBESITAS</v>
      </c>
      <c r="J12" s="35" t="str">
        <f t="shared" si="3"/>
        <v>Dewasa</v>
      </c>
      <c r="K12" s="5">
        <v>1</v>
      </c>
    </row>
    <row r="13" spans="1:14">
      <c r="A13" s="5">
        <v>110</v>
      </c>
      <c r="B13" s="5">
        <v>76</v>
      </c>
      <c r="C13" s="5">
        <v>28.4</v>
      </c>
      <c r="D13" s="5">
        <v>27</v>
      </c>
      <c r="E13" s="6">
        <v>0</v>
      </c>
      <c r="F13" s="31"/>
      <c r="G13" s="34" t="str">
        <f t="shared" si="0"/>
        <v>NORMAL</v>
      </c>
      <c r="H13" s="9" t="str">
        <f t="shared" si="1"/>
        <v>NORMAL</v>
      </c>
      <c r="I13" s="9" t="str">
        <f t="shared" si="2"/>
        <v>NORMAL</v>
      </c>
      <c r="J13" s="35" t="str">
        <f t="shared" si="3"/>
        <v>Dewasa</v>
      </c>
      <c r="K13" s="5">
        <v>0</v>
      </c>
    </row>
    <row r="14" spans="1:14">
      <c r="A14" s="5">
        <v>179</v>
      </c>
      <c r="B14" s="5">
        <v>70</v>
      </c>
      <c r="C14" s="5">
        <v>35.1</v>
      </c>
      <c r="D14" s="5">
        <v>37</v>
      </c>
      <c r="E14" s="6">
        <v>0</v>
      </c>
      <c r="F14" s="31"/>
      <c r="G14" s="34" t="str">
        <f t="shared" si="0"/>
        <v>PREDIABETES</v>
      </c>
      <c r="H14" s="9" t="str">
        <f t="shared" si="1"/>
        <v>NORMAL</v>
      </c>
      <c r="I14" s="9" t="str">
        <f t="shared" si="2"/>
        <v>OBESITAS</v>
      </c>
      <c r="J14" s="35" t="str">
        <f t="shared" si="3"/>
        <v>Dewasa</v>
      </c>
      <c r="K14" s="5">
        <v>0</v>
      </c>
    </row>
    <row r="15" spans="1:14">
      <c r="A15" s="5">
        <v>105</v>
      </c>
      <c r="B15" s="5">
        <v>100</v>
      </c>
      <c r="C15" s="5">
        <v>43.3</v>
      </c>
      <c r="D15" s="5">
        <v>45</v>
      </c>
      <c r="E15" s="6">
        <v>1</v>
      </c>
      <c r="F15" s="31"/>
      <c r="G15" s="34" t="str">
        <f t="shared" si="0"/>
        <v>NORMAL</v>
      </c>
      <c r="H15" s="9" t="str">
        <f t="shared" si="1"/>
        <v>HIPERTENSI2</v>
      </c>
      <c r="I15" s="9" t="str">
        <f t="shared" si="2"/>
        <v>OBESITAS</v>
      </c>
      <c r="J15" s="35" t="str">
        <f t="shared" si="3"/>
        <v>Dewasa</v>
      </c>
      <c r="K15" s="5">
        <v>1</v>
      </c>
    </row>
    <row r="16" spans="1:14">
      <c r="A16" s="5">
        <v>104</v>
      </c>
      <c r="B16" s="5">
        <v>64</v>
      </c>
      <c r="C16" s="5">
        <v>27.8</v>
      </c>
      <c r="D16" s="5">
        <v>23</v>
      </c>
      <c r="E16" s="6">
        <v>0</v>
      </c>
      <c r="F16" s="31"/>
      <c r="G16" s="34" t="str">
        <f t="shared" si="0"/>
        <v>NORMAL</v>
      </c>
      <c r="H16" s="9" t="str">
        <f t="shared" si="1"/>
        <v>NORMAL</v>
      </c>
      <c r="I16" s="9" t="str">
        <f t="shared" si="2"/>
        <v>NORMAL</v>
      </c>
      <c r="J16" s="35" t="str">
        <f t="shared" si="3"/>
        <v>Dewasa</v>
      </c>
      <c r="K16" s="5">
        <v>0</v>
      </c>
    </row>
    <row r="17" spans="1:11">
      <c r="A17" s="5">
        <v>194</v>
      </c>
      <c r="B17" s="5">
        <v>68</v>
      </c>
      <c r="C17" s="5">
        <v>35.9</v>
      </c>
      <c r="D17" s="5">
        <v>41</v>
      </c>
      <c r="E17" s="6">
        <v>1</v>
      </c>
      <c r="F17" s="31"/>
      <c r="G17" s="34" t="str">
        <f t="shared" si="0"/>
        <v>PREDIABETES</v>
      </c>
      <c r="H17" s="9" t="str">
        <f t="shared" si="1"/>
        <v>NORMAL</v>
      </c>
      <c r="I17" s="9" t="str">
        <f t="shared" si="2"/>
        <v>OBESITAS</v>
      </c>
      <c r="J17" s="35" t="str">
        <f t="shared" si="3"/>
        <v>Dewasa</v>
      </c>
      <c r="K17" s="5">
        <v>1</v>
      </c>
    </row>
    <row r="18" spans="1:11">
      <c r="A18" s="5">
        <v>93</v>
      </c>
      <c r="B18" s="5">
        <v>60</v>
      </c>
      <c r="C18" s="5">
        <v>35.299999999999997</v>
      </c>
      <c r="D18" s="5">
        <v>25</v>
      </c>
      <c r="E18" s="6">
        <v>0</v>
      </c>
      <c r="F18" s="31"/>
      <c r="G18" s="34" t="str">
        <f t="shared" si="0"/>
        <v>NORMAL</v>
      </c>
      <c r="H18" s="9" t="str">
        <f t="shared" si="1"/>
        <v>NORMAL</v>
      </c>
      <c r="I18" s="9" t="str">
        <f t="shared" si="2"/>
        <v>OBESITAS</v>
      </c>
      <c r="J18" s="35" t="str">
        <f t="shared" si="3"/>
        <v>Dewasa</v>
      </c>
      <c r="K18" s="5">
        <v>0</v>
      </c>
    </row>
    <row r="19" spans="1:11">
      <c r="A19" s="5">
        <v>169</v>
      </c>
      <c r="B19" s="5">
        <v>74</v>
      </c>
      <c r="C19" s="5">
        <v>29.9</v>
      </c>
      <c r="D19" s="5">
        <v>31</v>
      </c>
      <c r="E19" s="6">
        <v>1</v>
      </c>
      <c r="F19" s="31"/>
      <c r="G19" s="34" t="str">
        <f t="shared" si="0"/>
        <v>PREDIABETES</v>
      </c>
      <c r="H19" s="9" t="str">
        <f t="shared" si="1"/>
        <v>NORMAL</v>
      </c>
      <c r="I19" s="9" t="str">
        <f t="shared" si="2"/>
        <v>NORMAL</v>
      </c>
      <c r="J19" s="35" t="str">
        <f t="shared" si="3"/>
        <v>Dewasa</v>
      </c>
      <c r="K19" s="5">
        <v>1</v>
      </c>
    </row>
    <row r="20" spans="1:11">
      <c r="A20" s="5">
        <v>121</v>
      </c>
      <c r="B20" s="5">
        <v>70</v>
      </c>
      <c r="C20" s="5">
        <v>39.1</v>
      </c>
      <c r="D20" s="5">
        <v>23</v>
      </c>
      <c r="E20" s="6">
        <v>0</v>
      </c>
      <c r="F20" s="31"/>
      <c r="G20" s="34" t="str">
        <f t="shared" si="0"/>
        <v>NORMAL</v>
      </c>
      <c r="H20" s="9" t="str">
        <f t="shared" si="1"/>
        <v>NORMAL</v>
      </c>
      <c r="I20" s="9" t="str">
        <f t="shared" si="2"/>
        <v>OBESITAS</v>
      </c>
      <c r="J20" s="35" t="str">
        <f t="shared" si="3"/>
        <v>Dewasa</v>
      </c>
      <c r="K20" s="5">
        <v>0</v>
      </c>
    </row>
    <row r="21" spans="1:11">
      <c r="A21" s="5">
        <v>114</v>
      </c>
      <c r="B21" s="5">
        <v>74</v>
      </c>
      <c r="C21" s="5">
        <v>24.9</v>
      </c>
      <c r="D21" s="5">
        <v>57</v>
      </c>
      <c r="E21" s="6">
        <v>0</v>
      </c>
      <c r="F21" s="31"/>
      <c r="G21" s="34" t="str">
        <f t="shared" si="0"/>
        <v>NORMAL</v>
      </c>
      <c r="H21" s="9" t="str">
        <f t="shared" si="1"/>
        <v>NORMAL</v>
      </c>
      <c r="I21" s="9" t="str">
        <f t="shared" si="2"/>
        <v>NORMAL</v>
      </c>
      <c r="J21" s="35" t="str">
        <f t="shared" si="3"/>
        <v>Dewasa</v>
      </c>
      <c r="K21" s="5">
        <v>0</v>
      </c>
    </row>
    <row r="22" spans="1:11">
      <c r="A22" s="5">
        <v>80</v>
      </c>
      <c r="B22" s="5">
        <v>55</v>
      </c>
      <c r="C22" s="5">
        <v>19.100000000000001</v>
      </c>
      <c r="D22" s="5">
        <v>21</v>
      </c>
      <c r="E22" s="6">
        <v>0</v>
      </c>
      <c r="F22" s="31"/>
      <c r="G22" s="34" t="str">
        <f t="shared" si="0"/>
        <v>NORMAL</v>
      </c>
      <c r="H22" s="9" t="str">
        <f t="shared" si="1"/>
        <v>NORMAL</v>
      </c>
      <c r="I22" s="9" t="str">
        <f t="shared" si="2"/>
        <v>NORMAL</v>
      </c>
      <c r="J22" s="35" t="str">
        <f t="shared" si="3"/>
        <v>Dewasa</v>
      </c>
      <c r="K22" s="5">
        <v>0</v>
      </c>
    </row>
    <row r="23" spans="1:11">
      <c r="A23" s="5">
        <v>103</v>
      </c>
      <c r="B23" s="5">
        <v>72</v>
      </c>
      <c r="C23" s="5">
        <v>27.6</v>
      </c>
      <c r="D23" s="5">
        <v>27</v>
      </c>
      <c r="E23" s="6">
        <v>0</v>
      </c>
      <c r="F23" s="31"/>
      <c r="G23" s="34" t="str">
        <f t="shared" si="0"/>
        <v>NORMAL</v>
      </c>
      <c r="H23" s="9" t="str">
        <f t="shared" si="1"/>
        <v>NORMAL</v>
      </c>
      <c r="I23" s="9" t="str">
        <f t="shared" si="2"/>
        <v>NORMAL</v>
      </c>
      <c r="J23" s="35" t="str">
        <f t="shared" si="3"/>
        <v>Dewasa</v>
      </c>
      <c r="K23" s="5">
        <v>0</v>
      </c>
    </row>
    <row r="24" spans="1:11">
      <c r="A24" s="5">
        <v>99</v>
      </c>
      <c r="B24" s="5">
        <v>76</v>
      </c>
      <c r="C24" s="5">
        <v>23.2</v>
      </c>
      <c r="D24" s="5">
        <v>21</v>
      </c>
      <c r="E24" s="6">
        <v>0</v>
      </c>
      <c r="F24" s="31"/>
      <c r="G24" s="34" t="str">
        <f t="shared" si="0"/>
        <v>NORMAL</v>
      </c>
      <c r="H24" s="9" t="str">
        <f t="shared" si="1"/>
        <v>NORMAL</v>
      </c>
      <c r="I24" s="9" t="str">
        <f t="shared" si="2"/>
        <v>NORMAL</v>
      </c>
      <c r="J24" s="35" t="str">
        <f t="shared" si="3"/>
        <v>Dewasa</v>
      </c>
      <c r="K24" s="5">
        <v>0</v>
      </c>
    </row>
    <row r="25" spans="1:11">
      <c r="A25" s="5">
        <v>91</v>
      </c>
      <c r="B25" s="5">
        <v>54</v>
      </c>
      <c r="C25" s="5">
        <v>25.2</v>
      </c>
      <c r="D25" s="5">
        <v>23</v>
      </c>
      <c r="E25" s="6">
        <v>0</v>
      </c>
      <c r="F25" s="31"/>
      <c r="G25" s="34" t="str">
        <f t="shared" si="0"/>
        <v>NORMAL</v>
      </c>
      <c r="H25" s="9" t="str">
        <f t="shared" si="1"/>
        <v>NORMAL</v>
      </c>
      <c r="I25" s="9" t="str">
        <f t="shared" si="2"/>
        <v>NORMAL</v>
      </c>
      <c r="J25" s="35" t="str">
        <f t="shared" si="3"/>
        <v>Dewasa</v>
      </c>
      <c r="K25" s="5">
        <v>0</v>
      </c>
    </row>
    <row r="26" spans="1:11">
      <c r="A26" s="5">
        <v>125</v>
      </c>
      <c r="B26" s="5">
        <v>78</v>
      </c>
      <c r="C26" s="5">
        <v>27.6</v>
      </c>
      <c r="D26" s="5">
        <v>49</v>
      </c>
      <c r="E26" s="6">
        <v>1</v>
      </c>
      <c r="F26" s="31"/>
      <c r="G26" s="34" t="str">
        <f t="shared" si="0"/>
        <v>NORMAL</v>
      </c>
      <c r="H26" s="9" t="str">
        <f t="shared" si="1"/>
        <v>NORMAL</v>
      </c>
      <c r="I26" s="9" t="str">
        <f t="shared" si="2"/>
        <v>NORMAL</v>
      </c>
      <c r="J26" s="35" t="str">
        <f t="shared" si="3"/>
        <v>Dewasa</v>
      </c>
      <c r="K26" s="5">
        <v>1</v>
      </c>
    </row>
    <row r="27" spans="1:11">
      <c r="A27" s="5">
        <v>90</v>
      </c>
      <c r="B27" s="5">
        <v>85</v>
      </c>
      <c r="C27" s="5">
        <v>34.9</v>
      </c>
      <c r="D27" s="5">
        <v>56</v>
      </c>
      <c r="E27" s="6">
        <v>1</v>
      </c>
      <c r="F27" s="31"/>
      <c r="G27" s="34" t="str">
        <f t="shared" si="0"/>
        <v>NORMAL</v>
      </c>
      <c r="H27" s="9" t="str">
        <f t="shared" si="1"/>
        <v>PRAHIPERTENSI</v>
      </c>
      <c r="I27" s="9" t="str">
        <f t="shared" si="2"/>
        <v>OBESITAS</v>
      </c>
      <c r="J27" s="35" t="str">
        <f t="shared" si="3"/>
        <v>Dewasa</v>
      </c>
      <c r="K27" s="5">
        <v>1</v>
      </c>
    </row>
    <row r="28" spans="1:11">
      <c r="A28" s="5">
        <v>95</v>
      </c>
      <c r="B28" s="5">
        <v>66</v>
      </c>
      <c r="C28" s="5">
        <v>19.600000000000001</v>
      </c>
      <c r="D28" s="5">
        <v>25</v>
      </c>
      <c r="E28" s="6">
        <v>0</v>
      </c>
      <c r="F28" s="31"/>
      <c r="G28" s="34" t="str">
        <f t="shared" si="0"/>
        <v>NORMAL</v>
      </c>
      <c r="H28" s="9" t="str">
        <f t="shared" si="1"/>
        <v>NORMAL</v>
      </c>
      <c r="I28" s="9" t="str">
        <f t="shared" si="2"/>
        <v>NORMAL</v>
      </c>
      <c r="J28" s="35" t="str">
        <f t="shared" si="3"/>
        <v>Dewasa</v>
      </c>
      <c r="K28" s="5">
        <v>0</v>
      </c>
    </row>
    <row r="29" spans="1:11">
      <c r="A29" s="5">
        <v>196</v>
      </c>
      <c r="B29" s="5">
        <v>90</v>
      </c>
      <c r="C29" s="5">
        <v>39.799999999999997</v>
      </c>
      <c r="D29" s="5">
        <v>41</v>
      </c>
      <c r="E29" s="6">
        <v>1</v>
      </c>
      <c r="F29" s="31"/>
      <c r="G29" s="34" t="str">
        <f t="shared" si="0"/>
        <v>PREDIABETES</v>
      </c>
      <c r="H29" s="9" t="str">
        <f t="shared" si="1"/>
        <v>HIPERTENSI1</v>
      </c>
      <c r="I29" s="9" t="str">
        <f t="shared" si="2"/>
        <v>OBESITAS</v>
      </c>
      <c r="J29" s="35" t="str">
        <f t="shared" si="3"/>
        <v>Dewasa</v>
      </c>
      <c r="K29" s="5">
        <v>1</v>
      </c>
    </row>
    <row r="30" spans="1:11">
      <c r="A30" s="5">
        <v>112</v>
      </c>
      <c r="B30" s="5">
        <v>82</v>
      </c>
      <c r="C30" s="5">
        <v>28.2</v>
      </c>
      <c r="D30" s="5">
        <v>50</v>
      </c>
      <c r="E30" s="6">
        <v>1</v>
      </c>
      <c r="F30" s="31"/>
      <c r="G30" s="34" t="str">
        <f t="shared" si="0"/>
        <v>NORMAL</v>
      </c>
      <c r="H30" s="9" t="str">
        <f t="shared" si="1"/>
        <v>PRAHIPERTENSI</v>
      </c>
      <c r="I30" s="9" t="str">
        <f t="shared" si="2"/>
        <v>NORMAL</v>
      </c>
      <c r="J30" s="35" t="str">
        <f t="shared" si="3"/>
        <v>Dewasa</v>
      </c>
      <c r="K30" s="5">
        <v>1</v>
      </c>
    </row>
    <row r="31" spans="1:11">
      <c r="A31" s="5">
        <v>178</v>
      </c>
      <c r="B31" s="5">
        <v>84</v>
      </c>
      <c r="C31" s="5">
        <v>39.9</v>
      </c>
      <c r="D31" s="5">
        <v>41</v>
      </c>
      <c r="E31" s="6">
        <v>1</v>
      </c>
      <c r="F31" s="31"/>
      <c r="G31" s="34" t="str">
        <f t="shared" si="0"/>
        <v>PREDIABETES</v>
      </c>
      <c r="H31" s="9" t="str">
        <f t="shared" si="1"/>
        <v>PRAHIPERTENSI</v>
      </c>
      <c r="I31" s="9" t="str">
        <f t="shared" si="2"/>
        <v>OBESITAS</v>
      </c>
      <c r="J31" s="35" t="str">
        <f t="shared" si="3"/>
        <v>Dewasa</v>
      </c>
      <c r="K31" s="5">
        <v>1</v>
      </c>
    </row>
    <row r="32" spans="1:11">
      <c r="A32" s="5">
        <v>108</v>
      </c>
      <c r="B32" s="5">
        <v>66</v>
      </c>
      <c r="C32" s="5">
        <v>32.4</v>
      </c>
      <c r="D32" s="5">
        <v>42</v>
      </c>
      <c r="E32" s="6">
        <v>1</v>
      </c>
      <c r="F32" s="31"/>
      <c r="G32" s="34" t="str">
        <f t="shared" si="0"/>
        <v>NORMAL</v>
      </c>
      <c r="H32" s="9" t="str">
        <f t="shared" si="1"/>
        <v>NORMAL</v>
      </c>
      <c r="I32" s="9" t="str">
        <f t="shared" si="2"/>
        <v>OBESITAS</v>
      </c>
      <c r="J32" s="35" t="str">
        <f t="shared" si="3"/>
        <v>Dewasa</v>
      </c>
      <c r="K32" s="5">
        <v>1</v>
      </c>
    </row>
    <row r="33" spans="1:11">
      <c r="A33" s="5">
        <v>135</v>
      </c>
      <c r="B33" s="5">
        <v>54</v>
      </c>
      <c r="C33" s="5">
        <v>26.7</v>
      </c>
      <c r="D33" s="5">
        <v>62</v>
      </c>
      <c r="E33" s="6">
        <v>0</v>
      </c>
      <c r="F33" s="31"/>
      <c r="G33" s="34" t="str">
        <f t="shared" si="0"/>
        <v>NORMAL</v>
      </c>
      <c r="H33" s="9" t="str">
        <f t="shared" si="1"/>
        <v>NORMAL</v>
      </c>
      <c r="I33" s="9" t="str">
        <f t="shared" si="2"/>
        <v>NORMAL</v>
      </c>
      <c r="J33" s="35" t="str">
        <f t="shared" si="3"/>
        <v>Lansia</v>
      </c>
      <c r="K33" s="5">
        <v>0</v>
      </c>
    </row>
    <row r="34" spans="1:11">
      <c r="A34" s="5">
        <v>108</v>
      </c>
      <c r="B34" s="5">
        <v>70</v>
      </c>
      <c r="C34" s="5">
        <v>30.5</v>
      </c>
      <c r="D34" s="5">
        <v>33</v>
      </c>
      <c r="E34" s="6">
        <v>1</v>
      </c>
      <c r="F34" s="31"/>
      <c r="G34" s="34" t="str">
        <f t="shared" si="0"/>
        <v>NORMAL</v>
      </c>
      <c r="H34" s="9" t="str">
        <f t="shared" si="1"/>
        <v>NORMAL</v>
      </c>
      <c r="I34" s="9" t="str">
        <f t="shared" si="2"/>
        <v>OBESITAS</v>
      </c>
      <c r="J34" s="35" t="str">
        <f t="shared" si="3"/>
        <v>Dewasa</v>
      </c>
      <c r="K34" s="5">
        <v>1</v>
      </c>
    </row>
    <row r="35" spans="1:11">
      <c r="A35" s="5">
        <v>187</v>
      </c>
      <c r="B35" s="5">
        <v>50</v>
      </c>
      <c r="C35" s="5">
        <v>33.9</v>
      </c>
      <c r="D35" s="5">
        <v>34</v>
      </c>
      <c r="E35" s="6">
        <v>1</v>
      </c>
      <c r="F35" s="31"/>
      <c r="G35" s="34" t="str">
        <f t="shared" si="0"/>
        <v>PREDIABETES</v>
      </c>
      <c r="H35" s="9" t="str">
        <f t="shared" si="1"/>
        <v>NORMAL</v>
      </c>
      <c r="I35" s="9" t="str">
        <f t="shared" si="2"/>
        <v>OBESITAS</v>
      </c>
      <c r="J35" s="35" t="str">
        <f t="shared" si="3"/>
        <v>Dewasa</v>
      </c>
      <c r="K35" s="5">
        <v>1</v>
      </c>
    </row>
    <row r="36" spans="1:11">
      <c r="A36" s="5">
        <v>123</v>
      </c>
      <c r="B36" s="5">
        <v>100</v>
      </c>
      <c r="C36" s="5">
        <v>57.3</v>
      </c>
      <c r="D36" s="5">
        <v>22</v>
      </c>
      <c r="E36" s="6">
        <v>0</v>
      </c>
      <c r="F36" s="31"/>
      <c r="G36" s="34" t="str">
        <f t="shared" si="0"/>
        <v>NORMAL</v>
      </c>
      <c r="H36" s="9" t="str">
        <f t="shared" si="1"/>
        <v>HIPERTENSI2</v>
      </c>
      <c r="I36" s="9" t="str">
        <f t="shared" si="2"/>
        <v>OBESITAS</v>
      </c>
      <c r="J36" s="35" t="str">
        <f t="shared" si="3"/>
        <v>Dewasa</v>
      </c>
      <c r="K36" s="5">
        <v>0</v>
      </c>
    </row>
    <row r="37" spans="1:11">
      <c r="A37" s="5">
        <v>176</v>
      </c>
      <c r="B37" s="5">
        <v>90</v>
      </c>
      <c r="C37" s="5">
        <v>33.700000000000003</v>
      </c>
      <c r="D37" s="5">
        <v>58</v>
      </c>
      <c r="E37" s="6">
        <v>1</v>
      </c>
      <c r="F37" s="31"/>
      <c r="G37" s="34" t="str">
        <f t="shared" si="0"/>
        <v>PREDIABETES</v>
      </c>
      <c r="H37" s="9" t="str">
        <f t="shared" si="1"/>
        <v>HIPERTENSI1</v>
      </c>
      <c r="I37" s="9" t="str">
        <f t="shared" si="2"/>
        <v>OBESITAS</v>
      </c>
      <c r="J37" s="35" t="str">
        <f t="shared" si="3"/>
        <v>Dewasa</v>
      </c>
      <c r="K37" s="5">
        <v>1</v>
      </c>
    </row>
    <row r="38" spans="1:11">
      <c r="A38" s="5">
        <v>93</v>
      </c>
      <c r="B38" s="5">
        <v>100</v>
      </c>
      <c r="C38" s="5">
        <v>43.4</v>
      </c>
      <c r="D38" s="5">
        <v>35</v>
      </c>
      <c r="E38" s="6">
        <v>0</v>
      </c>
      <c r="F38" s="31"/>
      <c r="G38" s="34" t="str">
        <f t="shared" si="0"/>
        <v>NORMAL</v>
      </c>
      <c r="H38" s="9" t="str">
        <f t="shared" si="1"/>
        <v>HIPERTENSI2</v>
      </c>
      <c r="I38" s="9" t="str">
        <f t="shared" si="2"/>
        <v>OBESITAS</v>
      </c>
      <c r="J38" s="35" t="str">
        <f t="shared" si="3"/>
        <v>Dewasa</v>
      </c>
      <c r="K38" s="5">
        <v>0</v>
      </c>
    </row>
    <row r="39" spans="1:11">
      <c r="A39" s="5">
        <v>180</v>
      </c>
      <c r="B39" s="5">
        <v>0</v>
      </c>
      <c r="C39" s="5">
        <v>43.3</v>
      </c>
      <c r="D39" s="5">
        <v>41</v>
      </c>
      <c r="E39" s="6">
        <v>1</v>
      </c>
      <c r="F39" s="31"/>
      <c r="G39" s="34" t="str">
        <f t="shared" si="0"/>
        <v>PREDIABETES</v>
      </c>
      <c r="H39" s="9" t="str">
        <f t="shared" si="1"/>
        <v>NORMAL</v>
      </c>
      <c r="I39" s="9" t="str">
        <f t="shared" si="2"/>
        <v>OBESITAS</v>
      </c>
      <c r="J39" s="35" t="str">
        <f t="shared" si="3"/>
        <v>Dewasa</v>
      </c>
      <c r="K39" s="5">
        <v>1</v>
      </c>
    </row>
    <row r="40" spans="1:11">
      <c r="A40" s="5">
        <v>124</v>
      </c>
      <c r="B40" s="5">
        <v>70</v>
      </c>
      <c r="C40" s="5">
        <v>27.4</v>
      </c>
      <c r="D40" s="5">
        <v>36</v>
      </c>
      <c r="E40" s="6">
        <v>1</v>
      </c>
      <c r="F40" s="31"/>
      <c r="G40" s="34" t="str">
        <f t="shared" si="0"/>
        <v>NORMAL</v>
      </c>
      <c r="H40" s="9" t="str">
        <f t="shared" si="1"/>
        <v>NORMAL</v>
      </c>
      <c r="I40" s="9" t="str">
        <f t="shared" si="2"/>
        <v>NORMAL</v>
      </c>
      <c r="J40" s="35" t="str">
        <f t="shared" si="3"/>
        <v>Dewasa</v>
      </c>
      <c r="K40" s="5">
        <v>1</v>
      </c>
    </row>
    <row r="41" spans="1:11">
      <c r="A41" s="5">
        <v>153</v>
      </c>
      <c r="B41" s="5">
        <v>82</v>
      </c>
      <c r="C41" s="5">
        <v>40.6</v>
      </c>
      <c r="D41" s="5">
        <v>23</v>
      </c>
      <c r="E41" s="6">
        <v>0</v>
      </c>
      <c r="F41" s="31"/>
      <c r="G41" s="34" t="str">
        <f t="shared" si="0"/>
        <v>PREDIABETES</v>
      </c>
      <c r="H41" s="9" t="str">
        <f t="shared" si="1"/>
        <v>PRAHIPERTENSI</v>
      </c>
      <c r="I41" s="9" t="str">
        <f t="shared" si="2"/>
        <v>OBESITAS</v>
      </c>
      <c r="J41" s="35" t="str">
        <f t="shared" si="3"/>
        <v>Dewasa</v>
      </c>
      <c r="K41" s="5">
        <v>0</v>
      </c>
    </row>
    <row r="42" spans="1:11">
      <c r="A42" s="5">
        <v>196</v>
      </c>
      <c r="B42" s="5">
        <v>76</v>
      </c>
      <c r="C42" s="5">
        <v>36.5</v>
      </c>
      <c r="D42" s="5">
        <v>29</v>
      </c>
      <c r="E42" s="6">
        <v>1</v>
      </c>
      <c r="F42" s="31"/>
      <c r="G42" s="34" t="str">
        <f t="shared" si="0"/>
        <v>PREDIABETES</v>
      </c>
      <c r="H42" s="9" t="str">
        <f t="shared" si="1"/>
        <v>NORMAL</v>
      </c>
      <c r="I42" s="9" t="str">
        <f t="shared" si="2"/>
        <v>OBESITAS</v>
      </c>
      <c r="J42" s="35" t="str">
        <f t="shared" si="3"/>
        <v>Dewasa</v>
      </c>
      <c r="K42" s="5">
        <v>1</v>
      </c>
    </row>
    <row r="43" spans="1:11">
      <c r="A43" s="5">
        <v>129</v>
      </c>
      <c r="B43" s="5">
        <v>62</v>
      </c>
      <c r="C43" s="5">
        <v>41.2</v>
      </c>
      <c r="D43" s="5">
        <v>38</v>
      </c>
      <c r="E43" s="6">
        <v>1</v>
      </c>
      <c r="F43" s="31"/>
      <c r="G43" s="34" t="str">
        <f t="shared" si="0"/>
        <v>NORMAL</v>
      </c>
      <c r="H43" s="9" t="str">
        <f t="shared" si="1"/>
        <v>NORMAL</v>
      </c>
      <c r="I43" s="9" t="str">
        <f t="shared" si="2"/>
        <v>OBESITAS</v>
      </c>
      <c r="J43" s="35" t="str">
        <f t="shared" si="3"/>
        <v>Dewasa</v>
      </c>
      <c r="K43" s="5">
        <v>1</v>
      </c>
    </row>
    <row r="44" spans="1:11">
      <c r="A44" s="5">
        <v>84</v>
      </c>
      <c r="B44" s="5">
        <v>64</v>
      </c>
      <c r="C44" s="5">
        <v>35.799999999999997</v>
      </c>
      <c r="D44" s="5">
        <v>21</v>
      </c>
      <c r="E44" s="6">
        <v>0</v>
      </c>
      <c r="F44" s="31"/>
      <c r="G44" s="34" t="str">
        <f t="shared" si="0"/>
        <v>NORMAL</v>
      </c>
      <c r="H44" s="9" t="str">
        <f t="shared" si="1"/>
        <v>NORMAL</v>
      </c>
      <c r="I44" s="9" t="str">
        <f t="shared" si="2"/>
        <v>OBESITAS</v>
      </c>
      <c r="J44" s="35" t="str">
        <f t="shared" si="3"/>
        <v>Dewasa</v>
      </c>
      <c r="K44" s="5">
        <v>0</v>
      </c>
    </row>
    <row r="45" spans="1:11">
      <c r="A45" s="5">
        <v>84</v>
      </c>
      <c r="B45" s="5">
        <v>68</v>
      </c>
      <c r="C45" s="5">
        <v>31.9</v>
      </c>
      <c r="D45" s="5">
        <v>25</v>
      </c>
      <c r="E45" s="6">
        <v>0</v>
      </c>
      <c r="F45" s="31"/>
      <c r="G45" s="34" t="str">
        <f t="shared" si="0"/>
        <v>NORMAL</v>
      </c>
      <c r="H45" s="9" t="str">
        <f t="shared" si="1"/>
        <v>NORMAL</v>
      </c>
      <c r="I45" s="9" t="str">
        <f t="shared" si="2"/>
        <v>OBESITAS</v>
      </c>
      <c r="J45" s="35" t="str">
        <f t="shared" si="3"/>
        <v>Dewasa</v>
      </c>
      <c r="K45" s="5">
        <v>0</v>
      </c>
    </row>
    <row r="46" spans="1:11">
      <c r="A46" s="5">
        <v>100</v>
      </c>
      <c r="B46" s="5">
        <v>68</v>
      </c>
      <c r="C46" s="5">
        <v>38.5</v>
      </c>
      <c r="D46" s="5">
        <v>26</v>
      </c>
      <c r="E46" s="6">
        <v>0</v>
      </c>
      <c r="F46" s="31"/>
      <c r="G46" s="34" t="str">
        <f t="shared" si="0"/>
        <v>NORMAL</v>
      </c>
      <c r="H46" s="9" t="str">
        <f t="shared" si="1"/>
        <v>NORMAL</v>
      </c>
      <c r="I46" s="9" t="str">
        <f t="shared" si="2"/>
        <v>OBESITAS</v>
      </c>
      <c r="J46" s="35" t="str">
        <f t="shared" si="3"/>
        <v>Dewasa</v>
      </c>
      <c r="K46" s="5">
        <v>0</v>
      </c>
    </row>
    <row r="47" spans="1:11">
      <c r="A47" s="5">
        <v>123</v>
      </c>
      <c r="B47" s="5">
        <v>62</v>
      </c>
      <c r="C47" s="5">
        <v>32</v>
      </c>
      <c r="D47" s="5">
        <v>35</v>
      </c>
      <c r="E47" s="6">
        <v>1</v>
      </c>
      <c r="F47" s="31"/>
      <c r="G47" s="34" t="str">
        <f t="shared" si="0"/>
        <v>NORMAL</v>
      </c>
      <c r="H47" s="9" t="str">
        <f t="shared" si="1"/>
        <v>NORMAL</v>
      </c>
      <c r="I47" s="9" t="str">
        <f t="shared" si="2"/>
        <v>OBESITAS</v>
      </c>
      <c r="J47" s="35" t="str">
        <f t="shared" si="3"/>
        <v>Dewasa</v>
      </c>
      <c r="K47" s="5">
        <v>1</v>
      </c>
    </row>
    <row r="48" spans="1:11">
      <c r="A48" s="5">
        <v>125</v>
      </c>
      <c r="B48" s="5">
        <v>76</v>
      </c>
      <c r="C48" s="5">
        <v>33.799999999999997</v>
      </c>
      <c r="D48" s="5">
        <v>54</v>
      </c>
      <c r="E48" s="6">
        <v>1</v>
      </c>
      <c r="F48" s="31"/>
      <c r="G48" s="34" t="str">
        <f t="shared" si="0"/>
        <v>NORMAL</v>
      </c>
      <c r="H48" s="9" t="str">
        <f t="shared" si="1"/>
        <v>NORMAL</v>
      </c>
      <c r="I48" s="9" t="str">
        <f t="shared" si="2"/>
        <v>OBESITAS</v>
      </c>
      <c r="J48" s="35" t="str">
        <f t="shared" si="3"/>
        <v>Dewasa</v>
      </c>
      <c r="K48" s="5">
        <v>1</v>
      </c>
    </row>
    <row r="49" spans="1:11">
      <c r="A49" s="5">
        <v>122</v>
      </c>
      <c r="B49" s="5">
        <v>52</v>
      </c>
      <c r="C49" s="5">
        <v>36.200000000000003</v>
      </c>
      <c r="D49" s="5">
        <v>28</v>
      </c>
      <c r="E49" s="6">
        <v>0</v>
      </c>
      <c r="F49" s="31"/>
      <c r="G49" s="34" t="str">
        <f t="shared" si="0"/>
        <v>NORMAL</v>
      </c>
      <c r="H49" s="9" t="str">
        <f t="shared" si="1"/>
        <v>NORMAL</v>
      </c>
      <c r="I49" s="9" t="str">
        <f t="shared" si="2"/>
        <v>OBESITAS</v>
      </c>
      <c r="J49" s="35" t="str">
        <f t="shared" si="3"/>
        <v>Dewasa</v>
      </c>
      <c r="K49" s="5">
        <v>0</v>
      </c>
    </row>
    <row r="50" spans="1:11">
      <c r="A50" s="5">
        <v>139</v>
      </c>
      <c r="B50" s="5">
        <v>75</v>
      </c>
      <c r="C50" s="5">
        <v>25.6</v>
      </c>
      <c r="D50" s="5">
        <v>29</v>
      </c>
      <c r="E50" s="6">
        <v>0</v>
      </c>
      <c r="F50" s="31"/>
      <c r="G50" s="34" t="str">
        <f t="shared" si="0"/>
        <v>NORMAL</v>
      </c>
      <c r="H50" s="9" t="str">
        <f t="shared" si="1"/>
        <v>NORMAL</v>
      </c>
      <c r="I50" s="9" t="str">
        <f t="shared" si="2"/>
        <v>NORMAL</v>
      </c>
      <c r="J50" s="35" t="str">
        <f t="shared" si="3"/>
        <v>Dewasa</v>
      </c>
      <c r="K50" s="5">
        <v>0</v>
      </c>
    </row>
    <row r="51" spans="1:11">
      <c r="A51" s="5">
        <v>99</v>
      </c>
      <c r="B51" s="5">
        <v>52</v>
      </c>
      <c r="C51" s="5">
        <v>24.6</v>
      </c>
      <c r="D51" s="5">
        <v>21</v>
      </c>
      <c r="E51" s="6">
        <v>0</v>
      </c>
      <c r="F51" s="31"/>
      <c r="G51" s="34" t="str">
        <f t="shared" si="0"/>
        <v>NORMAL</v>
      </c>
      <c r="H51" s="9" t="str">
        <f t="shared" si="1"/>
        <v>NORMAL</v>
      </c>
      <c r="I51" s="9" t="str">
        <f t="shared" si="2"/>
        <v>NORMAL</v>
      </c>
      <c r="J51" s="35" t="str">
        <f t="shared" si="3"/>
        <v>Dewasa</v>
      </c>
      <c r="K51" s="5">
        <v>0</v>
      </c>
    </row>
    <row r="52" spans="1:11">
      <c r="A52" s="5">
        <v>158</v>
      </c>
      <c r="B52" s="5">
        <v>76</v>
      </c>
      <c r="C52" s="5">
        <v>31.6</v>
      </c>
      <c r="D52" s="5">
        <v>28</v>
      </c>
      <c r="E52" s="6">
        <v>1</v>
      </c>
      <c r="F52" s="31"/>
      <c r="G52" s="34" t="str">
        <f t="shared" si="0"/>
        <v>PREDIABETES</v>
      </c>
      <c r="H52" s="9" t="str">
        <f t="shared" si="1"/>
        <v>NORMAL</v>
      </c>
      <c r="I52" s="9" t="str">
        <f t="shared" si="2"/>
        <v>OBESITAS</v>
      </c>
      <c r="J52" s="35" t="str">
        <f t="shared" si="3"/>
        <v>Dewasa</v>
      </c>
      <c r="K52" s="5">
        <v>1</v>
      </c>
    </row>
    <row r="53" spans="1:11">
      <c r="A53" s="5">
        <v>168</v>
      </c>
      <c r="B53" s="5">
        <v>88</v>
      </c>
      <c r="C53" s="5">
        <v>35</v>
      </c>
      <c r="D53" s="5">
        <v>52</v>
      </c>
      <c r="E53" s="6">
        <v>1</v>
      </c>
      <c r="F53" s="31"/>
      <c r="G53" s="34" t="str">
        <f t="shared" si="0"/>
        <v>PREDIABETES</v>
      </c>
      <c r="H53" s="9" t="str">
        <f t="shared" si="1"/>
        <v>PRAHIPERTENSI</v>
      </c>
      <c r="I53" s="9" t="str">
        <f t="shared" si="2"/>
        <v>OBESITAS</v>
      </c>
      <c r="J53" s="35" t="str">
        <f t="shared" si="3"/>
        <v>Dewasa</v>
      </c>
      <c r="K53" s="5">
        <v>1</v>
      </c>
    </row>
    <row r="54" spans="1:11">
      <c r="A54" s="5">
        <v>128</v>
      </c>
      <c r="B54" s="5">
        <v>68</v>
      </c>
      <c r="C54" s="5">
        <v>30.5</v>
      </c>
      <c r="D54" s="5">
        <v>25</v>
      </c>
      <c r="E54" s="6">
        <v>1</v>
      </c>
      <c r="F54" s="31"/>
      <c r="G54" s="34" t="str">
        <f t="shared" si="0"/>
        <v>NORMAL</v>
      </c>
      <c r="H54" s="9" t="str">
        <f t="shared" si="1"/>
        <v>NORMAL</v>
      </c>
      <c r="I54" s="9" t="str">
        <f t="shared" si="2"/>
        <v>OBESITAS</v>
      </c>
      <c r="J54" s="35" t="str">
        <f t="shared" si="3"/>
        <v>Dewasa</v>
      </c>
      <c r="K54" s="5">
        <v>1</v>
      </c>
    </row>
    <row r="55" spans="1:11">
      <c r="A55" s="5">
        <v>173</v>
      </c>
      <c r="B55" s="5">
        <v>78</v>
      </c>
      <c r="C55" s="5">
        <v>46.5</v>
      </c>
      <c r="D55" s="5">
        <v>58</v>
      </c>
      <c r="E55" s="6">
        <v>0</v>
      </c>
      <c r="F55" s="31"/>
      <c r="G55" s="34" t="str">
        <f t="shared" si="0"/>
        <v>PREDIABETES</v>
      </c>
      <c r="H55" s="9" t="str">
        <f t="shared" si="1"/>
        <v>NORMAL</v>
      </c>
      <c r="I55" s="9" t="str">
        <f t="shared" si="2"/>
        <v>OBESITAS</v>
      </c>
      <c r="J55" s="35" t="str">
        <f t="shared" si="3"/>
        <v>Dewasa</v>
      </c>
      <c r="K55" s="5">
        <v>0</v>
      </c>
    </row>
    <row r="56" spans="1:11">
      <c r="A56" s="5">
        <v>129</v>
      </c>
      <c r="B56" s="5">
        <v>80</v>
      </c>
      <c r="C56" s="5">
        <v>31.2</v>
      </c>
      <c r="D56" s="5">
        <v>29</v>
      </c>
      <c r="E56" s="6">
        <v>0</v>
      </c>
      <c r="F56" s="31"/>
      <c r="G56" s="34" t="str">
        <f t="shared" si="0"/>
        <v>NORMAL</v>
      </c>
      <c r="H56" s="9" t="str">
        <f t="shared" si="1"/>
        <v>NORMAL</v>
      </c>
      <c r="I56" s="9" t="str">
        <f t="shared" si="2"/>
        <v>OBESITAS</v>
      </c>
      <c r="J56" s="35" t="str">
        <f t="shared" si="3"/>
        <v>Dewasa</v>
      </c>
      <c r="K56" s="5">
        <v>0</v>
      </c>
    </row>
    <row r="57" spans="1:11">
      <c r="A57" s="5">
        <v>98</v>
      </c>
      <c r="B57" s="5">
        <v>60</v>
      </c>
      <c r="C57" s="5">
        <v>34.700000000000003</v>
      </c>
      <c r="D57" s="5">
        <v>22</v>
      </c>
      <c r="E57" s="6">
        <v>0</v>
      </c>
      <c r="F57" s="31"/>
      <c r="G57" s="34" t="str">
        <f t="shared" si="0"/>
        <v>NORMAL</v>
      </c>
      <c r="H57" s="9" t="str">
        <f t="shared" si="1"/>
        <v>NORMAL</v>
      </c>
      <c r="I57" s="9" t="str">
        <f t="shared" si="2"/>
        <v>OBESITAS</v>
      </c>
      <c r="J57" s="35" t="str">
        <f t="shared" si="3"/>
        <v>Dewasa</v>
      </c>
      <c r="K57" s="5">
        <v>0</v>
      </c>
    </row>
    <row r="58" spans="1:11">
      <c r="A58" s="5">
        <v>136</v>
      </c>
      <c r="B58" s="5">
        <v>74</v>
      </c>
      <c r="C58" s="5">
        <v>37.4</v>
      </c>
      <c r="D58" s="5">
        <v>24</v>
      </c>
      <c r="E58" s="6">
        <v>0</v>
      </c>
      <c r="F58" s="31"/>
      <c r="G58" s="34" t="str">
        <f t="shared" si="0"/>
        <v>NORMAL</v>
      </c>
      <c r="H58" s="9" t="str">
        <f t="shared" si="1"/>
        <v>NORMAL</v>
      </c>
      <c r="I58" s="9" t="str">
        <f t="shared" si="2"/>
        <v>OBESITAS</v>
      </c>
      <c r="J58" s="35" t="str">
        <f t="shared" si="3"/>
        <v>Dewasa</v>
      </c>
      <c r="K58" s="5">
        <v>0</v>
      </c>
    </row>
    <row r="59" spans="1:11">
      <c r="A59" s="5">
        <v>144</v>
      </c>
      <c r="B59" s="5">
        <v>82</v>
      </c>
      <c r="C59" s="5">
        <v>46.1</v>
      </c>
      <c r="D59" s="5">
        <v>46</v>
      </c>
      <c r="E59" s="6">
        <v>1</v>
      </c>
      <c r="F59" s="31"/>
      <c r="G59" s="34" t="str">
        <f t="shared" si="0"/>
        <v>PREDIABETES</v>
      </c>
      <c r="H59" s="9" t="str">
        <f t="shared" si="1"/>
        <v>PRAHIPERTENSI</v>
      </c>
      <c r="I59" s="9" t="str">
        <f t="shared" si="2"/>
        <v>OBESITAS</v>
      </c>
      <c r="J59" s="35" t="str">
        <f t="shared" si="3"/>
        <v>Dewasa</v>
      </c>
      <c r="K59" s="5">
        <v>1</v>
      </c>
    </row>
    <row r="60" spans="1:11">
      <c r="A60" s="5">
        <v>108</v>
      </c>
      <c r="B60" s="5">
        <v>62</v>
      </c>
      <c r="C60" s="5">
        <v>26</v>
      </c>
      <c r="D60" s="5">
        <v>25</v>
      </c>
      <c r="E60" s="6">
        <v>0</v>
      </c>
      <c r="F60" s="31"/>
      <c r="G60" s="34" t="str">
        <f t="shared" si="0"/>
        <v>NORMAL</v>
      </c>
      <c r="H60" s="9" t="str">
        <f t="shared" si="1"/>
        <v>NORMAL</v>
      </c>
      <c r="I60" s="9" t="str">
        <f t="shared" si="2"/>
        <v>NORMAL</v>
      </c>
      <c r="J60" s="35" t="str">
        <f t="shared" si="3"/>
        <v>Dewasa</v>
      </c>
      <c r="K60" s="5">
        <v>0</v>
      </c>
    </row>
    <row r="61" spans="1:11">
      <c r="A61" s="5">
        <v>119</v>
      </c>
      <c r="B61" s="5">
        <v>80</v>
      </c>
      <c r="C61" s="5">
        <v>29</v>
      </c>
      <c r="D61" s="5">
        <v>29</v>
      </c>
      <c r="E61" s="6">
        <v>1</v>
      </c>
      <c r="F61" s="31"/>
      <c r="G61" s="34" t="str">
        <f t="shared" si="0"/>
        <v>NORMAL</v>
      </c>
      <c r="H61" s="9" t="str">
        <f t="shared" si="1"/>
        <v>NORMAL</v>
      </c>
      <c r="I61" s="9" t="str">
        <f t="shared" si="2"/>
        <v>NORMAL</v>
      </c>
      <c r="J61" s="35" t="str">
        <f t="shared" si="3"/>
        <v>Dewasa</v>
      </c>
      <c r="K61" s="5">
        <v>1</v>
      </c>
    </row>
    <row r="62" spans="1:11">
      <c r="A62" s="5">
        <v>164</v>
      </c>
      <c r="B62" s="5">
        <v>78</v>
      </c>
      <c r="C62" s="5">
        <v>32.799999999999997</v>
      </c>
      <c r="D62" s="5">
        <v>45</v>
      </c>
      <c r="E62" s="6">
        <v>1</v>
      </c>
      <c r="F62" s="31"/>
      <c r="G62" s="34" t="str">
        <f t="shared" si="0"/>
        <v>PREDIABETES</v>
      </c>
      <c r="H62" s="9" t="str">
        <f t="shared" si="1"/>
        <v>NORMAL</v>
      </c>
      <c r="I62" s="9" t="str">
        <f t="shared" si="2"/>
        <v>OBESITAS</v>
      </c>
      <c r="J62" s="35" t="str">
        <f t="shared" si="3"/>
        <v>Dewasa</v>
      </c>
      <c r="K62" s="5">
        <v>1</v>
      </c>
    </row>
    <row r="63" spans="1:11">
      <c r="A63" s="5">
        <v>85</v>
      </c>
      <c r="B63" s="5">
        <v>58</v>
      </c>
      <c r="C63" s="5">
        <v>27.8</v>
      </c>
      <c r="D63" s="5">
        <v>28</v>
      </c>
      <c r="E63" s="6">
        <v>0</v>
      </c>
      <c r="F63" s="31"/>
      <c r="G63" s="34" t="str">
        <f t="shared" si="0"/>
        <v>NORMAL</v>
      </c>
      <c r="H63" s="9" t="str">
        <f t="shared" si="1"/>
        <v>NORMAL</v>
      </c>
      <c r="I63" s="9" t="str">
        <f t="shared" si="2"/>
        <v>NORMAL</v>
      </c>
      <c r="J63" s="35" t="str">
        <f t="shared" si="3"/>
        <v>Dewasa</v>
      </c>
      <c r="K63" s="5">
        <v>0</v>
      </c>
    </row>
    <row r="64" spans="1:11">
      <c r="A64" s="5">
        <v>112</v>
      </c>
      <c r="B64" s="5">
        <v>75</v>
      </c>
      <c r="C64" s="5">
        <v>35.700000000000003</v>
      </c>
      <c r="D64" s="5">
        <v>21</v>
      </c>
      <c r="E64" s="6">
        <v>0</v>
      </c>
      <c r="F64" s="31"/>
      <c r="G64" s="34" t="str">
        <f t="shared" si="0"/>
        <v>NORMAL</v>
      </c>
      <c r="H64" s="9" t="str">
        <f t="shared" si="1"/>
        <v>NORMAL</v>
      </c>
      <c r="I64" s="9" t="str">
        <f t="shared" si="2"/>
        <v>OBESITAS</v>
      </c>
      <c r="J64" s="35" t="str">
        <f t="shared" si="3"/>
        <v>Dewasa</v>
      </c>
      <c r="K64" s="5">
        <v>0</v>
      </c>
    </row>
    <row r="65" spans="1:11">
      <c r="A65" s="5">
        <v>112</v>
      </c>
      <c r="B65" s="5">
        <v>82</v>
      </c>
      <c r="C65" s="5">
        <v>34.200000000000003</v>
      </c>
      <c r="D65" s="5">
        <v>36</v>
      </c>
      <c r="E65" s="6">
        <v>1</v>
      </c>
      <c r="F65" s="31"/>
      <c r="G65" s="34" t="str">
        <f t="shared" si="0"/>
        <v>NORMAL</v>
      </c>
      <c r="H65" s="9" t="str">
        <f t="shared" si="1"/>
        <v>PRAHIPERTENSI</v>
      </c>
      <c r="I65" s="9" t="str">
        <f t="shared" si="2"/>
        <v>OBESITAS</v>
      </c>
      <c r="J65" s="35" t="str">
        <f t="shared" si="3"/>
        <v>Dewasa</v>
      </c>
      <c r="K65" s="5">
        <v>1</v>
      </c>
    </row>
    <row r="66" spans="1:11">
      <c r="A66" s="5">
        <v>93</v>
      </c>
      <c r="B66" s="5">
        <v>64</v>
      </c>
      <c r="C66" s="5">
        <v>38</v>
      </c>
      <c r="D66" s="5">
        <v>23</v>
      </c>
      <c r="E66" s="6">
        <v>1</v>
      </c>
      <c r="F66" s="31"/>
      <c r="G66" s="34" t="str">
        <f t="shared" ref="G66:G129" si="4">IF(A66&lt;140,"NORMAL",IF(A66&lt;=199,"PREDIABETES",IF(A66&gt;=200,"DIABETES")))</f>
        <v>NORMAL</v>
      </c>
      <c r="H66" s="9" t="str">
        <f t="shared" ref="H66:H129" si="5">IF(B66&lt;=80,"NORMAL",IF(B66&lt;=89,"PRAHIPERTENSI",IF(B66&lt;=99,"HIPERTENSI1",IF(B66&lt;=119,"HIPERTENSI2",IF(B66&gt;=120,"KRISIS")))))</f>
        <v>NORMAL</v>
      </c>
      <c r="I66" s="9" t="str">
        <f t="shared" ref="I66:I129" si="6">IF(C66&lt;=18.5,"KURANG",IF(C66&lt;=29.9,"NORMAL",IF(C66&gt;=30,"OBESITAS")))</f>
        <v>OBESITAS</v>
      </c>
      <c r="J66" s="35" t="str">
        <f t="shared" si="3"/>
        <v>Dewasa</v>
      </c>
      <c r="K66" s="5">
        <v>1</v>
      </c>
    </row>
    <row r="67" spans="1:11">
      <c r="A67" s="5">
        <v>131</v>
      </c>
      <c r="B67" s="5">
        <v>0</v>
      </c>
      <c r="C67" s="5">
        <v>43.2</v>
      </c>
      <c r="D67" s="5">
        <v>26</v>
      </c>
      <c r="E67" s="6">
        <v>1</v>
      </c>
      <c r="F67" s="31"/>
      <c r="G67" s="34" t="str">
        <f t="shared" si="4"/>
        <v>NORMAL</v>
      </c>
      <c r="H67" s="9" t="str">
        <f t="shared" si="5"/>
        <v>NORMAL</v>
      </c>
      <c r="I67" s="9" t="str">
        <f t="shared" si="6"/>
        <v>OBESITAS</v>
      </c>
      <c r="J67" s="35" t="str">
        <f t="shared" ref="J67:J130" si="7">IF(D67&lt;=59,"Dewasa",IF(D67&gt;=60,"Lansia"))</f>
        <v>Dewasa</v>
      </c>
      <c r="K67" s="5">
        <v>1</v>
      </c>
    </row>
    <row r="68" spans="1:11">
      <c r="A68" s="5">
        <v>102</v>
      </c>
      <c r="B68" s="5">
        <v>74</v>
      </c>
      <c r="C68" s="5">
        <v>37.200000000000003</v>
      </c>
      <c r="D68" s="5">
        <v>45</v>
      </c>
      <c r="E68" s="6">
        <v>0</v>
      </c>
      <c r="F68" s="31"/>
      <c r="G68" s="34" t="str">
        <f t="shared" si="4"/>
        <v>NORMAL</v>
      </c>
      <c r="H68" s="9" t="str">
        <f t="shared" si="5"/>
        <v>NORMAL</v>
      </c>
      <c r="I68" s="9" t="str">
        <f t="shared" si="6"/>
        <v>OBESITAS</v>
      </c>
      <c r="J68" s="35" t="str">
        <f t="shared" si="7"/>
        <v>Dewasa</v>
      </c>
      <c r="K68" s="5">
        <v>0</v>
      </c>
    </row>
    <row r="69" spans="1:11">
      <c r="A69" s="5">
        <v>128</v>
      </c>
      <c r="B69" s="5">
        <v>80</v>
      </c>
      <c r="C69" s="5">
        <v>34.6</v>
      </c>
      <c r="D69" s="5">
        <v>45</v>
      </c>
      <c r="E69" s="6">
        <v>0</v>
      </c>
      <c r="F69" s="31"/>
      <c r="G69" s="34" t="str">
        <f t="shared" si="4"/>
        <v>NORMAL</v>
      </c>
      <c r="H69" s="9" t="str">
        <f t="shared" si="5"/>
        <v>NORMAL</v>
      </c>
      <c r="I69" s="9" t="str">
        <f t="shared" si="6"/>
        <v>OBESITAS</v>
      </c>
      <c r="J69" s="35" t="str">
        <f t="shared" si="7"/>
        <v>Dewasa</v>
      </c>
      <c r="K69" s="5">
        <v>0</v>
      </c>
    </row>
    <row r="70" spans="1:11">
      <c r="A70" s="5">
        <v>161</v>
      </c>
      <c r="B70" s="5">
        <v>86</v>
      </c>
      <c r="C70" s="5">
        <v>30.4</v>
      </c>
      <c r="D70" s="5">
        <v>47</v>
      </c>
      <c r="E70" s="6">
        <v>1</v>
      </c>
      <c r="F70" s="31"/>
      <c r="G70" s="34" t="str">
        <f t="shared" si="4"/>
        <v>PREDIABETES</v>
      </c>
      <c r="H70" s="9" t="str">
        <f t="shared" si="5"/>
        <v>PRAHIPERTENSI</v>
      </c>
      <c r="I70" s="9" t="str">
        <f t="shared" si="6"/>
        <v>OBESITAS</v>
      </c>
      <c r="J70" s="35" t="str">
        <f t="shared" si="7"/>
        <v>Dewasa</v>
      </c>
      <c r="K70" s="5">
        <v>1</v>
      </c>
    </row>
    <row r="71" spans="1:11">
      <c r="A71" s="5">
        <v>133</v>
      </c>
      <c r="B71" s="5">
        <v>68</v>
      </c>
      <c r="C71" s="5">
        <v>27</v>
      </c>
      <c r="D71" s="5">
        <v>36</v>
      </c>
      <c r="E71" s="6">
        <v>0</v>
      </c>
      <c r="F71" s="31"/>
      <c r="G71" s="34" t="str">
        <f t="shared" si="4"/>
        <v>NORMAL</v>
      </c>
      <c r="H71" s="9" t="str">
        <f t="shared" si="5"/>
        <v>NORMAL</v>
      </c>
      <c r="I71" s="9" t="str">
        <f t="shared" si="6"/>
        <v>NORMAL</v>
      </c>
      <c r="J71" s="35" t="str">
        <f t="shared" si="7"/>
        <v>Dewasa</v>
      </c>
      <c r="K71" s="5">
        <v>0</v>
      </c>
    </row>
    <row r="72" spans="1:11">
      <c r="A72" s="5">
        <v>105</v>
      </c>
      <c r="B72" s="5">
        <v>90</v>
      </c>
      <c r="C72" s="5">
        <v>29.6</v>
      </c>
      <c r="D72" s="5">
        <v>46</v>
      </c>
      <c r="E72" s="6">
        <v>0</v>
      </c>
      <c r="F72" s="31"/>
      <c r="G72" s="34" t="str">
        <f t="shared" si="4"/>
        <v>NORMAL</v>
      </c>
      <c r="H72" s="9" t="str">
        <f t="shared" si="5"/>
        <v>HIPERTENSI1</v>
      </c>
      <c r="I72" s="9" t="str">
        <f t="shared" si="6"/>
        <v>NORMAL</v>
      </c>
      <c r="J72" s="35" t="str">
        <f t="shared" si="7"/>
        <v>Dewasa</v>
      </c>
      <c r="K72" s="5">
        <v>0</v>
      </c>
    </row>
    <row r="73" spans="1:11">
      <c r="A73" s="5">
        <v>134</v>
      </c>
      <c r="B73" s="5">
        <v>72</v>
      </c>
      <c r="C73" s="5">
        <v>23.8</v>
      </c>
      <c r="D73" s="5">
        <v>60</v>
      </c>
      <c r="E73" s="6">
        <v>1</v>
      </c>
      <c r="F73" s="31"/>
      <c r="G73" s="34" t="str">
        <f t="shared" si="4"/>
        <v>NORMAL</v>
      </c>
      <c r="H73" s="9" t="str">
        <f t="shared" si="5"/>
        <v>NORMAL</v>
      </c>
      <c r="I73" s="9" t="str">
        <f t="shared" si="6"/>
        <v>NORMAL</v>
      </c>
      <c r="J73" s="35" t="str">
        <f t="shared" si="7"/>
        <v>Lansia</v>
      </c>
      <c r="K73" s="5">
        <v>1</v>
      </c>
    </row>
    <row r="74" spans="1:11">
      <c r="A74" s="5">
        <v>109</v>
      </c>
      <c r="B74" s="5">
        <v>76</v>
      </c>
      <c r="C74" s="5">
        <v>27.9</v>
      </c>
      <c r="D74" s="5">
        <v>31</v>
      </c>
      <c r="E74" s="6">
        <v>1</v>
      </c>
      <c r="F74" s="31"/>
      <c r="G74" s="34" t="str">
        <f t="shared" si="4"/>
        <v>NORMAL</v>
      </c>
      <c r="H74" s="9" t="str">
        <f t="shared" si="5"/>
        <v>NORMAL</v>
      </c>
      <c r="I74" s="9" t="str">
        <f t="shared" si="6"/>
        <v>NORMAL</v>
      </c>
      <c r="J74" s="35" t="str">
        <f t="shared" si="7"/>
        <v>Dewasa</v>
      </c>
      <c r="K74" s="5">
        <v>1</v>
      </c>
    </row>
    <row r="75" spans="1:11">
      <c r="A75" s="5">
        <v>84</v>
      </c>
      <c r="B75" s="5">
        <v>90</v>
      </c>
      <c r="C75" s="5">
        <v>39.5</v>
      </c>
      <c r="D75" s="5">
        <v>25</v>
      </c>
      <c r="E75" s="6">
        <v>0</v>
      </c>
      <c r="F75" s="31"/>
      <c r="G75" s="34" t="str">
        <f t="shared" si="4"/>
        <v>NORMAL</v>
      </c>
      <c r="H75" s="9" t="str">
        <f t="shared" si="5"/>
        <v>HIPERTENSI1</v>
      </c>
      <c r="I75" s="9" t="str">
        <f t="shared" si="6"/>
        <v>OBESITAS</v>
      </c>
      <c r="J75" s="35" t="str">
        <f t="shared" si="7"/>
        <v>Dewasa</v>
      </c>
      <c r="K75" s="5">
        <v>0</v>
      </c>
    </row>
    <row r="76" spans="1:11">
      <c r="A76" s="5">
        <v>118</v>
      </c>
      <c r="B76" s="5">
        <v>80</v>
      </c>
      <c r="C76" s="5">
        <v>42.9</v>
      </c>
      <c r="D76" s="5">
        <v>21</v>
      </c>
      <c r="E76" s="6">
        <v>1</v>
      </c>
      <c r="F76" s="31"/>
      <c r="G76" s="34" t="str">
        <f t="shared" si="4"/>
        <v>NORMAL</v>
      </c>
      <c r="H76" s="9" t="str">
        <f t="shared" si="5"/>
        <v>NORMAL</v>
      </c>
      <c r="I76" s="9" t="str">
        <f t="shared" si="6"/>
        <v>OBESITAS</v>
      </c>
      <c r="J76" s="35" t="str">
        <f t="shared" si="7"/>
        <v>Dewasa</v>
      </c>
      <c r="K76" s="5">
        <v>1</v>
      </c>
    </row>
    <row r="77" spans="1:11">
      <c r="A77" s="5">
        <v>95</v>
      </c>
      <c r="B77" s="5">
        <v>64</v>
      </c>
      <c r="C77" s="5">
        <v>44.6</v>
      </c>
      <c r="D77" s="5">
        <v>22</v>
      </c>
      <c r="E77" s="6">
        <v>0</v>
      </c>
      <c r="F77" s="31"/>
      <c r="G77" s="34" t="str">
        <f t="shared" si="4"/>
        <v>NORMAL</v>
      </c>
      <c r="H77" s="9" t="str">
        <f t="shared" si="5"/>
        <v>NORMAL</v>
      </c>
      <c r="I77" s="9" t="str">
        <f t="shared" si="6"/>
        <v>OBESITAS</v>
      </c>
      <c r="J77" s="35" t="str">
        <f t="shared" si="7"/>
        <v>Dewasa</v>
      </c>
      <c r="K77" s="5">
        <v>0</v>
      </c>
    </row>
    <row r="78" spans="1:11">
      <c r="A78" s="5">
        <v>195</v>
      </c>
      <c r="B78" s="5">
        <v>70</v>
      </c>
      <c r="C78" s="5">
        <v>30.9</v>
      </c>
      <c r="D78" s="5">
        <v>31</v>
      </c>
      <c r="E78" s="6">
        <v>1</v>
      </c>
      <c r="F78" s="31"/>
      <c r="G78" s="34" t="str">
        <f t="shared" si="4"/>
        <v>PREDIABETES</v>
      </c>
      <c r="H78" s="9" t="str">
        <f t="shared" si="5"/>
        <v>NORMAL</v>
      </c>
      <c r="I78" s="9" t="str">
        <f t="shared" si="6"/>
        <v>OBESITAS</v>
      </c>
      <c r="J78" s="35" t="str">
        <f t="shared" si="7"/>
        <v>Dewasa</v>
      </c>
      <c r="K78" s="5">
        <v>1</v>
      </c>
    </row>
    <row r="79" spans="1:11">
      <c r="A79" s="5">
        <v>146</v>
      </c>
      <c r="B79" s="5">
        <v>70</v>
      </c>
      <c r="C79" s="5">
        <v>28</v>
      </c>
      <c r="D79" s="5">
        <v>29</v>
      </c>
      <c r="E79" s="6">
        <v>1</v>
      </c>
      <c r="F79" s="31"/>
      <c r="G79" s="34" t="str">
        <f t="shared" si="4"/>
        <v>PREDIABETES</v>
      </c>
      <c r="H79" s="9" t="str">
        <f t="shared" si="5"/>
        <v>NORMAL</v>
      </c>
      <c r="I79" s="9" t="str">
        <f t="shared" si="6"/>
        <v>NORMAL</v>
      </c>
      <c r="J79" s="35" t="str">
        <f t="shared" si="7"/>
        <v>Dewasa</v>
      </c>
      <c r="K79" s="5">
        <v>1</v>
      </c>
    </row>
    <row r="80" spans="1:11">
      <c r="A80" s="5">
        <v>112</v>
      </c>
      <c r="B80" s="5">
        <v>66</v>
      </c>
      <c r="C80" s="5">
        <v>37.799999999999997</v>
      </c>
      <c r="D80" s="5">
        <v>41</v>
      </c>
      <c r="E80" s="6">
        <v>1</v>
      </c>
      <c r="F80" s="31"/>
      <c r="G80" s="34" t="str">
        <f t="shared" si="4"/>
        <v>NORMAL</v>
      </c>
      <c r="H80" s="9" t="str">
        <f t="shared" si="5"/>
        <v>NORMAL</v>
      </c>
      <c r="I80" s="9" t="str">
        <f t="shared" si="6"/>
        <v>OBESITAS</v>
      </c>
      <c r="J80" s="35" t="str">
        <f t="shared" si="7"/>
        <v>Dewasa</v>
      </c>
      <c r="K80" s="5">
        <v>1</v>
      </c>
    </row>
    <row r="81" spans="1:11">
      <c r="A81" s="5">
        <v>162</v>
      </c>
      <c r="B81" s="5">
        <v>104</v>
      </c>
      <c r="C81" s="5">
        <v>37.700000000000003</v>
      </c>
      <c r="D81" s="5">
        <v>52</v>
      </c>
      <c r="E81" s="6">
        <v>1</v>
      </c>
      <c r="F81" s="31"/>
      <c r="G81" s="34" t="str">
        <f t="shared" si="4"/>
        <v>PREDIABETES</v>
      </c>
      <c r="H81" s="9" t="str">
        <f t="shared" si="5"/>
        <v>HIPERTENSI2</v>
      </c>
      <c r="I81" s="9" t="str">
        <f t="shared" si="6"/>
        <v>OBESITAS</v>
      </c>
      <c r="J81" s="35" t="str">
        <f t="shared" si="7"/>
        <v>Dewasa</v>
      </c>
      <c r="K81" s="5">
        <v>1</v>
      </c>
    </row>
    <row r="82" spans="1:11">
      <c r="A82" s="5">
        <v>187</v>
      </c>
      <c r="B82" s="5">
        <v>70</v>
      </c>
      <c r="C82" s="5">
        <v>36.4</v>
      </c>
      <c r="D82" s="5">
        <v>36</v>
      </c>
      <c r="E82" s="6">
        <v>1</v>
      </c>
      <c r="F82" s="31"/>
      <c r="G82" s="34" t="str">
        <f t="shared" si="4"/>
        <v>PREDIABETES</v>
      </c>
      <c r="H82" s="9" t="str">
        <f t="shared" si="5"/>
        <v>NORMAL</v>
      </c>
      <c r="I82" s="9" t="str">
        <f t="shared" si="6"/>
        <v>OBESITAS</v>
      </c>
      <c r="J82" s="35" t="str">
        <f t="shared" si="7"/>
        <v>Dewasa</v>
      </c>
      <c r="K82" s="5">
        <v>1</v>
      </c>
    </row>
    <row r="83" spans="1:11">
      <c r="A83" s="5">
        <v>102</v>
      </c>
      <c r="B83" s="5">
        <v>75</v>
      </c>
      <c r="C83" s="5">
        <v>0</v>
      </c>
      <c r="D83" s="5">
        <v>21</v>
      </c>
      <c r="E83" s="6">
        <v>0</v>
      </c>
      <c r="F83" s="31"/>
      <c r="G83" s="34" t="str">
        <f t="shared" si="4"/>
        <v>NORMAL</v>
      </c>
      <c r="H83" s="9" t="str">
        <f t="shared" si="5"/>
        <v>NORMAL</v>
      </c>
      <c r="I83" s="9" t="str">
        <f t="shared" si="6"/>
        <v>KURANG</v>
      </c>
      <c r="J83" s="35" t="str">
        <f t="shared" si="7"/>
        <v>Dewasa</v>
      </c>
      <c r="K83" s="5">
        <v>0</v>
      </c>
    </row>
    <row r="84" spans="1:11">
      <c r="A84" s="5">
        <v>95</v>
      </c>
      <c r="B84" s="5">
        <v>64</v>
      </c>
      <c r="C84" s="5">
        <v>32</v>
      </c>
      <c r="D84" s="5">
        <v>31</v>
      </c>
      <c r="E84" s="6">
        <v>1</v>
      </c>
      <c r="F84" s="31"/>
      <c r="G84" s="34" t="str">
        <f t="shared" si="4"/>
        <v>NORMAL</v>
      </c>
      <c r="H84" s="9" t="str">
        <f t="shared" si="5"/>
        <v>NORMAL</v>
      </c>
      <c r="I84" s="9" t="str">
        <f t="shared" si="6"/>
        <v>OBESITAS</v>
      </c>
      <c r="J84" s="35" t="str">
        <f t="shared" si="7"/>
        <v>Dewasa</v>
      </c>
      <c r="K84" s="5">
        <v>1</v>
      </c>
    </row>
    <row r="85" spans="1:11">
      <c r="A85" s="5">
        <v>129</v>
      </c>
      <c r="B85" s="5">
        <v>64</v>
      </c>
      <c r="C85" s="5">
        <v>26.4</v>
      </c>
      <c r="D85" s="5">
        <v>28</v>
      </c>
      <c r="E85" s="6">
        <v>1</v>
      </c>
      <c r="F85" s="31"/>
      <c r="G85" s="34" t="str">
        <f t="shared" si="4"/>
        <v>NORMAL</v>
      </c>
      <c r="H85" s="9" t="str">
        <f t="shared" si="5"/>
        <v>NORMAL</v>
      </c>
      <c r="I85" s="9" t="str">
        <f t="shared" si="6"/>
        <v>NORMAL</v>
      </c>
      <c r="J85" s="35" t="str">
        <f t="shared" si="7"/>
        <v>Dewasa</v>
      </c>
      <c r="K85" s="5">
        <v>1</v>
      </c>
    </row>
    <row r="86" spans="1:11">
      <c r="A86" s="5">
        <v>143</v>
      </c>
      <c r="B86" s="5">
        <v>66</v>
      </c>
      <c r="C86" s="5">
        <v>34.9</v>
      </c>
      <c r="D86" s="5">
        <v>41</v>
      </c>
      <c r="E86" s="6">
        <v>1</v>
      </c>
      <c r="F86" s="31"/>
      <c r="G86" s="34" t="str">
        <f t="shared" si="4"/>
        <v>PREDIABETES</v>
      </c>
      <c r="H86" s="9" t="str">
        <f t="shared" si="5"/>
        <v>NORMAL</v>
      </c>
      <c r="I86" s="9" t="str">
        <f t="shared" si="6"/>
        <v>OBESITAS</v>
      </c>
      <c r="J86" s="35" t="str">
        <f t="shared" si="7"/>
        <v>Dewasa</v>
      </c>
      <c r="K86" s="5">
        <v>1</v>
      </c>
    </row>
    <row r="87" spans="1:11">
      <c r="A87" s="5">
        <v>88</v>
      </c>
      <c r="B87" s="5">
        <v>66</v>
      </c>
      <c r="C87" s="5">
        <v>24.4</v>
      </c>
      <c r="D87" s="5">
        <v>30</v>
      </c>
      <c r="E87" s="6">
        <v>0</v>
      </c>
      <c r="F87" s="31"/>
      <c r="G87" s="34" t="str">
        <f t="shared" si="4"/>
        <v>NORMAL</v>
      </c>
      <c r="H87" s="9" t="str">
        <f t="shared" si="5"/>
        <v>NORMAL</v>
      </c>
      <c r="I87" s="9" t="str">
        <f t="shared" si="6"/>
        <v>NORMAL</v>
      </c>
      <c r="J87" s="35" t="str">
        <f t="shared" si="7"/>
        <v>Dewasa</v>
      </c>
      <c r="K87" s="5">
        <v>0</v>
      </c>
    </row>
    <row r="88" spans="1:11">
      <c r="A88" s="5">
        <v>183</v>
      </c>
      <c r="B88" s="5">
        <v>64</v>
      </c>
      <c r="C88" s="5">
        <v>23.3</v>
      </c>
      <c r="D88" s="5">
        <v>32</v>
      </c>
      <c r="E88" s="6">
        <v>1</v>
      </c>
      <c r="F88" s="31"/>
      <c r="G88" s="34" t="str">
        <f t="shared" si="4"/>
        <v>PREDIABETES</v>
      </c>
      <c r="H88" s="9" t="str">
        <f t="shared" si="5"/>
        <v>NORMAL</v>
      </c>
      <c r="I88" s="9" t="str">
        <f t="shared" si="6"/>
        <v>NORMAL</v>
      </c>
      <c r="J88" s="35" t="str">
        <f t="shared" si="7"/>
        <v>Dewasa</v>
      </c>
      <c r="K88" s="5">
        <v>1</v>
      </c>
    </row>
    <row r="89" spans="1:11">
      <c r="A89" s="5">
        <v>115</v>
      </c>
      <c r="B89" s="5">
        <v>60</v>
      </c>
      <c r="C89" s="5">
        <v>33.700000000000003</v>
      </c>
      <c r="D89" s="5">
        <v>40</v>
      </c>
      <c r="E89" s="6">
        <v>1</v>
      </c>
      <c r="F89" s="31"/>
      <c r="G89" s="34" t="str">
        <f t="shared" si="4"/>
        <v>NORMAL</v>
      </c>
      <c r="H89" s="9" t="str">
        <f t="shared" si="5"/>
        <v>NORMAL</v>
      </c>
      <c r="I89" s="9" t="str">
        <f t="shared" si="6"/>
        <v>OBESITAS</v>
      </c>
      <c r="J89" s="35" t="str">
        <f t="shared" si="7"/>
        <v>Dewasa</v>
      </c>
      <c r="K89" s="5">
        <v>1</v>
      </c>
    </row>
    <row r="90" spans="1:11">
      <c r="A90" s="5">
        <v>134</v>
      </c>
      <c r="B90" s="5">
        <v>74</v>
      </c>
      <c r="C90" s="5">
        <v>25.9</v>
      </c>
      <c r="D90" s="5">
        <v>81</v>
      </c>
      <c r="E90" s="6">
        <v>0</v>
      </c>
      <c r="F90" s="31"/>
      <c r="G90" s="34" t="str">
        <f t="shared" si="4"/>
        <v>NORMAL</v>
      </c>
      <c r="H90" s="9" t="str">
        <f t="shared" si="5"/>
        <v>NORMAL</v>
      </c>
      <c r="I90" s="9" t="str">
        <f t="shared" si="6"/>
        <v>NORMAL</v>
      </c>
      <c r="J90" s="35" t="str">
        <f t="shared" si="7"/>
        <v>Lansia</v>
      </c>
      <c r="K90" s="5">
        <v>0</v>
      </c>
    </row>
    <row r="91" spans="1:11">
      <c r="A91" s="5">
        <v>125</v>
      </c>
      <c r="B91" s="5">
        <v>80</v>
      </c>
      <c r="C91" s="5">
        <v>32.299999999999997</v>
      </c>
      <c r="D91" s="5">
        <v>27</v>
      </c>
      <c r="E91" s="6">
        <v>1</v>
      </c>
      <c r="F91" s="31"/>
      <c r="G91" s="34" t="str">
        <f t="shared" si="4"/>
        <v>NORMAL</v>
      </c>
      <c r="H91" s="9" t="str">
        <f t="shared" si="5"/>
        <v>NORMAL</v>
      </c>
      <c r="I91" s="9" t="str">
        <f t="shared" si="6"/>
        <v>OBESITAS</v>
      </c>
      <c r="J91" s="35" t="str">
        <f t="shared" si="7"/>
        <v>Dewasa</v>
      </c>
      <c r="K91" s="5">
        <v>1</v>
      </c>
    </row>
    <row r="92" spans="1:11">
      <c r="A92" s="5">
        <v>101</v>
      </c>
      <c r="B92" s="5">
        <v>50</v>
      </c>
      <c r="C92" s="5">
        <v>24.2</v>
      </c>
      <c r="D92" s="5">
        <v>26</v>
      </c>
      <c r="E92" s="6">
        <v>0</v>
      </c>
      <c r="F92" s="31"/>
      <c r="G92" s="34" t="str">
        <f t="shared" si="4"/>
        <v>NORMAL</v>
      </c>
      <c r="H92" s="9" t="str">
        <f t="shared" si="5"/>
        <v>NORMAL</v>
      </c>
      <c r="I92" s="9" t="str">
        <f t="shared" si="6"/>
        <v>NORMAL</v>
      </c>
      <c r="J92" s="35" t="str">
        <f t="shared" si="7"/>
        <v>Dewasa</v>
      </c>
      <c r="K92" s="5">
        <v>0</v>
      </c>
    </row>
    <row r="93" spans="1:11">
      <c r="A93" s="5">
        <v>155</v>
      </c>
      <c r="B93" s="5">
        <v>84</v>
      </c>
      <c r="C93" s="5">
        <v>38.700000000000003</v>
      </c>
      <c r="D93" s="5">
        <v>34</v>
      </c>
      <c r="E93" s="6">
        <v>0</v>
      </c>
      <c r="F93" s="31"/>
      <c r="G93" s="34" t="str">
        <f t="shared" si="4"/>
        <v>PREDIABETES</v>
      </c>
      <c r="H93" s="9" t="str">
        <f t="shared" si="5"/>
        <v>PRAHIPERTENSI</v>
      </c>
      <c r="I93" s="9" t="str">
        <f t="shared" si="6"/>
        <v>OBESITAS</v>
      </c>
      <c r="J93" s="35" t="str">
        <f t="shared" si="7"/>
        <v>Dewasa</v>
      </c>
      <c r="K93" s="5">
        <v>0</v>
      </c>
    </row>
    <row r="94" spans="1:11">
      <c r="A94" s="5">
        <v>114</v>
      </c>
      <c r="B94" s="5">
        <v>65</v>
      </c>
      <c r="C94" s="5">
        <v>21.9</v>
      </c>
      <c r="D94" s="5">
        <v>37</v>
      </c>
      <c r="E94" s="6">
        <v>0</v>
      </c>
      <c r="F94" s="31"/>
      <c r="G94" s="34" t="str">
        <f t="shared" si="4"/>
        <v>NORMAL</v>
      </c>
      <c r="H94" s="9" t="str">
        <f t="shared" si="5"/>
        <v>NORMAL</v>
      </c>
      <c r="I94" s="9" t="str">
        <f t="shared" si="6"/>
        <v>NORMAL</v>
      </c>
      <c r="J94" s="35" t="str">
        <f t="shared" si="7"/>
        <v>Dewasa</v>
      </c>
      <c r="K94" s="5">
        <v>0</v>
      </c>
    </row>
    <row r="95" spans="1:11">
      <c r="A95" s="5">
        <v>189</v>
      </c>
      <c r="B95" s="5">
        <v>110</v>
      </c>
      <c r="C95" s="5">
        <v>28.5</v>
      </c>
      <c r="D95" s="5">
        <v>37</v>
      </c>
      <c r="E95" s="6">
        <v>0</v>
      </c>
      <c r="F95" s="31"/>
      <c r="G95" s="34" t="str">
        <f t="shared" si="4"/>
        <v>PREDIABETES</v>
      </c>
      <c r="H95" s="9" t="str">
        <f t="shared" si="5"/>
        <v>HIPERTENSI2</v>
      </c>
      <c r="I95" s="9" t="str">
        <f t="shared" si="6"/>
        <v>NORMAL</v>
      </c>
      <c r="J95" s="35" t="str">
        <f t="shared" si="7"/>
        <v>Dewasa</v>
      </c>
      <c r="K95" s="5">
        <v>0</v>
      </c>
    </row>
    <row r="96" spans="1:11">
      <c r="A96" s="5">
        <v>163</v>
      </c>
      <c r="B96" s="5">
        <v>72</v>
      </c>
      <c r="C96" s="5">
        <v>40.9</v>
      </c>
      <c r="D96" s="5">
        <v>47</v>
      </c>
      <c r="E96" s="6">
        <v>1</v>
      </c>
      <c r="F96" s="31"/>
      <c r="G96" s="34" t="str">
        <f t="shared" si="4"/>
        <v>PREDIABETES</v>
      </c>
      <c r="H96" s="9" t="str">
        <f t="shared" si="5"/>
        <v>NORMAL</v>
      </c>
      <c r="I96" s="9" t="str">
        <f t="shared" si="6"/>
        <v>OBESITAS</v>
      </c>
      <c r="J96" s="35" t="str">
        <f t="shared" si="7"/>
        <v>Dewasa</v>
      </c>
      <c r="K96" s="5">
        <v>1</v>
      </c>
    </row>
    <row r="97" spans="1:11">
      <c r="A97" s="5">
        <v>107</v>
      </c>
      <c r="B97" s="5">
        <v>62</v>
      </c>
      <c r="C97" s="5">
        <v>22.9</v>
      </c>
      <c r="D97" s="5">
        <v>23</v>
      </c>
      <c r="E97" s="6">
        <v>1</v>
      </c>
      <c r="F97" s="31"/>
      <c r="G97" s="34" t="str">
        <f t="shared" si="4"/>
        <v>NORMAL</v>
      </c>
      <c r="H97" s="9" t="str">
        <f t="shared" si="5"/>
        <v>NORMAL</v>
      </c>
      <c r="I97" s="9" t="str">
        <f t="shared" si="6"/>
        <v>NORMAL</v>
      </c>
      <c r="J97" s="35" t="str">
        <f t="shared" si="7"/>
        <v>Dewasa</v>
      </c>
      <c r="K97" s="5">
        <v>1</v>
      </c>
    </row>
    <row r="98" spans="1:11">
      <c r="A98" s="5">
        <v>147</v>
      </c>
      <c r="B98" s="5">
        <v>75</v>
      </c>
      <c r="C98" s="5">
        <v>29.9</v>
      </c>
      <c r="D98" s="5">
        <v>28</v>
      </c>
      <c r="E98" s="6">
        <v>0</v>
      </c>
      <c r="F98" s="31"/>
      <c r="G98" s="34" t="str">
        <f t="shared" si="4"/>
        <v>PREDIABETES</v>
      </c>
      <c r="H98" s="9" t="str">
        <f t="shared" si="5"/>
        <v>NORMAL</v>
      </c>
      <c r="I98" s="9" t="str">
        <f t="shared" si="6"/>
        <v>NORMAL</v>
      </c>
      <c r="J98" s="35" t="str">
        <f t="shared" si="7"/>
        <v>Dewasa</v>
      </c>
      <c r="K98" s="5">
        <v>0</v>
      </c>
    </row>
    <row r="99" spans="1:11">
      <c r="A99" s="5">
        <v>84</v>
      </c>
      <c r="B99" s="5">
        <v>64</v>
      </c>
      <c r="C99" s="5">
        <v>36.9</v>
      </c>
      <c r="D99" s="5">
        <v>28</v>
      </c>
      <c r="E99" s="6">
        <v>0</v>
      </c>
      <c r="F99" s="31"/>
      <c r="G99" s="34" t="str">
        <f t="shared" si="4"/>
        <v>NORMAL</v>
      </c>
      <c r="H99" s="9" t="str">
        <f t="shared" si="5"/>
        <v>NORMAL</v>
      </c>
      <c r="I99" s="9" t="str">
        <f t="shared" si="6"/>
        <v>OBESITAS</v>
      </c>
      <c r="J99" s="35" t="str">
        <f t="shared" si="7"/>
        <v>Dewasa</v>
      </c>
      <c r="K99" s="5">
        <v>0</v>
      </c>
    </row>
    <row r="100" spans="1:11">
      <c r="A100" s="5">
        <v>181</v>
      </c>
      <c r="B100" s="5">
        <v>88</v>
      </c>
      <c r="C100" s="5">
        <v>43.3</v>
      </c>
      <c r="D100" s="5">
        <v>26</v>
      </c>
      <c r="E100" s="6">
        <v>1</v>
      </c>
      <c r="F100" s="31"/>
      <c r="G100" s="34" t="str">
        <f t="shared" si="4"/>
        <v>PREDIABETES</v>
      </c>
      <c r="H100" s="9" t="str">
        <f t="shared" si="5"/>
        <v>PRAHIPERTENSI</v>
      </c>
      <c r="I100" s="9" t="str">
        <f t="shared" si="6"/>
        <v>OBESITAS</v>
      </c>
      <c r="J100" s="35" t="str">
        <f t="shared" si="7"/>
        <v>Dewasa</v>
      </c>
      <c r="K100" s="5">
        <v>1</v>
      </c>
    </row>
    <row r="101" spans="1:11">
      <c r="A101" s="5">
        <v>196</v>
      </c>
      <c r="B101" s="5">
        <v>76</v>
      </c>
      <c r="C101" s="5">
        <v>37.5</v>
      </c>
      <c r="D101" s="5">
        <v>57</v>
      </c>
      <c r="E101" s="6">
        <v>1</v>
      </c>
      <c r="F101" s="31"/>
      <c r="G101" s="34" t="str">
        <f t="shared" si="4"/>
        <v>PREDIABETES</v>
      </c>
      <c r="H101" s="9" t="str">
        <f t="shared" si="5"/>
        <v>NORMAL</v>
      </c>
      <c r="I101" s="9" t="str">
        <f t="shared" si="6"/>
        <v>OBESITAS</v>
      </c>
      <c r="J101" s="35" t="str">
        <f t="shared" si="7"/>
        <v>Dewasa</v>
      </c>
      <c r="K101" s="5">
        <v>1</v>
      </c>
    </row>
    <row r="102" spans="1:11">
      <c r="A102" s="5">
        <v>126</v>
      </c>
      <c r="B102" s="5">
        <v>86</v>
      </c>
      <c r="C102" s="5">
        <v>27.4</v>
      </c>
      <c r="D102" s="5">
        <v>21</v>
      </c>
      <c r="E102" s="6">
        <v>0</v>
      </c>
      <c r="F102" s="31"/>
      <c r="G102" s="34" t="str">
        <f t="shared" si="4"/>
        <v>NORMAL</v>
      </c>
      <c r="H102" s="9" t="str">
        <f t="shared" si="5"/>
        <v>PRAHIPERTENSI</v>
      </c>
      <c r="I102" s="9" t="str">
        <f t="shared" si="6"/>
        <v>NORMAL</v>
      </c>
      <c r="J102" s="35" t="str">
        <f t="shared" si="7"/>
        <v>Dewasa</v>
      </c>
      <c r="K102" s="5">
        <v>0</v>
      </c>
    </row>
    <row r="103" spans="1:11">
      <c r="A103" s="5">
        <v>170</v>
      </c>
      <c r="B103" s="5">
        <v>74</v>
      </c>
      <c r="C103" s="5">
        <v>44</v>
      </c>
      <c r="D103" s="5">
        <v>43</v>
      </c>
      <c r="E103" s="6">
        <v>1</v>
      </c>
      <c r="F103" s="31"/>
      <c r="G103" s="34" t="str">
        <f t="shared" si="4"/>
        <v>PREDIABETES</v>
      </c>
      <c r="H103" s="9" t="str">
        <f t="shared" si="5"/>
        <v>NORMAL</v>
      </c>
      <c r="I103" s="9" t="str">
        <f t="shared" si="6"/>
        <v>OBESITAS</v>
      </c>
      <c r="J103" s="35" t="str">
        <f t="shared" si="7"/>
        <v>Dewasa</v>
      </c>
      <c r="K103" s="5">
        <v>1</v>
      </c>
    </row>
    <row r="104" spans="1:11">
      <c r="A104" s="5">
        <v>100</v>
      </c>
      <c r="B104" s="5">
        <v>72</v>
      </c>
      <c r="C104" s="5">
        <v>25.3</v>
      </c>
      <c r="D104" s="5">
        <v>28</v>
      </c>
      <c r="E104" s="6">
        <v>0</v>
      </c>
      <c r="F104" s="31"/>
      <c r="G104" s="34" t="str">
        <f t="shared" si="4"/>
        <v>NORMAL</v>
      </c>
      <c r="H104" s="9" t="str">
        <f t="shared" si="5"/>
        <v>NORMAL</v>
      </c>
      <c r="I104" s="9" t="str">
        <f t="shared" si="6"/>
        <v>NORMAL</v>
      </c>
      <c r="J104" s="35" t="str">
        <f t="shared" si="7"/>
        <v>Dewasa</v>
      </c>
      <c r="K104" s="5">
        <v>0</v>
      </c>
    </row>
    <row r="105" spans="1:11">
      <c r="A105" s="5">
        <v>136</v>
      </c>
      <c r="B105" s="5">
        <v>82</v>
      </c>
      <c r="C105" s="5">
        <v>0</v>
      </c>
      <c r="D105" s="5">
        <v>69</v>
      </c>
      <c r="E105" s="6">
        <v>0</v>
      </c>
      <c r="F105" s="31"/>
      <c r="G105" s="34" t="str">
        <f t="shared" si="4"/>
        <v>NORMAL</v>
      </c>
      <c r="H105" s="9" t="str">
        <f t="shared" si="5"/>
        <v>PRAHIPERTENSI</v>
      </c>
      <c r="I105" s="9" t="str">
        <f t="shared" si="6"/>
        <v>KURANG</v>
      </c>
      <c r="J105" s="35" t="str">
        <f t="shared" si="7"/>
        <v>Lansia</v>
      </c>
      <c r="K105" s="5">
        <v>0</v>
      </c>
    </row>
    <row r="106" spans="1:11">
      <c r="A106" s="5">
        <v>99</v>
      </c>
      <c r="B106" s="5">
        <v>0</v>
      </c>
      <c r="C106" s="5">
        <v>25</v>
      </c>
      <c r="D106" s="5">
        <v>22</v>
      </c>
      <c r="E106" s="6">
        <v>0</v>
      </c>
      <c r="F106" s="31"/>
      <c r="G106" s="34" t="str">
        <f t="shared" si="4"/>
        <v>NORMAL</v>
      </c>
      <c r="H106" s="9" t="str">
        <f t="shared" si="5"/>
        <v>NORMAL</v>
      </c>
      <c r="I106" s="9" t="str">
        <f t="shared" si="6"/>
        <v>NORMAL</v>
      </c>
      <c r="J106" s="35" t="str">
        <f t="shared" si="7"/>
        <v>Dewasa</v>
      </c>
      <c r="K106" s="5">
        <v>0</v>
      </c>
    </row>
    <row r="107" spans="1:11">
      <c r="A107" s="5">
        <v>128</v>
      </c>
      <c r="B107" s="5">
        <v>78</v>
      </c>
      <c r="C107" s="5">
        <v>43.3</v>
      </c>
      <c r="D107" s="5">
        <v>31</v>
      </c>
      <c r="E107" s="6">
        <v>1</v>
      </c>
      <c r="F107" s="31"/>
      <c r="G107" s="34" t="str">
        <f t="shared" si="4"/>
        <v>NORMAL</v>
      </c>
      <c r="H107" s="9" t="str">
        <f t="shared" si="5"/>
        <v>NORMAL</v>
      </c>
      <c r="I107" s="9" t="str">
        <f t="shared" si="6"/>
        <v>OBESITAS</v>
      </c>
      <c r="J107" s="35" t="str">
        <f t="shared" si="7"/>
        <v>Dewasa</v>
      </c>
      <c r="K107" s="5">
        <v>1</v>
      </c>
    </row>
    <row r="108" spans="1:11">
      <c r="A108" s="5">
        <v>127</v>
      </c>
      <c r="B108" s="5">
        <v>80</v>
      </c>
      <c r="C108" s="5">
        <v>36.299999999999997</v>
      </c>
      <c r="D108" s="5">
        <v>23</v>
      </c>
      <c r="E108" s="6">
        <v>0</v>
      </c>
      <c r="F108" s="31"/>
      <c r="G108" s="34" t="str">
        <f t="shared" si="4"/>
        <v>NORMAL</v>
      </c>
      <c r="H108" s="9" t="str">
        <f t="shared" si="5"/>
        <v>NORMAL</v>
      </c>
      <c r="I108" s="9" t="str">
        <f t="shared" si="6"/>
        <v>OBESITAS</v>
      </c>
      <c r="J108" s="35" t="str">
        <f t="shared" si="7"/>
        <v>Dewasa</v>
      </c>
      <c r="K108" s="5">
        <v>0</v>
      </c>
    </row>
    <row r="109" spans="1:11">
      <c r="A109" s="5">
        <v>102</v>
      </c>
      <c r="B109" s="5">
        <v>86</v>
      </c>
      <c r="C109" s="5">
        <v>45.5</v>
      </c>
      <c r="D109" s="5">
        <v>23</v>
      </c>
      <c r="E109" s="6">
        <v>1</v>
      </c>
      <c r="F109" s="31"/>
      <c r="G109" s="34" t="str">
        <f t="shared" si="4"/>
        <v>NORMAL</v>
      </c>
      <c r="H109" s="9" t="str">
        <f t="shared" si="5"/>
        <v>PRAHIPERTENSI</v>
      </c>
      <c r="I109" s="9" t="str">
        <f t="shared" si="6"/>
        <v>OBESITAS</v>
      </c>
      <c r="J109" s="35" t="str">
        <f t="shared" si="7"/>
        <v>Dewasa</v>
      </c>
      <c r="K109" s="5">
        <v>1</v>
      </c>
    </row>
    <row r="110" spans="1:11">
      <c r="A110" s="5">
        <v>133</v>
      </c>
      <c r="B110" s="5">
        <v>102</v>
      </c>
      <c r="C110" s="5">
        <v>32.799999999999997</v>
      </c>
      <c r="D110" s="5">
        <v>45</v>
      </c>
      <c r="E110" s="6">
        <v>1</v>
      </c>
      <c r="F110" s="31"/>
      <c r="G110" s="34" t="str">
        <f t="shared" si="4"/>
        <v>NORMAL</v>
      </c>
      <c r="H110" s="9" t="str">
        <f t="shared" si="5"/>
        <v>HIPERTENSI2</v>
      </c>
      <c r="I110" s="9" t="str">
        <f t="shared" si="6"/>
        <v>OBESITAS</v>
      </c>
      <c r="J110" s="35" t="str">
        <f t="shared" si="7"/>
        <v>Dewasa</v>
      </c>
      <c r="K110" s="5">
        <v>1</v>
      </c>
    </row>
    <row r="111" spans="1:11">
      <c r="A111" s="5">
        <v>173</v>
      </c>
      <c r="B111" s="5">
        <v>84</v>
      </c>
      <c r="C111" s="5">
        <v>35.700000000000003</v>
      </c>
      <c r="D111" s="5">
        <v>22</v>
      </c>
      <c r="E111" s="6">
        <v>1</v>
      </c>
      <c r="F111" s="31"/>
      <c r="G111" s="34" t="str">
        <f t="shared" si="4"/>
        <v>PREDIABETES</v>
      </c>
      <c r="H111" s="9" t="str">
        <f t="shared" si="5"/>
        <v>PRAHIPERTENSI</v>
      </c>
      <c r="I111" s="9" t="str">
        <f t="shared" si="6"/>
        <v>OBESITAS</v>
      </c>
      <c r="J111" s="35" t="str">
        <f t="shared" si="7"/>
        <v>Dewasa</v>
      </c>
      <c r="K111" s="5">
        <v>1</v>
      </c>
    </row>
    <row r="112" spans="1:11">
      <c r="A112" s="5">
        <v>96</v>
      </c>
      <c r="B112" s="5">
        <v>56</v>
      </c>
      <c r="C112" s="5">
        <v>20.8</v>
      </c>
      <c r="D112" s="5">
        <v>26</v>
      </c>
      <c r="E112" s="6">
        <v>0</v>
      </c>
      <c r="F112" s="31"/>
      <c r="G112" s="34" t="str">
        <f t="shared" si="4"/>
        <v>NORMAL</v>
      </c>
      <c r="H112" s="9" t="str">
        <f t="shared" si="5"/>
        <v>NORMAL</v>
      </c>
      <c r="I112" s="9" t="str">
        <f t="shared" si="6"/>
        <v>NORMAL</v>
      </c>
      <c r="J112" s="35" t="str">
        <f t="shared" si="7"/>
        <v>Dewasa</v>
      </c>
      <c r="K112" s="5">
        <v>0</v>
      </c>
    </row>
    <row r="113" spans="1:11">
      <c r="A113" s="5">
        <v>133</v>
      </c>
      <c r="B113" s="5">
        <v>72</v>
      </c>
      <c r="C113" s="5">
        <v>32.9</v>
      </c>
      <c r="D113" s="5">
        <v>39</v>
      </c>
      <c r="E113" s="6">
        <v>1</v>
      </c>
      <c r="F113" s="31"/>
      <c r="G113" s="34" t="str">
        <f t="shared" si="4"/>
        <v>NORMAL</v>
      </c>
      <c r="H113" s="9" t="str">
        <f t="shared" si="5"/>
        <v>NORMAL</v>
      </c>
      <c r="I113" s="9" t="str">
        <f t="shared" si="6"/>
        <v>OBESITAS</v>
      </c>
      <c r="J113" s="35" t="str">
        <f t="shared" si="7"/>
        <v>Dewasa</v>
      </c>
      <c r="K113" s="5">
        <v>1</v>
      </c>
    </row>
    <row r="114" spans="1:11">
      <c r="A114" s="5">
        <v>79</v>
      </c>
      <c r="B114" s="5">
        <v>75</v>
      </c>
      <c r="C114" s="5">
        <v>32</v>
      </c>
      <c r="D114" s="5">
        <v>22</v>
      </c>
      <c r="E114" s="6">
        <v>0</v>
      </c>
      <c r="F114" s="31"/>
      <c r="G114" s="34" t="str">
        <f t="shared" si="4"/>
        <v>NORMAL</v>
      </c>
      <c r="H114" s="9" t="str">
        <f t="shared" si="5"/>
        <v>NORMAL</v>
      </c>
      <c r="I114" s="9" t="str">
        <f t="shared" si="6"/>
        <v>OBESITAS</v>
      </c>
      <c r="J114" s="35" t="str">
        <f t="shared" si="7"/>
        <v>Dewasa</v>
      </c>
      <c r="K114" s="5">
        <v>0</v>
      </c>
    </row>
    <row r="115" spans="1:11">
      <c r="A115" s="5">
        <v>122</v>
      </c>
      <c r="B115" s="5">
        <v>60</v>
      </c>
      <c r="C115" s="5">
        <v>29.8</v>
      </c>
      <c r="D115" s="5">
        <v>22</v>
      </c>
      <c r="E115" s="6">
        <v>0</v>
      </c>
      <c r="F115" s="31"/>
      <c r="G115" s="34" t="str">
        <f t="shared" si="4"/>
        <v>NORMAL</v>
      </c>
      <c r="H115" s="9" t="str">
        <f t="shared" si="5"/>
        <v>NORMAL</v>
      </c>
      <c r="I115" s="9" t="str">
        <f t="shared" si="6"/>
        <v>NORMAL</v>
      </c>
      <c r="J115" s="35" t="str">
        <f t="shared" si="7"/>
        <v>Dewasa</v>
      </c>
      <c r="K115" s="5">
        <v>0</v>
      </c>
    </row>
    <row r="116" spans="1:11">
      <c r="A116" s="5">
        <v>125</v>
      </c>
      <c r="B116" s="5">
        <v>70</v>
      </c>
      <c r="C116" s="5">
        <v>28.9</v>
      </c>
      <c r="D116" s="5">
        <v>45</v>
      </c>
      <c r="E116" s="6">
        <v>1</v>
      </c>
      <c r="F116" s="31"/>
      <c r="G116" s="34" t="str">
        <f t="shared" si="4"/>
        <v>NORMAL</v>
      </c>
      <c r="H116" s="9" t="str">
        <f t="shared" si="5"/>
        <v>NORMAL</v>
      </c>
      <c r="I116" s="9" t="str">
        <f t="shared" si="6"/>
        <v>NORMAL</v>
      </c>
      <c r="J116" s="35" t="str">
        <f t="shared" si="7"/>
        <v>Dewasa</v>
      </c>
      <c r="K116" s="5">
        <v>1</v>
      </c>
    </row>
    <row r="117" spans="1:11">
      <c r="A117" s="5">
        <v>193</v>
      </c>
      <c r="B117" s="5">
        <v>70</v>
      </c>
      <c r="C117" s="5">
        <v>34.9</v>
      </c>
      <c r="D117" s="5">
        <v>25</v>
      </c>
      <c r="E117" s="6">
        <v>1</v>
      </c>
      <c r="F117" s="31"/>
      <c r="G117" s="34" t="str">
        <f t="shared" si="4"/>
        <v>PREDIABETES</v>
      </c>
      <c r="H117" s="9" t="str">
        <f t="shared" si="5"/>
        <v>NORMAL</v>
      </c>
      <c r="I117" s="9" t="str">
        <f t="shared" si="6"/>
        <v>OBESITAS</v>
      </c>
      <c r="J117" s="35" t="str">
        <f t="shared" si="7"/>
        <v>Dewasa</v>
      </c>
      <c r="K117" s="5">
        <v>1</v>
      </c>
    </row>
    <row r="118" spans="1:11">
      <c r="A118" s="5">
        <v>184</v>
      </c>
      <c r="B118" s="5">
        <v>85</v>
      </c>
      <c r="C118" s="5">
        <v>30</v>
      </c>
      <c r="D118" s="5">
        <v>49</v>
      </c>
      <c r="E118" s="6">
        <v>1</v>
      </c>
      <c r="F118" s="31"/>
      <c r="G118" s="34" t="str">
        <f t="shared" si="4"/>
        <v>PREDIABETES</v>
      </c>
      <c r="H118" s="9" t="str">
        <f t="shared" si="5"/>
        <v>PRAHIPERTENSI</v>
      </c>
      <c r="I118" s="9" t="str">
        <f t="shared" si="6"/>
        <v>OBESITAS</v>
      </c>
      <c r="J118" s="35" t="str">
        <f t="shared" si="7"/>
        <v>Dewasa</v>
      </c>
      <c r="K118" s="5">
        <v>1</v>
      </c>
    </row>
    <row r="119" spans="1:11">
      <c r="A119" s="5">
        <v>141</v>
      </c>
      <c r="B119" s="5">
        <v>0</v>
      </c>
      <c r="C119" s="5">
        <v>30</v>
      </c>
      <c r="D119" s="5">
        <v>27</v>
      </c>
      <c r="E119" s="6">
        <v>1</v>
      </c>
      <c r="F119" s="31"/>
      <c r="G119" s="34" t="str">
        <f t="shared" si="4"/>
        <v>PREDIABETES</v>
      </c>
      <c r="H119" s="9" t="str">
        <f t="shared" si="5"/>
        <v>NORMAL</v>
      </c>
      <c r="I119" s="9" t="str">
        <f t="shared" si="6"/>
        <v>OBESITAS</v>
      </c>
      <c r="J119" s="35" t="str">
        <f t="shared" si="7"/>
        <v>Dewasa</v>
      </c>
      <c r="K119" s="5">
        <v>1</v>
      </c>
    </row>
    <row r="120" spans="1:11">
      <c r="A120" s="5">
        <v>119</v>
      </c>
      <c r="B120" s="5">
        <v>50</v>
      </c>
      <c r="C120" s="5">
        <v>27.1</v>
      </c>
      <c r="D120" s="5">
        <v>33</v>
      </c>
      <c r="E120" s="6">
        <v>1</v>
      </c>
      <c r="F120" s="31"/>
      <c r="G120" s="34" t="str">
        <f t="shared" si="4"/>
        <v>NORMAL</v>
      </c>
      <c r="H120" s="9" t="str">
        <f t="shared" si="5"/>
        <v>NORMAL</v>
      </c>
      <c r="I120" s="9" t="str">
        <f t="shared" si="6"/>
        <v>NORMAL</v>
      </c>
      <c r="J120" s="35" t="str">
        <f t="shared" si="7"/>
        <v>Dewasa</v>
      </c>
      <c r="K120" s="5">
        <v>1</v>
      </c>
    </row>
    <row r="121" spans="1:11">
      <c r="A121" s="5">
        <v>186</v>
      </c>
      <c r="B121" s="5">
        <v>90</v>
      </c>
      <c r="C121" s="5">
        <v>34.5</v>
      </c>
      <c r="D121" s="5">
        <v>37</v>
      </c>
      <c r="E121" s="6">
        <v>1</v>
      </c>
      <c r="F121" s="31"/>
      <c r="G121" s="34" t="str">
        <f t="shared" si="4"/>
        <v>PREDIABETES</v>
      </c>
      <c r="H121" s="9" t="str">
        <f t="shared" si="5"/>
        <v>HIPERTENSI1</v>
      </c>
      <c r="I121" s="9" t="str">
        <f t="shared" si="6"/>
        <v>OBESITAS</v>
      </c>
      <c r="J121" s="35" t="str">
        <f t="shared" si="7"/>
        <v>Dewasa</v>
      </c>
      <c r="K121" s="5">
        <v>1</v>
      </c>
    </row>
    <row r="122" spans="1:11">
      <c r="A122" s="5">
        <v>121</v>
      </c>
      <c r="B122" s="5">
        <v>52</v>
      </c>
      <c r="C122" s="5">
        <v>36</v>
      </c>
      <c r="D122" s="5">
        <v>25</v>
      </c>
      <c r="E122" s="6">
        <v>1</v>
      </c>
      <c r="F122" s="31"/>
      <c r="G122" s="34" t="str">
        <f t="shared" si="4"/>
        <v>NORMAL</v>
      </c>
      <c r="H122" s="9" t="str">
        <f t="shared" si="5"/>
        <v>NORMAL</v>
      </c>
      <c r="I122" s="9" t="str">
        <f t="shared" si="6"/>
        <v>OBESITAS</v>
      </c>
      <c r="J122" s="35" t="str">
        <f t="shared" si="7"/>
        <v>Dewasa</v>
      </c>
      <c r="K122" s="5">
        <v>1</v>
      </c>
    </row>
    <row r="123" spans="1:11">
      <c r="A123" s="5">
        <v>198</v>
      </c>
      <c r="B123" s="5">
        <v>66</v>
      </c>
      <c r="C123" s="5">
        <v>41.3</v>
      </c>
      <c r="D123" s="5">
        <v>28</v>
      </c>
      <c r="E123" s="6">
        <v>1</v>
      </c>
      <c r="F123" s="31"/>
      <c r="G123" s="34" t="str">
        <f t="shared" si="4"/>
        <v>PREDIABETES</v>
      </c>
      <c r="H123" s="9" t="str">
        <f t="shared" si="5"/>
        <v>NORMAL</v>
      </c>
      <c r="I123" s="9" t="str">
        <f t="shared" si="6"/>
        <v>OBESITAS</v>
      </c>
      <c r="J123" s="35" t="str">
        <f t="shared" si="7"/>
        <v>Dewasa</v>
      </c>
      <c r="K123" s="5">
        <v>1</v>
      </c>
    </row>
    <row r="124" spans="1:11">
      <c r="A124" s="5">
        <v>88</v>
      </c>
      <c r="B124" s="5">
        <v>58</v>
      </c>
      <c r="C124" s="5">
        <v>28.4</v>
      </c>
      <c r="D124" s="5">
        <v>22</v>
      </c>
      <c r="E124" s="6">
        <v>0</v>
      </c>
      <c r="F124" s="31"/>
      <c r="G124" s="34" t="str">
        <f t="shared" si="4"/>
        <v>NORMAL</v>
      </c>
      <c r="H124" s="9" t="str">
        <f t="shared" si="5"/>
        <v>NORMAL</v>
      </c>
      <c r="I124" s="9" t="str">
        <f t="shared" si="6"/>
        <v>NORMAL</v>
      </c>
      <c r="J124" s="35" t="str">
        <f t="shared" si="7"/>
        <v>Dewasa</v>
      </c>
      <c r="K124" s="5">
        <v>0</v>
      </c>
    </row>
    <row r="125" spans="1:11">
      <c r="A125" s="5">
        <v>106</v>
      </c>
      <c r="B125" s="5">
        <v>60</v>
      </c>
      <c r="C125" s="5">
        <v>26.5</v>
      </c>
      <c r="D125" s="5">
        <v>29</v>
      </c>
      <c r="E125" s="6">
        <v>1</v>
      </c>
      <c r="F125" s="31"/>
      <c r="G125" s="34" t="str">
        <f t="shared" si="4"/>
        <v>NORMAL</v>
      </c>
      <c r="H125" s="9" t="str">
        <f t="shared" si="5"/>
        <v>NORMAL</v>
      </c>
      <c r="I125" s="9" t="str">
        <f t="shared" si="6"/>
        <v>NORMAL</v>
      </c>
      <c r="J125" s="35" t="str">
        <f t="shared" si="7"/>
        <v>Dewasa</v>
      </c>
      <c r="K125" s="5">
        <v>1</v>
      </c>
    </row>
    <row r="126" spans="1:11">
      <c r="A126" s="5">
        <v>99</v>
      </c>
      <c r="B126" s="5">
        <v>74</v>
      </c>
      <c r="C126" s="5">
        <v>29</v>
      </c>
      <c r="D126" s="5">
        <v>32</v>
      </c>
      <c r="E126" s="6">
        <v>0</v>
      </c>
      <c r="F126" s="31"/>
      <c r="G126" s="34" t="str">
        <f t="shared" si="4"/>
        <v>NORMAL</v>
      </c>
      <c r="H126" s="9" t="str">
        <f t="shared" si="5"/>
        <v>NORMAL</v>
      </c>
      <c r="I126" s="9" t="str">
        <f t="shared" si="6"/>
        <v>NORMAL</v>
      </c>
      <c r="J126" s="35" t="str">
        <f t="shared" si="7"/>
        <v>Dewasa</v>
      </c>
      <c r="K126" s="5">
        <v>0</v>
      </c>
    </row>
    <row r="127" spans="1:11">
      <c r="A127" s="5">
        <v>120</v>
      </c>
      <c r="B127" s="5">
        <v>86</v>
      </c>
      <c r="C127" s="5">
        <v>28.4</v>
      </c>
      <c r="D127" s="5">
        <v>22</v>
      </c>
      <c r="E127" s="6">
        <v>1</v>
      </c>
      <c r="F127" s="31"/>
      <c r="G127" s="34" t="str">
        <f t="shared" si="4"/>
        <v>NORMAL</v>
      </c>
      <c r="H127" s="9" t="str">
        <f t="shared" si="5"/>
        <v>PRAHIPERTENSI</v>
      </c>
      <c r="I127" s="9" t="str">
        <f t="shared" si="6"/>
        <v>NORMAL</v>
      </c>
      <c r="J127" s="35" t="str">
        <f t="shared" si="7"/>
        <v>Dewasa</v>
      </c>
      <c r="K127" s="5">
        <v>1</v>
      </c>
    </row>
    <row r="128" spans="1:11">
      <c r="A128" s="5">
        <v>136</v>
      </c>
      <c r="B128" s="5">
        <v>70</v>
      </c>
      <c r="C128" s="5">
        <v>31.2</v>
      </c>
      <c r="D128" s="5">
        <v>22</v>
      </c>
      <c r="E128" s="6">
        <v>1</v>
      </c>
      <c r="F128" s="31"/>
      <c r="G128" s="34" t="str">
        <f t="shared" si="4"/>
        <v>NORMAL</v>
      </c>
      <c r="H128" s="9" t="str">
        <f t="shared" si="5"/>
        <v>NORMAL</v>
      </c>
      <c r="I128" s="9" t="str">
        <f t="shared" si="6"/>
        <v>OBESITAS</v>
      </c>
      <c r="J128" s="35" t="str">
        <f t="shared" si="7"/>
        <v>Dewasa</v>
      </c>
      <c r="K128" s="5">
        <v>1</v>
      </c>
    </row>
    <row r="129" spans="1:11">
      <c r="A129" s="5">
        <v>146</v>
      </c>
      <c r="B129" s="5">
        <v>70</v>
      </c>
      <c r="C129" s="5">
        <v>37.9</v>
      </c>
      <c r="D129" s="5">
        <v>28</v>
      </c>
      <c r="E129" s="6">
        <v>1</v>
      </c>
      <c r="F129" s="31"/>
      <c r="G129" s="34" t="str">
        <f t="shared" si="4"/>
        <v>PREDIABETES</v>
      </c>
      <c r="H129" s="9" t="str">
        <f t="shared" si="5"/>
        <v>NORMAL</v>
      </c>
      <c r="I129" s="9" t="str">
        <f t="shared" si="6"/>
        <v>OBESITAS</v>
      </c>
      <c r="J129" s="35" t="str">
        <f t="shared" si="7"/>
        <v>Dewasa</v>
      </c>
      <c r="K129" s="5">
        <v>1</v>
      </c>
    </row>
    <row r="130" spans="1:11">
      <c r="A130" s="5">
        <v>110</v>
      </c>
      <c r="B130" s="5">
        <v>74</v>
      </c>
      <c r="C130" s="5">
        <v>32.4</v>
      </c>
      <c r="D130" s="5">
        <v>27</v>
      </c>
      <c r="E130" s="6">
        <v>0</v>
      </c>
      <c r="F130" s="31"/>
      <c r="G130" s="34" t="str">
        <f t="shared" ref="G130:G193" si="8">IF(A130&lt;140,"NORMAL",IF(A130&lt;=199,"PREDIABETES",IF(A130&gt;=200,"DIABETES")))</f>
        <v>NORMAL</v>
      </c>
      <c r="H130" s="9" t="str">
        <f t="shared" ref="H130:H193" si="9">IF(B130&lt;=80,"NORMAL",IF(B130&lt;=89,"PRAHIPERTENSI",IF(B130&lt;=99,"HIPERTENSI1",IF(B130&lt;=119,"HIPERTENSI2",IF(B130&gt;=120,"KRISIS")))))</f>
        <v>NORMAL</v>
      </c>
      <c r="I130" s="9" t="str">
        <f t="shared" ref="I130:I193" si="10">IF(C130&lt;=18.5,"KURANG",IF(C130&lt;=29.9,"NORMAL",IF(C130&gt;=30,"OBESITAS")))</f>
        <v>OBESITAS</v>
      </c>
      <c r="J130" s="35" t="str">
        <f t="shared" si="7"/>
        <v>Dewasa</v>
      </c>
      <c r="K130" s="5">
        <v>0</v>
      </c>
    </row>
    <row r="131" spans="1:11">
      <c r="A131" s="5">
        <v>145</v>
      </c>
      <c r="B131" s="5">
        <v>82</v>
      </c>
      <c r="C131" s="5">
        <v>32.5</v>
      </c>
      <c r="D131" s="5">
        <v>70</v>
      </c>
      <c r="E131" s="6">
        <v>1</v>
      </c>
      <c r="F131" s="31"/>
      <c r="G131" s="34" t="str">
        <f t="shared" si="8"/>
        <v>PREDIABETES</v>
      </c>
      <c r="H131" s="9" t="str">
        <f t="shared" si="9"/>
        <v>PRAHIPERTENSI</v>
      </c>
      <c r="I131" s="9" t="str">
        <f t="shared" si="10"/>
        <v>OBESITAS</v>
      </c>
      <c r="J131" s="35" t="str">
        <f t="shared" ref="J131:J194" si="11">IF(D131&lt;=59,"Dewasa",IF(D131&gt;=60,"Lansia"))</f>
        <v>Lansia</v>
      </c>
      <c r="K131" s="5">
        <v>1</v>
      </c>
    </row>
    <row r="132" spans="1:11">
      <c r="A132" s="5">
        <v>140</v>
      </c>
      <c r="B132" s="5">
        <v>65</v>
      </c>
      <c r="C132" s="5">
        <v>42.6</v>
      </c>
      <c r="D132" s="5">
        <v>24</v>
      </c>
      <c r="E132" s="6">
        <v>1</v>
      </c>
      <c r="F132" s="31"/>
      <c r="G132" s="34" t="str">
        <f t="shared" si="8"/>
        <v>PREDIABETES</v>
      </c>
      <c r="H132" s="9" t="str">
        <f t="shared" si="9"/>
        <v>NORMAL</v>
      </c>
      <c r="I132" s="9" t="str">
        <f t="shared" si="10"/>
        <v>OBESITAS</v>
      </c>
      <c r="J132" s="35" t="str">
        <f t="shared" si="11"/>
        <v>Dewasa</v>
      </c>
      <c r="K132" s="5">
        <v>1</v>
      </c>
    </row>
    <row r="133" spans="1:11">
      <c r="A133" s="5">
        <v>180</v>
      </c>
      <c r="B133" s="5">
        <v>66</v>
      </c>
      <c r="C133" s="5">
        <v>42</v>
      </c>
      <c r="D133" s="5">
        <v>25</v>
      </c>
      <c r="E133" s="6">
        <v>1</v>
      </c>
      <c r="F133" s="31"/>
      <c r="G133" s="34" t="str">
        <f t="shared" si="8"/>
        <v>PREDIABETES</v>
      </c>
      <c r="H133" s="9" t="str">
        <f t="shared" si="9"/>
        <v>NORMAL</v>
      </c>
      <c r="I133" s="9" t="str">
        <f t="shared" si="10"/>
        <v>OBESITAS</v>
      </c>
      <c r="J133" s="35" t="str">
        <f t="shared" si="11"/>
        <v>Dewasa</v>
      </c>
      <c r="K133" s="5">
        <v>1</v>
      </c>
    </row>
    <row r="134" spans="1:11">
      <c r="A134" s="5">
        <v>142</v>
      </c>
      <c r="B134" s="5">
        <v>60</v>
      </c>
      <c r="C134" s="5">
        <v>28.8</v>
      </c>
      <c r="D134" s="5">
        <v>61</v>
      </c>
      <c r="E134" s="6">
        <v>0</v>
      </c>
      <c r="F134" s="31"/>
      <c r="G134" s="34" t="str">
        <f t="shared" si="8"/>
        <v>PREDIABETES</v>
      </c>
      <c r="H134" s="9" t="str">
        <f t="shared" si="9"/>
        <v>NORMAL</v>
      </c>
      <c r="I134" s="9" t="str">
        <f t="shared" si="10"/>
        <v>NORMAL</v>
      </c>
      <c r="J134" s="35" t="str">
        <f t="shared" si="11"/>
        <v>Lansia</v>
      </c>
      <c r="K134" s="5">
        <v>0</v>
      </c>
    </row>
    <row r="135" spans="1:11">
      <c r="A135" s="5">
        <v>89</v>
      </c>
      <c r="B135" s="5">
        <v>74</v>
      </c>
      <c r="C135" s="5">
        <v>30.4</v>
      </c>
      <c r="D135" s="5">
        <v>38</v>
      </c>
      <c r="E135" s="6">
        <v>0</v>
      </c>
      <c r="F135" s="31"/>
      <c r="G135" s="34" t="str">
        <f t="shared" si="8"/>
        <v>NORMAL</v>
      </c>
      <c r="H135" s="9" t="str">
        <f t="shared" si="9"/>
        <v>NORMAL</v>
      </c>
      <c r="I135" s="9" t="str">
        <f t="shared" si="10"/>
        <v>OBESITAS</v>
      </c>
      <c r="J135" s="35" t="str">
        <f t="shared" si="11"/>
        <v>Dewasa</v>
      </c>
      <c r="K135" s="5">
        <v>0</v>
      </c>
    </row>
    <row r="136" spans="1:11">
      <c r="A136" s="5">
        <v>106</v>
      </c>
      <c r="B136" s="5">
        <v>56</v>
      </c>
      <c r="C136" s="5">
        <v>29</v>
      </c>
      <c r="D136" s="5">
        <v>22</v>
      </c>
      <c r="E136" s="6">
        <v>0</v>
      </c>
      <c r="F136" s="31"/>
      <c r="G136" s="34" t="str">
        <f t="shared" si="8"/>
        <v>NORMAL</v>
      </c>
      <c r="H136" s="9" t="str">
        <f t="shared" si="9"/>
        <v>NORMAL</v>
      </c>
      <c r="I136" s="9" t="str">
        <f t="shared" si="10"/>
        <v>NORMAL</v>
      </c>
      <c r="J136" s="35" t="str">
        <f t="shared" si="11"/>
        <v>Dewasa</v>
      </c>
      <c r="K136" s="5">
        <v>0</v>
      </c>
    </row>
    <row r="137" spans="1:11">
      <c r="A137" s="5">
        <v>83</v>
      </c>
      <c r="B137" s="5">
        <v>66</v>
      </c>
      <c r="C137" s="5">
        <v>32.200000000000003</v>
      </c>
      <c r="D137" s="5">
        <v>22</v>
      </c>
      <c r="E137" s="6">
        <v>0</v>
      </c>
      <c r="F137" s="31"/>
      <c r="G137" s="34" t="str">
        <f t="shared" si="8"/>
        <v>NORMAL</v>
      </c>
      <c r="H137" s="9" t="str">
        <f t="shared" si="9"/>
        <v>NORMAL</v>
      </c>
      <c r="I137" s="9" t="str">
        <f t="shared" si="10"/>
        <v>OBESITAS</v>
      </c>
      <c r="J137" s="35" t="str">
        <f t="shared" si="11"/>
        <v>Dewasa</v>
      </c>
      <c r="K137" s="5">
        <v>0</v>
      </c>
    </row>
    <row r="138" spans="1:11">
      <c r="A138" s="5">
        <v>90</v>
      </c>
      <c r="B138" s="5">
        <v>0</v>
      </c>
      <c r="C138" s="5">
        <v>28</v>
      </c>
      <c r="D138" s="5">
        <v>31</v>
      </c>
      <c r="E138" s="6">
        <v>0</v>
      </c>
      <c r="F138" s="31"/>
      <c r="G138" s="34" t="str">
        <f t="shared" si="8"/>
        <v>NORMAL</v>
      </c>
      <c r="H138" s="9" t="str">
        <f t="shared" si="9"/>
        <v>NORMAL</v>
      </c>
      <c r="I138" s="9" t="str">
        <f t="shared" si="10"/>
        <v>NORMAL</v>
      </c>
      <c r="J138" s="35" t="str">
        <f t="shared" si="11"/>
        <v>Dewasa</v>
      </c>
      <c r="K138" s="5">
        <v>0</v>
      </c>
    </row>
    <row r="139" spans="1:11">
      <c r="A139" s="5">
        <v>102</v>
      </c>
      <c r="B139" s="5">
        <v>64</v>
      </c>
      <c r="C139" s="5">
        <v>40.6</v>
      </c>
      <c r="D139" s="5">
        <v>21</v>
      </c>
      <c r="E139" s="6">
        <v>0</v>
      </c>
      <c r="F139" s="31"/>
      <c r="G139" s="34" t="str">
        <f t="shared" si="8"/>
        <v>NORMAL</v>
      </c>
      <c r="H139" s="9" t="str">
        <f t="shared" si="9"/>
        <v>NORMAL</v>
      </c>
      <c r="I139" s="9" t="str">
        <f t="shared" si="10"/>
        <v>OBESITAS</v>
      </c>
      <c r="J139" s="35" t="str">
        <f t="shared" si="11"/>
        <v>Dewasa</v>
      </c>
      <c r="K139" s="5">
        <v>0</v>
      </c>
    </row>
    <row r="140" spans="1:11">
      <c r="A140" s="5">
        <v>85</v>
      </c>
      <c r="B140" s="5">
        <v>55</v>
      </c>
      <c r="C140" s="5">
        <v>24.4</v>
      </c>
      <c r="D140" s="5">
        <v>42</v>
      </c>
      <c r="E140" s="6">
        <v>0</v>
      </c>
      <c r="F140" s="31"/>
      <c r="G140" s="34" t="str">
        <f t="shared" si="8"/>
        <v>NORMAL</v>
      </c>
      <c r="H140" s="9" t="str">
        <f t="shared" si="9"/>
        <v>NORMAL</v>
      </c>
      <c r="I140" s="9" t="str">
        <f t="shared" si="10"/>
        <v>NORMAL</v>
      </c>
      <c r="J140" s="35" t="str">
        <f t="shared" si="11"/>
        <v>Dewasa</v>
      </c>
      <c r="K140" s="5">
        <v>0</v>
      </c>
    </row>
    <row r="141" spans="1:11">
      <c r="A141" s="5">
        <v>138</v>
      </c>
      <c r="B141" s="5">
        <v>0</v>
      </c>
      <c r="C141" s="5">
        <v>36.299999999999997</v>
      </c>
      <c r="D141" s="5">
        <v>25</v>
      </c>
      <c r="E141" s="6">
        <v>1</v>
      </c>
      <c r="F141" s="31"/>
      <c r="G141" s="34" t="str">
        <f t="shared" si="8"/>
        <v>NORMAL</v>
      </c>
      <c r="H141" s="9" t="str">
        <f t="shared" si="9"/>
        <v>NORMAL</v>
      </c>
      <c r="I141" s="9" t="str">
        <f t="shared" si="10"/>
        <v>OBESITAS</v>
      </c>
      <c r="J141" s="35" t="str">
        <f t="shared" si="11"/>
        <v>Dewasa</v>
      </c>
      <c r="K141" s="5">
        <v>1</v>
      </c>
    </row>
    <row r="142" spans="1:11">
      <c r="A142" s="5">
        <v>147</v>
      </c>
      <c r="B142" s="5">
        <v>78</v>
      </c>
      <c r="C142" s="5">
        <v>33.700000000000003</v>
      </c>
      <c r="D142" s="5">
        <v>65</v>
      </c>
      <c r="E142" s="6">
        <v>0</v>
      </c>
      <c r="F142" s="31"/>
      <c r="G142" s="34" t="str">
        <f t="shared" si="8"/>
        <v>PREDIABETES</v>
      </c>
      <c r="H142" s="9" t="str">
        <f t="shared" si="9"/>
        <v>NORMAL</v>
      </c>
      <c r="I142" s="9" t="str">
        <f t="shared" si="10"/>
        <v>OBESITAS</v>
      </c>
      <c r="J142" s="35" t="str">
        <f t="shared" si="11"/>
        <v>Lansia</v>
      </c>
      <c r="K142" s="5">
        <v>0</v>
      </c>
    </row>
    <row r="143" spans="1:11">
      <c r="A143" s="5">
        <v>158</v>
      </c>
      <c r="B143" s="5">
        <v>84</v>
      </c>
      <c r="C143" s="5">
        <v>39.4</v>
      </c>
      <c r="D143" s="5">
        <v>29</v>
      </c>
      <c r="E143" s="6">
        <v>1</v>
      </c>
      <c r="F143" s="31"/>
      <c r="G143" s="34" t="str">
        <f t="shared" si="8"/>
        <v>PREDIABETES</v>
      </c>
      <c r="H143" s="9" t="str">
        <f t="shared" si="9"/>
        <v>PRAHIPERTENSI</v>
      </c>
      <c r="I143" s="9" t="str">
        <f t="shared" si="10"/>
        <v>OBESITAS</v>
      </c>
      <c r="J143" s="35" t="str">
        <f t="shared" si="11"/>
        <v>Dewasa</v>
      </c>
      <c r="K143" s="5">
        <v>1</v>
      </c>
    </row>
    <row r="144" spans="1:11">
      <c r="A144" s="5">
        <v>120</v>
      </c>
      <c r="B144" s="5">
        <v>70</v>
      </c>
      <c r="C144" s="5">
        <v>42.9</v>
      </c>
      <c r="D144" s="5">
        <v>30</v>
      </c>
      <c r="E144" s="6">
        <v>0</v>
      </c>
      <c r="F144" s="31"/>
      <c r="G144" s="34" t="str">
        <f t="shared" si="8"/>
        <v>NORMAL</v>
      </c>
      <c r="H144" s="9" t="str">
        <f t="shared" si="9"/>
        <v>NORMAL</v>
      </c>
      <c r="I144" s="9" t="str">
        <f t="shared" si="10"/>
        <v>OBESITAS</v>
      </c>
      <c r="J144" s="35" t="str">
        <f t="shared" si="11"/>
        <v>Dewasa</v>
      </c>
      <c r="K144" s="5">
        <v>0</v>
      </c>
    </row>
    <row r="145" spans="1:11">
      <c r="A145" s="5">
        <v>120</v>
      </c>
      <c r="B145" s="5">
        <v>76</v>
      </c>
      <c r="C145" s="5">
        <v>39.700000000000003</v>
      </c>
      <c r="D145" s="5">
        <v>29</v>
      </c>
      <c r="E145" s="6">
        <v>0</v>
      </c>
      <c r="F145" s="31"/>
      <c r="G145" s="34" t="str">
        <f t="shared" si="8"/>
        <v>NORMAL</v>
      </c>
      <c r="H145" s="9" t="str">
        <f t="shared" si="9"/>
        <v>NORMAL</v>
      </c>
      <c r="I145" s="9" t="str">
        <f t="shared" si="10"/>
        <v>OBESITAS</v>
      </c>
      <c r="J145" s="35" t="str">
        <f t="shared" si="11"/>
        <v>Dewasa</v>
      </c>
      <c r="K145" s="5">
        <v>0</v>
      </c>
    </row>
    <row r="146" spans="1:11">
      <c r="A146" s="5">
        <v>117</v>
      </c>
      <c r="B146" s="5">
        <v>64</v>
      </c>
      <c r="C146" s="5">
        <v>33.200000000000003</v>
      </c>
      <c r="D146" s="5">
        <v>24</v>
      </c>
      <c r="E146" s="6">
        <v>0</v>
      </c>
      <c r="F146" s="31"/>
      <c r="G146" s="34" t="str">
        <f t="shared" si="8"/>
        <v>NORMAL</v>
      </c>
      <c r="H146" s="9" t="str">
        <f t="shared" si="9"/>
        <v>NORMAL</v>
      </c>
      <c r="I146" s="9" t="str">
        <f t="shared" si="10"/>
        <v>OBESITAS</v>
      </c>
      <c r="J146" s="35" t="str">
        <f t="shared" si="11"/>
        <v>Dewasa</v>
      </c>
      <c r="K146" s="5">
        <v>0</v>
      </c>
    </row>
    <row r="147" spans="1:11">
      <c r="A147" s="5">
        <v>173</v>
      </c>
      <c r="B147" s="5">
        <v>82</v>
      </c>
      <c r="C147" s="5">
        <v>38.4</v>
      </c>
      <c r="D147" s="5">
        <v>25</v>
      </c>
      <c r="E147" s="6">
        <v>1</v>
      </c>
      <c r="F147" s="31"/>
      <c r="G147" s="34" t="str">
        <f t="shared" si="8"/>
        <v>PREDIABETES</v>
      </c>
      <c r="H147" s="9" t="str">
        <f t="shared" si="9"/>
        <v>PRAHIPERTENSI</v>
      </c>
      <c r="I147" s="9" t="str">
        <f t="shared" si="10"/>
        <v>OBESITAS</v>
      </c>
      <c r="J147" s="35" t="str">
        <f t="shared" si="11"/>
        <v>Dewasa</v>
      </c>
      <c r="K147" s="5">
        <v>1</v>
      </c>
    </row>
    <row r="148" spans="1:11">
      <c r="A148" s="5">
        <v>145</v>
      </c>
      <c r="B148" s="5">
        <v>88</v>
      </c>
      <c r="C148" s="5">
        <v>30.3</v>
      </c>
      <c r="D148" s="5">
        <v>53</v>
      </c>
      <c r="E148" s="6">
        <v>1</v>
      </c>
      <c r="F148" s="31"/>
      <c r="G148" s="34" t="str">
        <f t="shared" si="8"/>
        <v>PREDIABETES</v>
      </c>
      <c r="H148" s="9" t="str">
        <f t="shared" si="9"/>
        <v>PRAHIPERTENSI</v>
      </c>
      <c r="I148" s="9" t="str">
        <f t="shared" si="10"/>
        <v>OBESITAS</v>
      </c>
      <c r="J148" s="35" t="str">
        <f t="shared" si="11"/>
        <v>Dewasa</v>
      </c>
      <c r="K148" s="5">
        <v>1</v>
      </c>
    </row>
    <row r="149" spans="1:11">
      <c r="A149" s="5">
        <v>128</v>
      </c>
      <c r="B149" s="5">
        <v>72</v>
      </c>
      <c r="C149" s="5">
        <v>32.4</v>
      </c>
      <c r="D149" s="5">
        <v>27</v>
      </c>
      <c r="E149" s="6">
        <v>1</v>
      </c>
      <c r="F149" s="31"/>
      <c r="G149" s="34" t="str">
        <f t="shared" si="8"/>
        <v>NORMAL</v>
      </c>
      <c r="H149" s="9" t="str">
        <f t="shared" si="9"/>
        <v>NORMAL</v>
      </c>
      <c r="I149" s="9" t="str">
        <f t="shared" si="10"/>
        <v>OBESITAS</v>
      </c>
      <c r="J149" s="35" t="str">
        <f t="shared" si="11"/>
        <v>Dewasa</v>
      </c>
      <c r="K149" s="5">
        <v>1</v>
      </c>
    </row>
    <row r="150" spans="1:11">
      <c r="A150" s="5">
        <v>115</v>
      </c>
      <c r="B150" s="5">
        <v>70</v>
      </c>
      <c r="C150" s="5">
        <v>34.6</v>
      </c>
      <c r="D150" s="5">
        <v>32</v>
      </c>
      <c r="E150" s="6">
        <v>1</v>
      </c>
      <c r="F150" s="31"/>
      <c r="G150" s="34" t="str">
        <f t="shared" si="8"/>
        <v>NORMAL</v>
      </c>
      <c r="H150" s="9" t="str">
        <f t="shared" si="9"/>
        <v>NORMAL</v>
      </c>
      <c r="I150" s="9" t="str">
        <f t="shared" si="10"/>
        <v>OBESITAS</v>
      </c>
      <c r="J150" s="35" t="str">
        <f t="shared" si="11"/>
        <v>Dewasa</v>
      </c>
      <c r="K150" s="5">
        <v>1</v>
      </c>
    </row>
    <row r="151" spans="1:11">
      <c r="A151" s="5">
        <v>123</v>
      </c>
      <c r="B151" s="5">
        <v>72</v>
      </c>
      <c r="C151" s="5">
        <v>33.6</v>
      </c>
      <c r="D151" s="5">
        <v>34</v>
      </c>
      <c r="E151" s="6">
        <v>0</v>
      </c>
      <c r="F151" s="31"/>
      <c r="G151" s="34" t="str">
        <f t="shared" si="8"/>
        <v>NORMAL</v>
      </c>
      <c r="H151" s="9" t="str">
        <f t="shared" si="9"/>
        <v>NORMAL</v>
      </c>
      <c r="I151" s="9" t="str">
        <f t="shared" si="10"/>
        <v>OBESITAS</v>
      </c>
      <c r="J151" s="35" t="str">
        <f t="shared" si="11"/>
        <v>Dewasa</v>
      </c>
      <c r="K151" s="5">
        <v>0</v>
      </c>
    </row>
    <row r="152" spans="1:11">
      <c r="A152" s="5">
        <v>140</v>
      </c>
      <c r="B152" s="5">
        <v>94</v>
      </c>
      <c r="C152" s="5">
        <v>32.700000000000003</v>
      </c>
      <c r="D152" s="5">
        <v>45</v>
      </c>
      <c r="E152" s="6">
        <v>1</v>
      </c>
      <c r="F152" s="31"/>
      <c r="G152" s="34" t="str">
        <f t="shared" si="8"/>
        <v>PREDIABETES</v>
      </c>
      <c r="H152" s="9" t="str">
        <f t="shared" si="9"/>
        <v>HIPERTENSI1</v>
      </c>
      <c r="I152" s="9" t="str">
        <f t="shared" si="10"/>
        <v>OBESITAS</v>
      </c>
      <c r="J152" s="35" t="str">
        <f t="shared" si="11"/>
        <v>Dewasa</v>
      </c>
      <c r="K152" s="5">
        <v>1</v>
      </c>
    </row>
    <row r="153" spans="1:11">
      <c r="A153" s="5">
        <v>89</v>
      </c>
      <c r="B153" s="5">
        <v>66</v>
      </c>
      <c r="C153" s="5">
        <v>28.1</v>
      </c>
      <c r="D153" s="5">
        <v>21</v>
      </c>
      <c r="E153" s="6">
        <v>0</v>
      </c>
      <c r="F153" s="31"/>
      <c r="G153" s="34" t="str">
        <f t="shared" si="8"/>
        <v>NORMAL</v>
      </c>
      <c r="H153" s="9" t="str">
        <f t="shared" si="9"/>
        <v>NORMAL</v>
      </c>
      <c r="I153" s="9" t="str">
        <f t="shared" si="10"/>
        <v>NORMAL</v>
      </c>
      <c r="J153" s="35" t="str">
        <f t="shared" si="11"/>
        <v>Dewasa</v>
      </c>
      <c r="K153" s="5">
        <v>0</v>
      </c>
    </row>
    <row r="154" spans="1:11">
      <c r="A154" s="5">
        <v>139</v>
      </c>
      <c r="B154" s="5">
        <v>64</v>
      </c>
      <c r="C154" s="5">
        <v>28.6</v>
      </c>
      <c r="D154" s="5">
        <v>26</v>
      </c>
      <c r="E154" s="6">
        <v>0</v>
      </c>
      <c r="F154" s="31"/>
      <c r="G154" s="34" t="str">
        <f t="shared" si="8"/>
        <v>NORMAL</v>
      </c>
      <c r="H154" s="9" t="str">
        <f t="shared" si="9"/>
        <v>NORMAL</v>
      </c>
      <c r="I154" s="9" t="str">
        <f t="shared" si="10"/>
        <v>NORMAL</v>
      </c>
      <c r="J154" s="35" t="str">
        <f t="shared" si="11"/>
        <v>Dewasa</v>
      </c>
      <c r="K154" s="5">
        <v>0</v>
      </c>
    </row>
    <row r="155" spans="1:11">
      <c r="A155" s="5">
        <v>135</v>
      </c>
      <c r="B155" s="5">
        <v>0</v>
      </c>
      <c r="C155" s="5">
        <v>52.3</v>
      </c>
      <c r="D155" s="5">
        <v>40</v>
      </c>
      <c r="E155" s="6">
        <v>1</v>
      </c>
      <c r="F155" s="31"/>
      <c r="G155" s="34" t="str">
        <f t="shared" si="8"/>
        <v>NORMAL</v>
      </c>
      <c r="H155" s="9" t="str">
        <f t="shared" si="9"/>
        <v>NORMAL</v>
      </c>
      <c r="I155" s="9" t="str">
        <f t="shared" si="10"/>
        <v>OBESITAS</v>
      </c>
      <c r="J155" s="35" t="str">
        <f t="shared" si="11"/>
        <v>Dewasa</v>
      </c>
      <c r="K155" s="5">
        <v>1</v>
      </c>
    </row>
    <row r="156" spans="1:11">
      <c r="A156" s="5">
        <v>129</v>
      </c>
      <c r="B156" s="5">
        <v>68</v>
      </c>
      <c r="C156" s="5">
        <v>38.5</v>
      </c>
      <c r="D156" s="5">
        <v>43</v>
      </c>
      <c r="E156" s="6">
        <v>1</v>
      </c>
      <c r="F156" s="31"/>
      <c r="G156" s="34" t="str">
        <f t="shared" si="8"/>
        <v>NORMAL</v>
      </c>
      <c r="H156" s="9" t="str">
        <f t="shared" si="9"/>
        <v>NORMAL</v>
      </c>
      <c r="I156" s="9" t="str">
        <f t="shared" si="10"/>
        <v>OBESITAS</v>
      </c>
      <c r="J156" s="35" t="str">
        <f t="shared" si="11"/>
        <v>Dewasa</v>
      </c>
      <c r="K156" s="5">
        <v>1</v>
      </c>
    </row>
    <row r="157" spans="1:11">
      <c r="A157" s="5">
        <v>147</v>
      </c>
      <c r="B157" s="5">
        <v>80</v>
      </c>
      <c r="C157" s="5">
        <v>29.5</v>
      </c>
      <c r="D157" s="5">
        <v>50</v>
      </c>
      <c r="E157" s="6">
        <v>1</v>
      </c>
      <c r="F157" s="31"/>
      <c r="G157" s="34" t="str">
        <f t="shared" si="8"/>
        <v>PREDIABETES</v>
      </c>
      <c r="H157" s="9" t="str">
        <f t="shared" si="9"/>
        <v>NORMAL</v>
      </c>
      <c r="I157" s="9" t="str">
        <f t="shared" si="10"/>
        <v>NORMAL</v>
      </c>
      <c r="J157" s="35" t="str">
        <f t="shared" si="11"/>
        <v>Dewasa</v>
      </c>
      <c r="K157" s="5">
        <v>1</v>
      </c>
    </row>
    <row r="158" spans="1:11">
      <c r="A158" s="5">
        <v>166</v>
      </c>
      <c r="B158" s="5">
        <v>72</v>
      </c>
      <c r="C158" s="5">
        <v>25.8</v>
      </c>
      <c r="D158" s="5">
        <v>51</v>
      </c>
      <c r="E158" s="6">
        <v>1</v>
      </c>
      <c r="F158" s="31"/>
      <c r="G158" s="34" t="str">
        <f t="shared" si="8"/>
        <v>PREDIABETES</v>
      </c>
      <c r="H158" s="9" t="str">
        <f t="shared" si="9"/>
        <v>NORMAL</v>
      </c>
      <c r="I158" s="9" t="str">
        <f t="shared" si="10"/>
        <v>NORMAL</v>
      </c>
      <c r="J158" s="35" t="str">
        <f t="shared" si="11"/>
        <v>Dewasa</v>
      </c>
      <c r="K158" s="5">
        <v>1</v>
      </c>
    </row>
    <row r="159" spans="1:11">
      <c r="A159" s="5">
        <v>91</v>
      </c>
      <c r="B159" s="5">
        <v>62</v>
      </c>
      <c r="C159" s="5">
        <v>27.3</v>
      </c>
      <c r="D159" s="5">
        <v>22</v>
      </c>
      <c r="E159" s="6">
        <v>0</v>
      </c>
      <c r="F159" s="31"/>
      <c r="G159" s="34" t="str">
        <f t="shared" si="8"/>
        <v>NORMAL</v>
      </c>
      <c r="H159" s="9" t="str">
        <f t="shared" si="9"/>
        <v>NORMAL</v>
      </c>
      <c r="I159" s="9" t="str">
        <f t="shared" si="10"/>
        <v>NORMAL</v>
      </c>
      <c r="J159" s="35" t="str">
        <f t="shared" si="11"/>
        <v>Dewasa</v>
      </c>
      <c r="K159" s="5">
        <v>0</v>
      </c>
    </row>
    <row r="160" spans="1:11">
      <c r="A160" s="5">
        <v>137</v>
      </c>
      <c r="B160" s="5">
        <v>90</v>
      </c>
      <c r="C160" s="5">
        <v>32</v>
      </c>
      <c r="D160" s="5">
        <v>39</v>
      </c>
      <c r="E160" s="6">
        <v>0</v>
      </c>
      <c r="F160" s="31"/>
      <c r="G160" s="34" t="str">
        <f t="shared" si="8"/>
        <v>NORMAL</v>
      </c>
      <c r="H160" s="9" t="str">
        <f t="shared" si="9"/>
        <v>HIPERTENSI1</v>
      </c>
      <c r="I160" s="9" t="str">
        <f t="shared" si="10"/>
        <v>OBESITAS</v>
      </c>
      <c r="J160" s="35" t="str">
        <f t="shared" si="11"/>
        <v>Dewasa</v>
      </c>
      <c r="K160" s="5">
        <v>0</v>
      </c>
    </row>
    <row r="161" spans="1:11">
      <c r="A161" s="5">
        <v>101</v>
      </c>
      <c r="B161" s="5">
        <v>62</v>
      </c>
      <c r="C161" s="5">
        <v>21.9</v>
      </c>
      <c r="D161" s="5">
        <v>25</v>
      </c>
      <c r="E161" s="6">
        <v>0</v>
      </c>
      <c r="F161" s="31"/>
      <c r="G161" s="34" t="str">
        <f t="shared" si="8"/>
        <v>NORMAL</v>
      </c>
      <c r="H161" s="9" t="str">
        <f t="shared" si="9"/>
        <v>NORMAL</v>
      </c>
      <c r="I161" s="9" t="str">
        <f t="shared" si="10"/>
        <v>NORMAL</v>
      </c>
      <c r="J161" s="35" t="str">
        <f t="shared" si="11"/>
        <v>Dewasa</v>
      </c>
      <c r="K161" s="5">
        <v>0</v>
      </c>
    </row>
    <row r="162" spans="1:11">
      <c r="A162" s="5">
        <v>167</v>
      </c>
      <c r="B162" s="5">
        <v>0</v>
      </c>
      <c r="C162" s="5">
        <v>32.299999999999997</v>
      </c>
      <c r="D162" s="5">
        <v>30</v>
      </c>
      <c r="E162" s="6">
        <v>1</v>
      </c>
      <c r="F162" s="31"/>
      <c r="G162" s="34" t="str">
        <f t="shared" si="8"/>
        <v>PREDIABETES</v>
      </c>
      <c r="H162" s="9" t="str">
        <f t="shared" si="9"/>
        <v>NORMAL</v>
      </c>
      <c r="I162" s="9" t="str">
        <f t="shared" si="10"/>
        <v>OBESITAS</v>
      </c>
      <c r="J162" s="35" t="str">
        <f t="shared" si="11"/>
        <v>Dewasa</v>
      </c>
      <c r="K162" s="5">
        <v>1</v>
      </c>
    </row>
    <row r="163" spans="1:11">
      <c r="A163" s="5">
        <v>182</v>
      </c>
      <c r="B163" s="5">
        <v>74</v>
      </c>
      <c r="C163" s="5">
        <v>30.5</v>
      </c>
      <c r="D163" s="5">
        <v>29</v>
      </c>
      <c r="E163" s="6">
        <v>1</v>
      </c>
      <c r="F163" s="31"/>
      <c r="G163" s="34" t="str">
        <f t="shared" si="8"/>
        <v>PREDIABETES</v>
      </c>
      <c r="H163" s="9" t="str">
        <f t="shared" si="9"/>
        <v>NORMAL</v>
      </c>
      <c r="I163" s="9" t="str">
        <f t="shared" si="10"/>
        <v>OBESITAS</v>
      </c>
      <c r="J163" s="35" t="str">
        <f t="shared" si="11"/>
        <v>Dewasa</v>
      </c>
      <c r="K163" s="5">
        <v>1</v>
      </c>
    </row>
    <row r="164" spans="1:11">
      <c r="A164" s="5">
        <v>105</v>
      </c>
      <c r="B164" s="5">
        <v>64</v>
      </c>
      <c r="C164" s="5">
        <v>41.5</v>
      </c>
      <c r="D164" s="5">
        <v>22</v>
      </c>
      <c r="E164" s="6">
        <v>0</v>
      </c>
      <c r="F164" s="31"/>
      <c r="G164" s="34" t="str">
        <f t="shared" si="8"/>
        <v>NORMAL</v>
      </c>
      <c r="H164" s="9" t="str">
        <f t="shared" si="9"/>
        <v>NORMAL</v>
      </c>
      <c r="I164" s="9" t="str">
        <f t="shared" si="10"/>
        <v>OBESITAS</v>
      </c>
      <c r="J164" s="35" t="str">
        <f t="shared" si="11"/>
        <v>Dewasa</v>
      </c>
      <c r="K164" s="5">
        <v>0</v>
      </c>
    </row>
    <row r="165" spans="1:11">
      <c r="A165" s="5">
        <v>126</v>
      </c>
      <c r="B165" s="5">
        <v>88</v>
      </c>
      <c r="C165" s="5">
        <v>38.5</v>
      </c>
      <c r="D165" s="5">
        <v>49</v>
      </c>
      <c r="E165" s="6">
        <v>0</v>
      </c>
      <c r="F165" s="31"/>
      <c r="G165" s="34" t="str">
        <f t="shared" si="8"/>
        <v>NORMAL</v>
      </c>
      <c r="H165" s="9" t="str">
        <f t="shared" si="9"/>
        <v>PRAHIPERTENSI</v>
      </c>
      <c r="I165" s="9" t="str">
        <f t="shared" si="10"/>
        <v>OBESITAS</v>
      </c>
      <c r="J165" s="35" t="str">
        <f t="shared" si="11"/>
        <v>Dewasa</v>
      </c>
      <c r="K165" s="5">
        <v>0</v>
      </c>
    </row>
    <row r="166" spans="1:11">
      <c r="A166" s="5">
        <v>168</v>
      </c>
      <c r="B166" s="5">
        <v>88</v>
      </c>
      <c r="C166" s="5">
        <v>38.200000000000003</v>
      </c>
      <c r="D166" s="5">
        <v>40</v>
      </c>
      <c r="E166" s="6">
        <v>1</v>
      </c>
      <c r="F166" s="31"/>
      <c r="G166" s="34" t="str">
        <f t="shared" si="8"/>
        <v>PREDIABETES</v>
      </c>
      <c r="H166" s="9" t="str">
        <f t="shared" si="9"/>
        <v>PRAHIPERTENSI</v>
      </c>
      <c r="I166" s="9" t="str">
        <f t="shared" si="10"/>
        <v>OBESITAS</v>
      </c>
      <c r="J166" s="35" t="str">
        <f t="shared" si="11"/>
        <v>Dewasa</v>
      </c>
      <c r="K166" s="5">
        <v>1</v>
      </c>
    </row>
    <row r="167" spans="1:11">
      <c r="A167" s="5">
        <v>156</v>
      </c>
      <c r="B167" s="5">
        <v>75</v>
      </c>
      <c r="C167" s="5">
        <v>48.3</v>
      </c>
      <c r="D167" s="5">
        <v>32</v>
      </c>
      <c r="E167" s="6">
        <v>1</v>
      </c>
      <c r="F167" s="31"/>
      <c r="G167" s="34" t="str">
        <f t="shared" si="8"/>
        <v>PREDIABETES</v>
      </c>
      <c r="H167" s="9" t="str">
        <f t="shared" si="9"/>
        <v>NORMAL</v>
      </c>
      <c r="I167" s="9" t="str">
        <f t="shared" si="10"/>
        <v>OBESITAS</v>
      </c>
      <c r="J167" s="35" t="str">
        <f t="shared" si="11"/>
        <v>Dewasa</v>
      </c>
      <c r="K167" s="5">
        <v>1</v>
      </c>
    </row>
    <row r="168" spans="1:11">
      <c r="A168" s="5">
        <v>110</v>
      </c>
      <c r="B168" s="5">
        <v>66</v>
      </c>
      <c r="C168" s="5">
        <v>31.9</v>
      </c>
      <c r="D168" s="5">
        <v>29</v>
      </c>
      <c r="E168" s="6">
        <v>0</v>
      </c>
      <c r="F168" s="31"/>
      <c r="G168" s="34" t="str">
        <f t="shared" si="8"/>
        <v>NORMAL</v>
      </c>
      <c r="H168" s="9" t="str">
        <f t="shared" si="9"/>
        <v>NORMAL</v>
      </c>
      <c r="I168" s="9" t="str">
        <f t="shared" si="10"/>
        <v>OBESITAS</v>
      </c>
      <c r="J168" s="35" t="str">
        <f t="shared" si="11"/>
        <v>Dewasa</v>
      </c>
      <c r="K168" s="5">
        <v>0</v>
      </c>
    </row>
    <row r="169" spans="1:11">
      <c r="A169" s="5">
        <v>111</v>
      </c>
      <c r="B169" s="5">
        <v>58</v>
      </c>
      <c r="C169" s="5">
        <v>29.5</v>
      </c>
      <c r="D169" s="5">
        <v>22</v>
      </c>
      <c r="E169" s="6">
        <v>0</v>
      </c>
      <c r="F169" s="31"/>
      <c r="G169" s="34" t="str">
        <f t="shared" si="8"/>
        <v>NORMAL</v>
      </c>
      <c r="H169" s="9" t="str">
        <f t="shared" si="9"/>
        <v>NORMAL</v>
      </c>
      <c r="I169" s="9" t="str">
        <f t="shared" si="10"/>
        <v>NORMAL</v>
      </c>
      <c r="J169" s="35" t="str">
        <f t="shared" si="11"/>
        <v>Dewasa</v>
      </c>
      <c r="K169" s="5">
        <v>0</v>
      </c>
    </row>
    <row r="170" spans="1:11">
      <c r="A170" s="5">
        <v>102</v>
      </c>
      <c r="B170" s="5">
        <v>90</v>
      </c>
      <c r="C170" s="5">
        <v>35.700000000000003</v>
      </c>
      <c r="D170" s="5">
        <v>28</v>
      </c>
      <c r="E170" s="6">
        <v>0</v>
      </c>
      <c r="F170" s="31"/>
      <c r="G170" s="34" t="str">
        <f t="shared" si="8"/>
        <v>NORMAL</v>
      </c>
      <c r="H170" s="9" t="str">
        <f t="shared" si="9"/>
        <v>HIPERTENSI1</v>
      </c>
      <c r="I170" s="9" t="str">
        <f t="shared" si="10"/>
        <v>OBESITAS</v>
      </c>
      <c r="J170" s="35" t="str">
        <f t="shared" si="11"/>
        <v>Dewasa</v>
      </c>
      <c r="K170" s="5">
        <v>0</v>
      </c>
    </row>
    <row r="171" spans="1:11">
      <c r="A171" s="5">
        <v>95</v>
      </c>
      <c r="B171" s="5">
        <v>82</v>
      </c>
      <c r="C171" s="5">
        <v>35</v>
      </c>
      <c r="D171" s="5">
        <v>43</v>
      </c>
      <c r="E171" s="6">
        <v>1</v>
      </c>
      <c r="F171" s="31"/>
      <c r="G171" s="34" t="str">
        <f t="shared" si="8"/>
        <v>NORMAL</v>
      </c>
      <c r="H171" s="9" t="str">
        <f t="shared" si="9"/>
        <v>PRAHIPERTENSI</v>
      </c>
      <c r="I171" s="9" t="str">
        <f t="shared" si="10"/>
        <v>OBESITAS</v>
      </c>
      <c r="J171" s="35" t="str">
        <f t="shared" si="11"/>
        <v>Dewasa</v>
      </c>
      <c r="K171" s="5">
        <v>1</v>
      </c>
    </row>
    <row r="172" spans="1:11">
      <c r="A172" s="5">
        <v>81</v>
      </c>
      <c r="B172" s="5">
        <v>86</v>
      </c>
      <c r="C172" s="5">
        <v>27.5</v>
      </c>
      <c r="D172" s="5">
        <v>22</v>
      </c>
      <c r="E172" s="6">
        <v>0</v>
      </c>
      <c r="F172" s="31"/>
      <c r="G172" s="34" t="str">
        <f t="shared" si="8"/>
        <v>NORMAL</v>
      </c>
      <c r="H172" s="9" t="str">
        <f t="shared" si="9"/>
        <v>PRAHIPERTENSI</v>
      </c>
      <c r="I172" s="9" t="str">
        <f t="shared" si="10"/>
        <v>NORMAL</v>
      </c>
      <c r="J172" s="35" t="str">
        <f t="shared" si="11"/>
        <v>Dewasa</v>
      </c>
      <c r="K172" s="5">
        <v>0</v>
      </c>
    </row>
    <row r="173" spans="1:11">
      <c r="A173" s="5">
        <v>91</v>
      </c>
      <c r="B173" s="5">
        <v>82</v>
      </c>
      <c r="C173" s="5">
        <v>35.6</v>
      </c>
      <c r="D173" s="5">
        <v>68</v>
      </c>
      <c r="E173" s="6">
        <v>0</v>
      </c>
      <c r="F173" s="31"/>
      <c r="G173" s="34" t="str">
        <f t="shared" si="8"/>
        <v>NORMAL</v>
      </c>
      <c r="H173" s="9" t="str">
        <f t="shared" si="9"/>
        <v>PRAHIPERTENSI</v>
      </c>
      <c r="I173" s="9" t="str">
        <f t="shared" si="10"/>
        <v>OBESITAS</v>
      </c>
      <c r="J173" s="35" t="str">
        <f t="shared" si="11"/>
        <v>Lansia</v>
      </c>
      <c r="K173" s="5">
        <v>0</v>
      </c>
    </row>
    <row r="174" spans="1:11">
      <c r="A174" s="5">
        <v>173</v>
      </c>
      <c r="B174" s="5">
        <v>74</v>
      </c>
      <c r="C174" s="5">
        <v>36.799999999999997</v>
      </c>
      <c r="D174" s="5">
        <v>38</v>
      </c>
      <c r="E174" s="6">
        <v>1</v>
      </c>
      <c r="F174" s="31"/>
      <c r="G174" s="34" t="str">
        <f t="shared" si="8"/>
        <v>PREDIABETES</v>
      </c>
      <c r="H174" s="9" t="str">
        <f t="shared" si="9"/>
        <v>NORMAL</v>
      </c>
      <c r="I174" s="9" t="str">
        <f t="shared" si="10"/>
        <v>OBESITAS</v>
      </c>
      <c r="J174" s="35" t="str">
        <f t="shared" si="11"/>
        <v>Dewasa</v>
      </c>
      <c r="K174" s="5">
        <v>1</v>
      </c>
    </row>
    <row r="175" spans="1:11">
      <c r="A175" s="5">
        <v>102</v>
      </c>
      <c r="B175" s="5">
        <v>76</v>
      </c>
      <c r="C175" s="5">
        <v>32.9</v>
      </c>
      <c r="D175" s="5">
        <v>46</v>
      </c>
      <c r="E175" s="6">
        <v>1</v>
      </c>
      <c r="F175" s="31"/>
      <c r="G175" s="34" t="str">
        <f t="shared" si="8"/>
        <v>NORMAL</v>
      </c>
      <c r="H175" s="9" t="str">
        <f t="shared" si="9"/>
        <v>NORMAL</v>
      </c>
      <c r="I175" s="9" t="str">
        <f t="shared" si="10"/>
        <v>OBESITAS</v>
      </c>
      <c r="J175" s="35" t="str">
        <f t="shared" si="11"/>
        <v>Dewasa</v>
      </c>
      <c r="K175" s="5">
        <v>1</v>
      </c>
    </row>
    <row r="176" spans="1:11">
      <c r="A176" s="5">
        <v>146</v>
      </c>
      <c r="B176" s="5">
        <v>92</v>
      </c>
      <c r="C176" s="5">
        <v>31.2</v>
      </c>
      <c r="D176" s="5">
        <v>61</v>
      </c>
      <c r="E176" s="6">
        <v>1</v>
      </c>
      <c r="F176" s="31"/>
      <c r="G176" s="34" t="str">
        <f t="shared" si="8"/>
        <v>PREDIABETES</v>
      </c>
      <c r="H176" s="9" t="str">
        <f t="shared" si="9"/>
        <v>HIPERTENSI1</v>
      </c>
      <c r="I176" s="9" t="str">
        <f t="shared" si="10"/>
        <v>OBESITAS</v>
      </c>
      <c r="J176" s="35" t="str">
        <f t="shared" si="11"/>
        <v>Lansia</v>
      </c>
      <c r="K176" s="5">
        <v>1</v>
      </c>
    </row>
    <row r="177" spans="1:11">
      <c r="A177" s="5">
        <v>189</v>
      </c>
      <c r="B177" s="5">
        <v>64</v>
      </c>
      <c r="C177" s="5">
        <v>31.2</v>
      </c>
      <c r="D177" s="5">
        <v>29</v>
      </c>
      <c r="E177" s="6">
        <v>1</v>
      </c>
      <c r="F177" s="31"/>
      <c r="G177" s="34" t="str">
        <f t="shared" si="8"/>
        <v>PREDIABETES</v>
      </c>
      <c r="H177" s="9" t="str">
        <f t="shared" si="9"/>
        <v>NORMAL</v>
      </c>
      <c r="I177" s="9" t="str">
        <f t="shared" si="10"/>
        <v>OBESITAS</v>
      </c>
      <c r="J177" s="35" t="str">
        <f t="shared" si="11"/>
        <v>Dewasa</v>
      </c>
      <c r="K177" s="5">
        <v>1</v>
      </c>
    </row>
    <row r="178" spans="1:11">
      <c r="A178" s="5">
        <v>130</v>
      </c>
      <c r="B178" s="5">
        <v>82</v>
      </c>
      <c r="C178" s="5">
        <v>39.1</v>
      </c>
      <c r="D178" s="5">
        <v>37</v>
      </c>
      <c r="E178" s="6">
        <v>1</v>
      </c>
      <c r="F178" s="31"/>
      <c r="G178" s="34" t="str">
        <f t="shared" si="8"/>
        <v>NORMAL</v>
      </c>
      <c r="H178" s="9" t="str">
        <f t="shared" si="9"/>
        <v>PRAHIPERTENSI</v>
      </c>
      <c r="I178" s="9" t="str">
        <f t="shared" si="10"/>
        <v>OBESITAS</v>
      </c>
      <c r="J178" s="35" t="str">
        <f t="shared" si="11"/>
        <v>Dewasa</v>
      </c>
      <c r="K178" s="5">
        <v>1</v>
      </c>
    </row>
    <row r="179" spans="1:11">
      <c r="A179" s="5">
        <v>117</v>
      </c>
      <c r="B179" s="5">
        <v>60</v>
      </c>
      <c r="C179" s="5">
        <v>33.799999999999997</v>
      </c>
      <c r="D179" s="5">
        <v>27</v>
      </c>
      <c r="E179" s="6">
        <v>0</v>
      </c>
      <c r="F179" s="31"/>
      <c r="G179" s="34" t="str">
        <f t="shared" si="8"/>
        <v>NORMAL</v>
      </c>
      <c r="H179" s="9" t="str">
        <f t="shared" si="9"/>
        <v>NORMAL</v>
      </c>
      <c r="I179" s="9" t="str">
        <f t="shared" si="10"/>
        <v>OBESITAS</v>
      </c>
      <c r="J179" s="35" t="str">
        <f t="shared" si="11"/>
        <v>Dewasa</v>
      </c>
      <c r="K179" s="5">
        <v>0</v>
      </c>
    </row>
    <row r="180" spans="1:11">
      <c r="A180" s="5">
        <v>131</v>
      </c>
      <c r="B180" s="5">
        <v>88</v>
      </c>
      <c r="C180" s="5">
        <v>31.6</v>
      </c>
      <c r="D180" s="5">
        <v>32</v>
      </c>
      <c r="E180" s="6">
        <v>1</v>
      </c>
      <c r="F180" s="31"/>
      <c r="G180" s="34" t="str">
        <f t="shared" si="8"/>
        <v>NORMAL</v>
      </c>
      <c r="H180" s="9" t="str">
        <f t="shared" si="9"/>
        <v>PRAHIPERTENSI</v>
      </c>
      <c r="I180" s="9" t="str">
        <f t="shared" si="10"/>
        <v>OBESITAS</v>
      </c>
      <c r="J180" s="35" t="str">
        <f t="shared" si="11"/>
        <v>Dewasa</v>
      </c>
      <c r="K180" s="5">
        <v>1</v>
      </c>
    </row>
    <row r="181" spans="1:11">
      <c r="A181" s="5">
        <v>155</v>
      </c>
      <c r="B181" s="5">
        <v>76</v>
      </c>
      <c r="C181" s="5">
        <v>33.299999999999997</v>
      </c>
      <c r="D181" s="5">
        <v>51</v>
      </c>
      <c r="E181" s="6">
        <v>1</v>
      </c>
      <c r="F181" s="31"/>
      <c r="G181" s="34" t="str">
        <f t="shared" si="8"/>
        <v>PREDIABETES</v>
      </c>
      <c r="H181" s="9" t="str">
        <f t="shared" si="9"/>
        <v>NORMAL</v>
      </c>
      <c r="I181" s="9" t="str">
        <f t="shared" si="10"/>
        <v>OBESITAS</v>
      </c>
      <c r="J181" s="35" t="str">
        <f t="shared" si="11"/>
        <v>Dewasa</v>
      </c>
      <c r="K181" s="5">
        <v>1</v>
      </c>
    </row>
    <row r="182" spans="1:11">
      <c r="A182" s="5">
        <v>139</v>
      </c>
      <c r="B182" s="5">
        <v>62</v>
      </c>
      <c r="C182" s="5">
        <v>22.1</v>
      </c>
      <c r="D182" s="5">
        <v>21</v>
      </c>
      <c r="E182" s="6">
        <v>0</v>
      </c>
      <c r="F182" s="31"/>
      <c r="G182" s="34" t="str">
        <f t="shared" si="8"/>
        <v>NORMAL</v>
      </c>
      <c r="H182" s="9" t="str">
        <f t="shared" si="9"/>
        <v>NORMAL</v>
      </c>
      <c r="I182" s="9" t="str">
        <f t="shared" si="10"/>
        <v>NORMAL</v>
      </c>
      <c r="J182" s="35" t="str">
        <f t="shared" si="11"/>
        <v>Dewasa</v>
      </c>
      <c r="K182" s="5">
        <v>0</v>
      </c>
    </row>
    <row r="183" spans="1:11">
      <c r="A183" s="5">
        <v>107</v>
      </c>
      <c r="B183" s="5">
        <v>74</v>
      </c>
      <c r="C183" s="5">
        <v>29.6</v>
      </c>
      <c r="D183" s="5">
        <v>31</v>
      </c>
      <c r="E183" s="6">
        <v>1</v>
      </c>
      <c r="F183" s="31"/>
      <c r="G183" s="34" t="str">
        <f t="shared" si="8"/>
        <v>NORMAL</v>
      </c>
      <c r="H183" s="9" t="str">
        <f t="shared" si="9"/>
        <v>NORMAL</v>
      </c>
      <c r="I183" s="9" t="str">
        <f t="shared" si="10"/>
        <v>NORMAL</v>
      </c>
      <c r="J183" s="35" t="str">
        <f t="shared" si="11"/>
        <v>Dewasa</v>
      </c>
      <c r="K183" s="5">
        <v>1</v>
      </c>
    </row>
    <row r="184" spans="1:11">
      <c r="A184" s="5">
        <v>148</v>
      </c>
      <c r="B184" s="5">
        <v>60</v>
      </c>
      <c r="C184" s="5">
        <v>30.9</v>
      </c>
      <c r="D184" s="5">
        <v>29</v>
      </c>
      <c r="E184" s="6">
        <v>1</v>
      </c>
      <c r="F184" s="31"/>
      <c r="G184" s="34" t="str">
        <f t="shared" si="8"/>
        <v>PREDIABETES</v>
      </c>
      <c r="H184" s="9" t="str">
        <f t="shared" si="9"/>
        <v>NORMAL</v>
      </c>
      <c r="I184" s="9" t="str">
        <f t="shared" si="10"/>
        <v>OBESITAS</v>
      </c>
      <c r="J184" s="35" t="str">
        <f t="shared" si="11"/>
        <v>Dewasa</v>
      </c>
      <c r="K184" s="5">
        <v>1</v>
      </c>
    </row>
    <row r="185" spans="1:11">
      <c r="A185" s="5">
        <v>111</v>
      </c>
      <c r="B185" s="5">
        <v>70</v>
      </c>
      <c r="C185" s="5">
        <v>27.5</v>
      </c>
      <c r="D185" s="5">
        <v>40</v>
      </c>
      <c r="E185" s="6">
        <v>1</v>
      </c>
      <c r="F185" s="31"/>
      <c r="G185" s="34" t="str">
        <f t="shared" si="8"/>
        <v>NORMAL</v>
      </c>
      <c r="H185" s="9" t="str">
        <f t="shared" si="9"/>
        <v>NORMAL</v>
      </c>
      <c r="I185" s="9" t="str">
        <f t="shared" si="10"/>
        <v>NORMAL</v>
      </c>
      <c r="J185" s="35" t="str">
        <f t="shared" si="11"/>
        <v>Dewasa</v>
      </c>
      <c r="K185" s="5">
        <v>1</v>
      </c>
    </row>
    <row r="186" spans="1:11">
      <c r="A186" s="5">
        <v>159</v>
      </c>
      <c r="B186" s="5">
        <v>66</v>
      </c>
      <c r="C186" s="5">
        <v>30.4</v>
      </c>
      <c r="D186" s="5">
        <v>36</v>
      </c>
      <c r="E186" s="6">
        <v>1</v>
      </c>
      <c r="F186" s="31"/>
      <c r="G186" s="34" t="str">
        <f t="shared" si="8"/>
        <v>PREDIABETES</v>
      </c>
      <c r="H186" s="9" t="str">
        <f t="shared" si="9"/>
        <v>NORMAL</v>
      </c>
      <c r="I186" s="9" t="str">
        <f t="shared" si="10"/>
        <v>OBESITAS</v>
      </c>
      <c r="J186" s="35" t="str">
        <f t="shared" si="11"/>
        <v>Dewasa</v>
      </c>
      <c r="K186" s="5">
        <v>1</v>
      </c>
    </row>
    <row r="187" spans="1:11">
      <c r="A187" s="5">
        <v>152</v>
      </c>
      <c r="B187" s="5">
        <v>88</v>
      </c>
      <c r="C187" s="5">
        <v>50</v>
      </c>
      <c r="D187" s="5">
        <v>36</v>
      </c>
      <c r="E187" s="6">
        <v>1</v>
      </c>
      <c r="F187" s="31"/>
      <c r="G187" s="34" t="str">
        <f t="shared" si="8"/>
        <v>PREDIABETES</v>
      </c>
      <c r="H187" s="9" t="str">
        <f t="shared" si="9"/>
        <v>PRAHIPERTENSI</v>
      </c>
      <c r="I187" s="9" t="str">
        <f t="shared" si="10"/>
        <v>OBESITAS</v>
      </c>
      <c r="J187" s="35" t="str">
        <f t="shared" si="11"/>
        <v>Dewasa</v>
      </c>
      <c r="K187" s="5">
        <v>1</v>
      </c>
    </row>
    <row r="188" spans="1:11">
      <c r="A188" s="5">
        <v>144</v>
      </c>
      <c r="B188" s="5">
        <v>72</v>
      </c>
      <c r="C188" s="5">
        <v>33.9</v>
      </c>
      <c r="D188" s="5">
        <v>40</v>
      </c>
      <c r="E188" s="6">
        <v>0</v>
      </c>
      <c r="F188" s="31"/>
      <c r="G188" s="34" t="str">
        <f t="shared" si="8"/>
        <v>PREDIABETES</v>
      </c>
      <c r="H188" s="9" t="str">
        <f t="shared" si="9"/>
        <v>NORMAL</v>
      </c>
      <c r="I188" s="9" t="str">
        <f t="shared" si="10"/>
        <v>OBESITAS</v>
      </c>
      <c r="J188" s="35" t="str">
        <f t="shared" si="11"/>
        <v>Dewasa</v>
      </c>
      <c r="K188" s="5">
        <v>0</v>
      </c>
    </row>
    <row r="189" spans="1:11">
      <c r="A189" s="5">
        <v>136</v>
      </c>
      <c r="B189" s="5">
        <v>84</v>
      </c>
      <c r="C189" s="5">
        <v>35</v>
      </c>
      <c r="D189" s="5">
        <v>35</v>
      </c>
      <c r="E189" s="6">
        <v>1</v>
      </c>
      <c r="F189" s="31"/>
      <c r="G189" s="34" t="str">
        <f t="shared" si="8"/>
        <v>NORMAL</v>
      </c>
      <c r="H189" s="9" t="str">
        <f t="shared" si="9"/>
        <v>PRAHIPERTENSI</v>
      </c>
      <c r="I189" s="9" t="str">
        <f t="shared" si="10"/>
        <v>OBESITAS</v>
      </c>
      <c r="J189" s="35" t="str">
        <f t="shared" si="11"/>
        <v>Dewasa</v>
      </c>
      <c r="K189" s="5">
        <v>1</v>
      </c>
    </row>
    <row r="190" spans="1:11">
      <c r="A190" s="5">
        <v>96</v>
      </c>
      <c r="B190" s="5">
        <v>78</v>
      </c>
      <c r="C190" s="5">
        <v>37.299999999999997</v>
      </c>
      <c r="D190" s="5">
        <v>40</v>
      </c>
      <c r="E190" s="6">
        <v>0</v>
      </c>
      <c r="F190" s="31"/>
      <c r="G190" s="34" t="str">
        <f t="shared" si="8"/>
        <v>NORMAL</v>
      </c>
      <c r="H190" s="9" t="str">
        <f t="shared" si="9"/>
        <v>NORMAL</v>
      </c>
      <c r="I190" s="9" t="str">
        <f t="shared" si="10"/>
        <v>OBESITAS</v>
      </c>
      <c r="J190" s="35" t="str">
        <f t="shared" si="11"/>
        <v>Dewasa</v>
      </c>
      <c r="K190" s="5">
        <v>0</v>
      </c>
    </row>
    <row r="191" spans="1:11">
      <c r="A191" s="5">
        <v>127</v>
      </c>
      <c r="B191" s="5">
        <v>106</v>
      </c>
      <c r="C191" s="5">
        <v>39</v>
      </c>
      <c r="D191" s="5">
        <v>51</v>
      </c>
      <c r="E191" s="6">
        <v>0</v>
      </c>
      <c r="F191" s="31"/>
      <c r="G191" s="34" t="str">
        <f t="shared" si="8"/>
        <v>NORMAL</v>
      </c>
      <c r="H191" s="9" t="str">
        <f t="shared" si="9"/>
        <v>HIPERTENSI2</v>
      </c>
      <c r="I191" s="9" t="str">
        <f t="shared" si="10"/>
        <v>OBESITAS</v>
      </c>
      <c r="J191" s="35" t="str">
        <f t="shared" si="11"/>
        <v>Dewasa</v>
      </c>
      <c r="K191" s="5">
        <v>0</v>
      </c>
    </row>
    <row r="192" spans="1:11">
      <c r="A192" s="5">
        <v>125</v>
      </c>
      <c r="B192" s="5">
        <v>96</v>
      </c>
      <c r="C192" s="5">
        <v>0</v>
      </c>
      <c r="D192" s="5">
        <v>54</v>
      </c>
      <c r="E192" s="6">
        <v>1</v>
      </c>
      <c r="F192" s="31"/>
      <c r="G192" s="34" t="str">
        <f t="shared" si="8"/>
        <v>NORMAL</v>
      </c>
      <c r="H192" s="9" t="str">
        <f t="shared" si="9"/>
        <v>HIPERTENSI1</v>
      </c>
      <c r="I192" s="9" t="str">
        <f t="shared" si="10"/>
        <v>KURANG</v>
      </c>
      <c r="J192" s="35" t="str">
        <f t="shared" si="11"/>
        <v>Dewasa</v>
      </c>
      <c r="K192" s="5">
        <v>1</v>
      </c>
    </row>
    <row r="193" spans="1:11">
      <c r="A193" s="5">
        <v>102</v>
      </c>
      <c r="B193" s="5">
        <v>82</v>
      </c>
      <c r="C193" s="5">
        <v>30.8</v>
      </c>
      <c r="D193" s="5">
        <v>36</v>
      </c>
      <c r="E193" s="6">
        <v>1</v>
      </c>
      <c r="F193" s="31"/>
      <c r="G193" s="34" t="str">
        <f t="shared" si="8"/>
        <v>NORMAL</v>
      </c>
      <c r="H193" s="9" t="str">
        <f t="shared" si="9"/>
        <v>PRAHIPERTENSI</v>
      </c>
      <c r="I193" s="9" t="str">
        <f t="shared" si="10"/>
        <v>OBESITAS</v>
      </c>
      <c r="J193" s="35" t="str">
        <f t="shared" si="11"/>
        <v>Dewasa</v>
      </c>
      <c r="K193" s="5">
        <v>1</v>
      </c>
    </row>
    <row r="194" spans="1:11">
      <c r="A194" s="5">
        <v>98</v>
      </c>
      <c r="B194" s="5">
        <v>58</v>
      </c>
      <c r="C194" s="5">
        <v>34</v>
      </c>
      <c r="D194" s="5">
        <v>43</v>
      </c>
      <c r="E194" s="6">
        <v>0</v>
      </c>
      <c r="F194" s="31"/>
      <c r="G194" s="34" t="str">
        <f t="shared" ref="G194:G257" si="12">IF(A194&lt;140,"NORMAL",IF(A194&lt;=199,"PREDIABETES",IF(A194&gt;=200,"DIABETES")))</f>
        <v>NORMAL</v>
      </c>
      <c r="H194" s="9" t="str">
        <f t="shared" ref="H194:H257" si="13">IF(B194&lt;=80,"NORMAL",IF(B194&lt;=89,"PRAHIPERTENSI",IF(B194&lt;=99,"HIPERTENSI1",IF(B194&lt;=119,"HIPERTENSI2",IF(B194&gt;=120,"KRISIS")))))</f>
        <v>NORMAL</v>
      </c>
      <c r="I194" s="9" t="str">
        <f t="shared" ref="I194:I257" si="14">IF(C194&lt;=18.5,"KURANG",IF(C194&lt;=29.9,"NORMAL",IF(C194&gt;=30,"OBESITAS")))</f>
        <v>OBESITAS</v>
      </c>
      <c r="J194" s="35" t="str">
        <f t="shared" si="11"/>
        <v>Dewasa</v>
      </c>
      <c r="K194" s="5">
        <v>0</v>
      </c>
    </row>
    <row r="195" spans="1:11">
      <c r="A195" s="5">
        <v>0</v>
      </c>
      <c r="B195" s="5">
        <v>68</v>
      </c>
      <c r="C195" s="5">
        <v>32</v>
      </c>
      <c r="D195" s="5">
        <v>22</v>
      </c>
      <c r="E195" s="6">
        <v>0</v>
      </c>
      <c r="F195" s="31"/>
      <c r="G195" s="34" t="str">
        <f t="shared" si="12"/>
        <v>NORMAL</v>
      </c>
      <c r="H195" s="9" t="str">
        <f t="shared" si="13"/>
        <v>NORMAL</v>
      </c>
      <c r="I195" s="9" t="str">
        <f t="shared" si="14"/>
        <v>OBESITAS</v>
      </c>
      <c r="J195" s="35" t="str">
        <f t="shared" ref="J195:J258" si="15">IF(D195&lt;=59,"Dewasa",IF(D195&gt;=60,"Lansia"))</f>
        <v>Dewasa</v>
      </c>
      <c r="K195" s="5">
        <v>0</v>
      </c>
    </row>
    <row r="196" spans="1:11">
      <c r="A196" s="5">
        <v>168</v>
      </c>
      <c r="B196" s="5">
        <v>64</v>
      </c>
      <c r="C196" s="5">
        <v>32.9</v>
      </c>
      <c r="D196" s="5">
        <v>41</v>
      </c>
      <c r="E196" s="6">
        <v>1</v>
      </c>
      <c r="F196" s="31"/>
      <c r="G196" s="34" t="str">
        <f t="shared" si="12"/>
        <v>PREDIABETES</v>
      </c>
      <c r="H196" s="9" t="str">
        <f t="shared" si="13"/>
        <v>NORMAL</v>
      </c>
      <c r="I196" s="9" t="str">
        <f t="shared" si="14"/>
        <v>OBESITAS</v>
      </c>
      <c r="J196" s="35" t="str">
        <f t="shared" si="15"/>
        <v>Dewasa</v>
      </c>
      <c r="K196" s="5">
        <v>1</v>
      </c>
    </row>
    <row r="197" spans="1:11">
      <c r="A197" s="5">
        <v>134</v>
      </c>
      <c r="B197" s="5">
        <v>80</v>
      </c>
      <c r="C197" s="5">
        <v>46.2</v>
      </c>
      <c r="D197" s="5">
        <v>46</v>
      </c>
      <c r="E197" s="6">
        <v>1</v>
      </c>
      <c r="F197" s="31"/>
      <c r="G197" s="34" t="str">
        <f t="shared" si="12"/>
        <v>NORMAL</v>
      </c>
      <c r="H197" s="9" t="str">
        <f t="shared" si="13"/>
        <v>NORMAL</v>
      </c>
      <c r="I197" s="9" t="str">
        <f t="shared" si="14"/>
        <v>OBESITAS</v>
      </c>
      <c r="J197" s="35" t="str">
        <f t="shared" si="15"/>
        <v>Dewasa</v>
      </c>
      <c r="K197" s="5">
        <v>1</v>
      </c>
    </row>
    <row r="198" spans="1:11">
      <c r="A198" s="5">
        <v>114</v>
      </c>
      <c r="B198" s="5">
        <v>80</v>
      </c>
      <c r="C198" s="5">
        <v>44.2</v>
      </c>
      <c r="D198" s="5">
        <v>27</v>
      </c>
      <c r="E198" s="6">
        <v>0</v>
      </c>
      <c r="F198" s="31"/>
      <c r="G198" s="34" t="str">
        <f t="shared" si="12"/>
        <v>NORMAL</v>
      </c>
      <c r="H198" s="9" t="str">
        <f t="shared" si="13"/>
        <v>NORMAL</v>
      </c>
      <c r="I198" s="9" t="str">
        <f t="shared" si="14"/>
        <v>OBESITAS</v>
      </c>
      <c r="J198" s="35" t="str">
        <f t="shared" si="15"/>
        <v>Dewasa</v>
      </c>
      <c r="K198" s="5">
        <v>0</v>
      </c>
    </row>
    <row r="199" spans="1:11">
      <c r="A199" s="5">
        <v>116</v>
      </c>
      <c r="B199" s="5">
        <v>0</v>
      </c>
      <c r="C199" s="5">
        <v>23.5</v>
      </c>
      <c r="D199" s="5">
        <v>23</v>
      </c>
      <c r="E199" s="6">
        <v>0</v>
      </c>
      <c r="F199" s="31"/>
      <c r="G199" s="34" t="str">
        <f t="shared" si="12"/>
        <v>NORMAL</v>
      </c>
      <c r="H199" s="9" t="str">
        <f t="shared" si="13"/>
        <v>NORMAL</v>
      </c>
      <c r="I199" s="9" t="str">
        <f t="shared" si="14"/>
        <v>NORMAL</v>
      </c>
      <c r="J199" s="35" t="str">
        <f t="shared" si="15"/>
        <v>Dewasa</v>
      </c>
      <c r="K199" s="5">
        <v>0</v>
      </c>
    </row>
    <row r="200" spans="1:11">
      <c r="A200" s="5">
        <v>143</v>
      </c>
      <c r="B200" s="5">
        <v>86</v>
      </c>
      <c r="C200" s="5">
        <v>30.1</v>
      </c>
      <c r="D200" s="5">
        <v>23</v>
      </c>
      <c r="E200" s="6">
        <v>0</v>
      </c>
      <c r="F200" s="31"/>
      <c r="G200" s="34" t="str">
        <f t="shared" si="12"/>
        <v>PREDIABETES</v>
      </c>
      <c r="H200" s="9" t="str">
        <f t="shared" si="13"/>
        <v>PRAHIPERTENSI</v>
      </c>
      <c r="I200" s="9" t="str">
        <f t="shared" si="14"/>
        <v>OBESITAS</v>
      </c>
      <c r="J200" s="35" t="str">
        <f t="shared" si="15"/>
        <v>Dewasa</v>
      </c>
      <c r="K200" s="5">
        <v>0</v>
      </c>
    </row>
    <row r="201" spans="1:11">
      <c r="A201" s="5">
        <v>102</v>
      </c>
      <c r="B201" s="5">
        <v>52</v>
      </c>
      <c r="C201" s="5">
        <v>25.1</v>
      </c>
      <c r="D201" s="5">
        <v>21</v>
      </c>
      <c r="E201" s="6">
        <v>0</v>
      </c>
      <c r="F201" s="31"/>
      <c r="G201" s="34" t="str">
        <f t="shared" si="12"/>
        <v>NORMAL</v>
      </c>
      <c r="H201" s="9" t="str">
        <f t="shared" si="13"/>
        <v>NORMAL</v>
      </c>
      <c r="I201" s="9" t="str">
        <f t="shared" si="14"/>
        <v>NORMAL</v>
      </c>
      <c r="J201" s="35" t="str">
        <f t="shared" si="15"/>
        <v>Dewasa</v>
      </c>
      <c r="K201" s="5">
        <v>0</v>
      </c>
    </row>
    <row r="202" spans="1:11">
      <c r="A202" s="5">
        <v>96</v>
      </c>
      <c r="B202" s="5">
        <v>64</v>
      </c>
      <c r="C202" s="5">
        <v>33.200000000000003</v>
      </c>
      <c r="D202" s="5">
        <v>21</v>
      </c>
      <c r="E202" s="6">
        <v>0</v>
      </c>
      <c r="F202" s="31"/>
      <c r="G202" s="34" t="str">
        <f t="shared" si="12"/>
        <v>NORMAL</v>
      </c>
      <c r="H202" s="9" t="str">
        <f t="shared" si="13"/>
        <v>NORMAL</v>
      </c>
      <c r="I202" s="9" t="str">
        <f t="shared" si="14"/>
        <v>OBESITAS</v>
      </c>
      <c r="J202" s="35" t="str">
        <f t="shared" si="15"/>
        <v>Dewasa</v>
      </c>
      <c r="K202" s="5">
        <v>0</v>
      </c>
    </row>
    <row r="203" spans="1:11">
      <c r="A203" s="5">
        <v>149</v>
      </c>
      <c r="B203" s="5">
        <v>68</v>
      </c>
      <c r="C203" s="5">
        <v>29.3</v>
      </c>
      <c r="D203" s="5">
        <v>42</v>
      </c>
      <c r="E203" s="6">
        <v>1</v>
      </c>
      <c r="F203" s="31"/>
      <c r="G203" s="34" t="str">
        <f t="shared" si="12"/>
        <v>PREDIABETES</v>
      </c>
      <c r="H203" s="9" t="str">
        <f t="shared" si="13"/>
        <v>NORMAL</v>
      </c>
      <c r="I203" s="9" t="str">
        <f t="shared" si="14"/>
        <v>NORMAL</v>
      </c>
      <c r="J203" s="35" t="str">
        <f t="shared" si="15"/>
        <v>Dewasa</v>
      </c>
      <c r="K203" s="5">
        <v>1</v>
      </c>
    </row>
    <row r="204" spans="1:11">
      <c r="A204" s="5">
        <v>91</v>
      </c>
      <c r="B204" s="5">
        <v>68</v>
      </c>
      <c r="C204" s="5">
        <v>24.2</v>
      </c>
      <c r="D204" s="5">
        <v>58</v>
      </c>
      <c r="E204" s="6">
        <v>0</v>
      </c>
      <c r="F204" s="31"/>
      <c r="G204" s="34" t="str">
        <f t="shared" si="12"/>
        <v>NORMAL</v>
      </c>
      <c r="H204" s="9" t="str">
        <f t="shared" si="13"/>
        <v>NORMAL</v>
      </c>
      <c r="I204" s="9" t="str">
        <f t="shared" si="14"/>
        <v>NORMAL</v>
      </c>
      <c r="J204" s="35" t="str">
        <f t="shared" si="15"/>
        <v>Dewasa</v>
      </c>
      <c r="K204" s="5">
        <v>0</v>
      </c>
    </row>
    <row r="205" spans="1:11">
      <c r="A205" s="5">
        <v>154</v>
      </c>
      <c r="B205" s="5">
        <v>72</v>
      </c>
      <c r="C205" s="5">
        <v>31.3</v>
      </c>
      <c r="D205" s="5">
        <v>37</v>
      </c>
      <c r="E205" s="6">
        <v>0</v>
      </c>
      <c r="F205" s="31"/>
      <c r="G205" s="34" t="str">
        <f t="shared" si="12"/>
        <v>PREDIABETES</v>
      </c>
      <c r="H205" s="9" t="str">
        <f t="shared" si="13"/>
        <v>NORMAL</v>
      </c>
      <c r="I205" s="9" t="str">
        <f t="shared" si="14"/>
        <v>OBESITAS</v>
      </c>
      <c r="J205" s="35" t="str">
        <f t="shared" si="15"/>
        <v>Dewasa</v>
      </c>
      <c r="K205" s="5">
        <v>0</v>
      </c>
    </row>
    <row r="206" spans="1:11">
      <c r="A206" s="5">
        <v>144</v>
      </c>
      <c r="B206" s="5">
        <v>82</v>
      </c>
      <c r="C206" s="5">
        <v>32</v>
      </c>
      <c r="D206" s="5">
        <v>58</v>
      </c>
      <c r="E206" s="6">
        <v>1</v>
      </c>
      <c r="F206" s="31"/>
      <c r="G206" s="34" t="str">
        <f t="shared" si="12"/>
        <v>PREDIABETES</v>
      </c>
      <c r="H206" s="9" t="str">
        <f t="shared" si="13"/>
        <v>PRAHIPERTENSI</v>
      </c>
      <c r="I206" s="9" t="str">
        <f t="shared" si="14"/>
        <v>OBESITAS</v>
      </c>
      <c r="J206" s="35" t="str">
        <f t="shared" si="15"/>
        <v>Dewasa</v>
      </c>
      <c r="K206" s="5">
        <v>1</v>
      </c>
    </row>
    <row r="207" spans="1:11">
      <c r="A207" s="5">
        <v>132</v>
      </c>
      <c r="B207" s="5">
        <v>80</v>
      </c>
      <c r="C207" s="5">
        <v>34.4</v>
      </c>
      <c r="D207" s="5">
        <v>44</v>
      </c>
      <c r="E207" s="6">
        <v>1</v>
      </c>
      <c r="F207" s="31"/>
      <c r="G207" s="34" t="str">
        <f t="shared" si="12"/>
        <v>NORMAL</v>
      </c>
      <c r="H207" s="9" t="str">
        <f t="shared" si="13"/>
        <v>NORMAL</v>
      </c>
      <c r="I207" s="9" t="str">
        <f t="shared" si="14"/>
        <v>OBESITAS</v>
      </c>
      <c r="J207" s="35" t="str">
        <f t="shared" si="15"/>
        <v>Dewasa</v>
      </c>
      <c r="K207" s="5">
        <v>1</v>
      </c>
    </row>
    <row r="208" spans="1:11">
      <c r="A208" s="5">
        <v>113</v>
      </c>
      <c r="B208" s="5">
        <v>44</v>
      </c>
      <c r="C208" s="5">
        <v>22.4</v>
      </c>
      <c r="D208" s="5">
        <v>22</v>
      </c>
      <c r="E208" s="6">
        <v>0</v>
      </c>
      <c r="F208" s="31"/>
      <c r="G208" s="34" t="str">
        <f t="shared" si="12"/>
        <v>NORMAL</v>
      </c>
      <c r="H208" s="9" t="str">
        <f t="shared" si="13"/>
        <v>NORMAL</v>
      </c>
      <c r="I208" s="9" t="str">
        <f t="shared" si="14"/>
        <v>NORMAL</v>
      </c>
      <c r="J208" s="35" t="str">
        <f t="shared" si="15"/>
        <v>Dewasa</v>
      </c>
      <c r="K208" s="5">
        <v>0</v>
      </c>
    </row>
    <row r="209" spans="1:11">
      <c r="A209" s="5">
        <v>188</v>
      </c>
      <c r="B209" s="5">
        <v>78</v>
      </c>
      <c r="C209" s="5">
        <v>47.9</v>
      </c>
      <c r="D209" s="5">
        <v>43</v>
      </c>
      <c r="E209" s="6">
        <v>1</v>
      </c>
      <c r="F209" s="31"/>
      <c r="G209" s="34" t="str">
        <f t="shared" si="12"/>
        <v>PREDIABETES</v>
      </c>
      <c r="H209" s="9" t="str">
        <f t="shared" si="13"/>
        <v>NORMAL</v>
      </c>
      <c r="I209" s="9" t="str">
        <f t="shared" si="14"/>
        <v>OBESITAS</v>
      </c>
      <c r="J209" s="35" t="str">
        <f t="shared" si="15"/>
        <v>Dewasa</v>
      </c>
      <c r="K209" s="5">
        <v>1</v>
      </c>
    </row>
    <row r="210" spans="1:11">
      <c r="A210" s="5">
        <v>124</v>
      </c>
      <c r="B210" s="5">
        <v>68</v>
      </c>
      <c r="C210" s="5">
        <v>32.9</v>
      </c>
      <c r="D210" s="5">
        <v>30</v>
      </c>
      <c r="E210" s="6">
        <v>1</v>
      </c>
      <c r="F210" s="31"/>
      <c r="G210" s="34" t="str">
        <f t="shared" si="12"/>
        <v>NORMAL</v>
      </c>
      <c r="H210" s="9" t="str">
        <f t="shared" si="13"/>
        <v>NORMAL</v>
      </c>
      <c r="I210" s="9" t="str">
        <f t="shared" si="14"/>
        <v>OBESITAS</v>
      </c>
      <c r="J210" s="35" t="str">
        <f t="shared" si="15"/>
        <v>Dewasa</v>
      </c>
      <c r="K210" s="5">
        <v>1</v>
      </c>
    </row>
    <row r="211" spans="1:11">
      <c r="A211" s="5">
        <v>175</v>
      </c>
      <c r="B211" s="5">
        <v>62</v>
      </c>
      <c r="C211" s="5">
        <v>33.6</v>
      </c>
      <c r="D211" s="5">
        <v>38</v>
      </c>
      <c r="E211" s="6">
        <v>1</v>
      </c>
      <c r="F211" s="31"/>
      <c r="G211" s="34" t="str">
        <f t="shared" si="12"/>
        <v>PREDIABETES</v>
      </c>
      <c r="H211" s="9" t="str">
        <f t="shared" si="13"/>
        <v>NORMAL</v>
      </c>
      <c r="I211" s="9" t="str">
        <f t="shared" si="14"/>
        <v>OBESITAS</v>
      </c>
      <c r="J211" s="35" t="str">
        <f t="shared" si="15"/>
        <v>Dewasa</v>
      </c>
      <c r="K211" s="5">
        <v>1</v>
      </c>
    </row>
    <row r="212" spans="1:11">
      <c r="A212" s="5">
        <v>124</v>
      </c>
      <c r="B212" s="5">
        <v>70</v>
      </c>
      <c r="C212" s="5">
        <v>35.4</v>
      </c>
      <c r="D212" s="5">
        <v>34</v>
      </c>
      <c r="E212" s="6">
        <v>0</v>
      </c>
      <c r="F212" s="31"/>
      <c r="G212" s="34" t="str">
        <f t="shared" si="12"/>
        <v>NORMAL</v>
      </c>
      <c r="H212" s="9" t="str">
        <f t="shared" si="13"/>
        <v>NORMAL</v>
      </c>
      <c r="I212" s="9" t="str">
        <f t="shared" si="14"/>
        <v>OBESITAS</v>
      </c>
      <c r="J212" s="35" t="str">
        <f t="shared" si="15"/>
        <v>Dewasa</v>
      </c>
      <c r="K212" s="5">
        <v>0</v>
      </c>
    </row>
    <row r="213" spans="1:11">
      <c r="A213" s="5">
        <v>90</v>
      </c>
      <c r="B213" s="5">
        <v>68</v>
      </c>
      <c r="C213" s="5">
        <v>38.200000000000003</v>
      </c>
      <c r="D213" s="5">
        <v>27</v>
      </c>
      <c r="E213" s="6">
        <v>1</v>
      </c>
      <c r="F213" s="31"/>
      <c r="G213" s="34" t="str">
        <f t="shared" si="12"/>
        <v>NORMAL</v>
      </c>
      <c r="H213" s="9" t="str">
        <f t="shared" si="13"/>
        <v>NORMAL</v>
      </c>
      <c r="I213" s="9" t="str">
        <f t="shared" si="14"/>
        <v>OBESITAS</v>
      </c>
      <c r="J213" s="35" t="str">
        <f t="shared" si="15"/>
        <v>Dewasa</v>
      </c>
      <c r="K213" s="5">
        <v>1</v>
      </c>
    </row>
    <row r="214" spans="1:11">
      <c r="A214" s="5">
        <v>124</v>
      </c>
      <c r="B214" s="5">
        <v>74</v>
      </c>
      <c r="C214" s="5">
        <v>34</v>
      </c>
      <c r="D214" s="5">
        <v>38</v>
      </c>
      <c r="E214" s="6">
        <v>1</v>
      </c>
      <c r="F214" s="31"/>
      <c r="G214" s="34" t="str">
        <f t="shared" si="12"/>
        <v>NORMAL</v>
      </c>
      <c r="H214" s="9" t="str">
        <f t="shared" si="13"/>
        <v>NORMAL</v>
      </c>
      <c r="I214" s="9" t="str">
        <f t="shared" si="14"/>
        <v>OBESITAS</v>
      </c>
      <c r="J214" s="35" t="str">
        <f t="shared" si="15"/>
        <v>Dewasa</v>
      </c>
      <c r="K214" s="5">
        <v>1</v>
      </c>
    </row>
    <row r="215" spans="1:11">
      <c r="A215" s="5">
        <v>191</v>
      </c>
      <c r="B215" s="5">
        <v>68</v>
      </c>
      <c r="C215" s="5">
        <v>30.9</v>
      </c>
      <c r="D215" s="5">
        <v>34</v>
      </c>
      <c r="E215" s="6">
        <v>0</v>
      </c>
      <c r="F215" s="31"/>
      <c r="G215" s="34" t="str">
        <f t="shared" si="12"/>
        <v>PREDIABETES</v>
      </c>
      <c r="H215" s="9" t="str">
        <f t="shared" si="13"/>
        <v>NORMAL</v>
      </c>
      <c r="I215" s="9" t="str">
        <f t="shared" si="14"/>
        <v>OBESITAS</v>
      </c>
      <c r="J215" s="35" t="str">
        <f t="shared" si="15"/>
        <v>Dewasa</v>
      </c>
      <c r="K215" s="5">
        <v>0</v>
      </c>
    </row>
    <row r="216" spans="1:11">
      <c r="A216" s="5">
        <v>190</v>
      </c>
      <c r="B216" s="5">
        <v>92</v>
      </c>
      <c r="C216" s="5">
        <v>35.5</v>
      </c>
      <c r="D216" s="5">
        <v>66</v>
      </c>
      <c r="E216" s="6">
        <v>1</v>
      </c>
      <c r="F216" s="31"/>
      <c r="G216" s="34" t="str">
        <f t="shared" si="12"/>
        <v>PREDIABETES</v>
      </c>
      <c r="H216" s="9" t="str">
        <f t="shared" si="13"/>
        <v>HIPERTENSI1</v>
      </c>
      <c r="I216" s="9" t="str">
        <f t="shared" si="14"/>
        <v>OBESITAS</v>
      </c>
      <c r="J216" s="35" t="str">
        <f t="shared" si="15"/>
        <v>Lansia</v>
      </c>
      <c r="K216" s="5">
        <v>1</v>
      </c>
    </row>
    <row r="217" spans="1:11">
      <c r="A217" s="5">
        <v>197</v>
      </c>
      <c r="B217" s="5">
        <v>70</v>
      </c>
      <c r="C217" s="5">
        <v>30.5</v>
      </c>
      <c r="D217" s="5">
        <v>53</v>
      </c>
      <c r="E217" s="6">
        <v>1</v>
      </c>
      <c r="F217" s="31"/>
      <c r="G217" s="34" t="str">
        <f t="shared" si="12"/>
        <v>PREDIABETES</v>
      </c>
      <c r="H217" s="9" t="str">
        <f t="shared" si="13"/>
        <v>NORMAL</v>
      </c>
      <c r="I217" s="9" t="str">
        <f t="shared" si="14"/>
        <v>OBESITAS</v>
      </c>
      <c r="J217" s="35" t="str">
        <f t="shared" si="15"/>
        <v>Dewasa</v>
      </c>
      <c r="K217" s="5">
        <v>1</v>
      </c>
    </row>
    <row r="218" spans="1:11">
      <c r="A218" s="5">
        <v>165</v>
      </c>
      <c r="B218" s="5">
        <v>76</v>
      </c>
      <c r="C218" s="5">
        <v>47.9</v>
      </c>
      <c r="D218" s="5">
        <v>26</v>
      </c>
      <c r="E218" s="6">
        <v>0</v>
      </c>
      <c r="F218" s="31"/>
      <c r="G218" s="34" t="str">
        <f t="shared" si="12"/>
        <v>PREDIABETES</v>
      </c>
      <c r="H218" s="9" t="str">
        <f t="shared" si="13"/>
        <v>NORMAL</v>
      </c>
      <c r="I218" s="9" t="str">
        <f t="shared" si="14"/>
        <v>OBESITAS</v>
      </c>
      <c r="J218" s="35" t="str">
        <f t="shared" si="15"/>
        <v>Dewasa</v>
      </c>
      <c r="K218" s="5">
        <v>0</v>
      </c>
    </row>
    <row r="219" spans="1:11">
      <c r="A219" s="5">
        <v>83</v>
      </c>
      <c r="B219" s="5">
        <v>68</v>
      </c>
      <c r="C219" s="5">
        <v>18.2</v>
      </c>
      <c r="D219" s="5">
        <v>27</v>
      </c>
      <c r="E219" s="6">
        <v>0</v>
      </c>
      <c r="F219" s="31"/>
      <c r="G219" s="34" t="str">
        <f t="shared" si="12"/>
        <v>NORMAL</v>
      </c>
      <c r="H219" s="9" t="str">
        <f t="shared" si="13"/>
        <v>NORMAL</v>
      </c>
      <c r="I219" s="9" t="str">
        <f t="shared" si="14"/>
        <v>KURANG</v>
      </c>
      <c r="J219" s="35" t="str">
        <f t="shared" si="15"/>
        <v>Dewasa</v>
      </c>
      <c r="K219" s="5">
        <v>0</v>
      </c>
    </row>
    <row r="220" spans="1:11">
      <c r="A220" s="5">
        <v>90</v>
      </c>
      <c r="B220" s="5">
        <v>62</v>
      </c>
      <c r="C220" s="5">
        <v>27.2</v>
      </c>
      <c r="D220" s="5">
        <v>24</v>
      </c>
      <c r="E220" s="6">
        <v>0</v>
      </c>
      <c r="F220" s="31"/>
      <c r="G220" s="34" t="str">
        <f t="shared" si="12"/>
        <v>NORMAL</v>
      </c>
      <c r="H220" s="9" t="str">
        <f t="shared" si="13"/>
        <v>NORMAL</v>
      </c>
      <c r="I220" s="9" t="str">
        <f t="shared" si="14"/>
        <v>NORMAL</v>
      </c>
      <c r="J220" s="35" t="str">
        <f t="shared" si="15"/>
        <v>Dewasa</v>
      </c>
      <c r="K220" s="5">
        <v>0</v>
      </c>
    </row>
    <row r="221" spans="1:11">
      <c r="A221" s="5">
        <v>132</v>
      </c>
      <c r="B221" s="5">
        <v>0</v>
      </c>
      <c r="C221" s="5">
        <v>32.9</v>
      </c>
      <c r="D221" s="5">
        <v>23</v>
      </c>
      <c r="E221" s="6">
        <v>1</v>
      </c>
      <c r="F221" s="31"/>
      <c r="G221" s="34" t="str">
        <f t="shared" si="12"/>
        <v>NORMAL</v>
      </c>
      <c r="H221" s="9" t="str">
        <f t="shared" si="13"/>
        <v>NORMAL</v>
      </c>
      <c r="I221" s="9" t="str">
        <f t="shared" si="14"/>
        <v>OBESITAS</v>
      </c>
      <c r="J221" s="35" t="str">
        <f t="shared" si="15"/>
        <v>Dewasa</v>
      </c>
      <c r="K221" s="5">
        <v>1</v>
      </c>
    </row>
    <row r="222" spans="1:11">
      <c r="A222" s="5">
        <v>137</v>
      </c>
      <c r="B222" s="5">
        <v>84</v>
      </c>
      <c r="C222" s="5">
        <v>31.2</v>
      </c>
      <c r="D222" s="5">
        <v>30</v>
      </c>
      <c r="E222" s="6">
        <v>0</v>
      </c>
      <c r="F222" s="31"/>
      <c r="G222" s="34" t="str">
        <f t="shared" si="12"/>
        <v>NORMAL</v>
      </c>
      <c r="H222" s="9" t="str">
        <f t="shared" si="13"/>
        <v>PRAHIPERTENSI</v>
      </c>
      <c r="I222" s="9" t="str">
        <f t="shared" si="14"/>
        <v>OBESITAS</v>
      </c>
      <c r="J222" s="35" t="str">
        <f t="shared" si="15"/>
        <v>Dewasa</v>
      </c>
      <c r="K222" s="5">
        <v>0</v>
      </c>
    </row>
    <row r="223" spans="1:11">
      <c r="A223" s="5">
        <v>100</v>
      </c>
      <c r="B223" s="5">
        <v>76</v>
      </c>
      <c r="C223" s="5">
        <v>38.700000000000003</v>
      </c>
      <c r="D223" s="5">
        <v>42</v>
      </c>
      <c r="E223" s="6">
        <v>0</v>
      </c>
      <c r="F223" s="31"/>
      <c r="G223" s="34" t="str">
        <f t="shared" si="12"/>
        <v>NORMAL</v>
      </c>
      <c r="H223" s="9" t="str">
        <f t="shared" si="13"/>
        <v>NORMAL</v>
      </c>
      <c r="I223" s="9" t="str">
        <f t="shared" si="14"/>
        <v>OBESITAS</v>
      </c>
      <c r="J223" s="35" t="str">
        <f t="shared" si="15"/>
        <v>Dewasa</v>
      </c>
      <c r="K223" s="5">
        <v>0</v>
      </c>
    </row>
    <row r="224" spans="1:11">
      <c r="A224" s="5">
        <v>104</v>
      </c>
      <c r="B224" s="5">
        <v>74</v>
      </c>
      <c r="C224" s="5">
        <v>29.9</v>
      </c>
      <c r="D224" s="5">
        <v>41</v>
      </c>
      <c r="E224" s="6">
        <v>1</v>
      </c>
      <c r="F224" s="31"/>
      <c r="G224" s="34" t="str">
        <f t="shared" si="12"/>
        <v>NORMAL</v>
      </c>
      <c r="H224" s="9" t="str">
        <f t="shared" si="13"/>
        <v>NORMAL</v>
      </c>
      <c r="I224" s="9" t="str">
        <f t="shared" si="14"/>
        <v>NORMAL</v>
      </c>
      <c r="J224" s="35" t="str">
        <f t="shared" si="15"/>
        <v>Dewasa</v>
      </c>
      <c r="K224" s="5">
        <v>1</v>
      </c>
    </row>
    <row r="225" spans="1:11">
      <c r="A225" s="5">
        <v>173</v>
      </c>
      <c r="B225" s="5">
        <v>70</v>
      </c>
      <c r="C225" s="5">
        <v>29.7</v>
      </c>
      <c r="D225" s="5">
        <v>33</v>
      </c>
      <c r="E225" s="6">
        <v>1</v>
      </c>
      <c r="F225" s="31"/>
      <c r="G225" s="34" t="str">
        <f t="shared" si="12"/>
        <v>PREDIABETES</v>
      </c>
      <c r="H225" s="9" t="str">
        <f t="shared" si="13"/>
        <v>NORMAL</v>
      </c>
      <c r="I225" s="9" t="str">
        <f t="shared" si="14"/>
        <v>NORMAL</v>
      </c>
      <c r="J225" s="35" t="str">
        <f t="shared" si="15"/>
        <v>Dewasa</v>
      </c>
      <c r="K225" s="5">
        <v>1</v>
      </c>
    </row>
    <row r="226" spans="1:11">
      <c r="A226" s="5">
        <v>108</v>
      </c>
      <c r="B226" s="5">
        <v>80</v>
      </c>
      <c r="C226" s="5">
        <v>27</v>
      </c>
      <c r="D226" s="5">
        <v>52</v>
      </c>
      <c r="E226" s="6">
        <v>1</v>
      </c>
      <c r="F226" s="31"/>
      <c r="G226" s="34" t="str">
        <f t="shared" si="12"/>
        <v>NORMAL</v>
      </c>
      <c r="H226" s="9" t="str">
        <f t="shared" si="13"/>
        <v>NORMAL</v>
      </c>
      <c r="I226" s="9" t="str">
        <f t="shared" si="14"/>
        <v>NORMAL</v>
      </c>
      <c r="J226" s="35" t="str">
        <f t="shared" si="15"/>
        <v>Dewasa</v>
      </c>
      <c r="K226" s="5">
        <v>1</v>
      </c>
    </row>
    <row r="227" spans="1:11">
      <c r="A227" s="5">
        <v>122</v>
      </c>
      <c r="B227" s="5">
        <v>90</v>
      </c>
      <c r="C227" s="5">
        <v>49.7</v>
      </c>
      <c r="D227" s="5">
        <v>31</v>
      </c>
      <c r="E227" s="6">
        <v>1</v>
      </c>
      <c r="F227" s="31"/>
      <c r="G227" s="34" t="str">
        <f t="shared" si="12"/>
        <v>NORMAL</v>
      </c>
      <c r="H227" s="9" t="str">
        <f t="shared" si="13"/>
        <v>HIPERTENSI1</v>
      </c>
      <c r="I227" s="9" t="str">
        <f t="shared" si="14"/>
        <v>OBESITAS</v>
      </c>
      <c r="J227" s="35" t="str">
        <f t="shared" si="15"/>
        <v>Dewasa</v>
      </c>
      <c r="K227" s="5">
        <v>1</v>
      </c>
    </row>
    <row r="228" spans="1:11">
      <c r="A228" s="5">
        <v>103</v>
      </c>
      <c r="B228" s="5">
        <v>30</v>
      </c>
      <c r="C228" s="5">
        <v>43.3</v>
      </c>
      <c r="D228" s="5">
        <v>33</v>
      </c>
      <c r="E228" s="6">
        <v>0</v>
      </c>
      <c r="F228" s="31"/>
      <c r="G228" s="34" t="str">
        <f t="shared" si="12"/>
        <v>NORMAL</v>
      </c>
      <c r="H228" s="9" t="str">
        <f t="shared" si="13"/>
        <v>NORMAL</v>
      </c>
      <c r="I228" s="9" t="str">
        <f t="shared" si="14"/>
        <v>OBESITAS</v>
      </c>
      <c r="J228" s="35" t="str">
        <f t="shared" si="15"/>
        <v>Dewasa</v>
      </c>
      <c r="K228" s="5">
        <v>0</v>
      </c>
    </row>
    <row r="229" spans="1:11">
      <c r="A229" s="5">
        <v>124</v>
      </c>
      <c r="B229" s="5">
        <v>80</v>
      </c>
      <c r="C229" s="5">
        <v>33.200000000000003</v>
      </c>
      <c r="D229" s="5">
        <v>26</v>
      </c>
      <c r="E229" s="6">
        <v>0</v>
      </c>
      <c r="F229" s="31"/>
      <c r="G229" s="34" t="str">
        <f t="shared" si="12"/>
        <v>NORMAL</v>
      </c>
      <c r="H229" s="9" t="str">
        <f t="shared" si="13"/>
        <v>NORMAL</v>
      </c>
      <c r="I229" s="9" t="str">
        <f t="shared" si="14"/>
        <v>OBESITAS</v>
      </c>
      <c r="J229" s="35" t="str">
        <f t="shared" si="15"/>
        <v>Dewasa</v>
      </c>
      <c r="K229" s="5">
        <v>0</v>
      </c>
    </row>
    <row r="230" spans="1:11">
      <c r="A230" s="5">
        <v>103</v>
      </c>
      <c r="B230" s="5">
        <v>60</v>
      </c>
      <c r="C230" s="5">
        <v>24</v>
      </c>
      <c r="D230" s="5">
        <v>33</v>
      </c>
      <c r="E230" s="6">
        <v>0</v>
      </c>
      <c r="F230" s="31"/>
      <c r="G230" s="34" t="str">
        <f t="shared" si="12"/>
        <v>NORMAL</v>
      </c>
      <c r="H230" s="9" t="str">
        <f t="shared" si="13"/>
        <v>NORMAL</v>
      </c>
      <c r="I230" s="9" t="str">
        <f t="shared" si="14"/>
        <v>NORMAL</v>
      </c>
      <c r="J230" s="35" t="str">
        <f t="shared" si="15"/>
        <v>Dewasa</v>
      </c>
      <c r="K230" s="5">
        <v>0</v>
      </c>
    </row>
    <row r="231" spans="1:11">
      <c r="A231" s="5">
        <v>139</v>
      </c>
      <c r="B231" s="5">
        <v>54</v>
      </c>
      <c r="C231" s="5">
        <v>25.6</v>
      </c>
      <c r="D231" s="5">
        <v>22</v>
      </c>
      <c r="E231" s="6">
        <v>1</v>
      </c>
      <c r="F231" s="31"/>
      <c r="G231" s="34" t="str">
        <f t="shared" si="12"/>
        <v>NORMAL</v>
      </c>
      <c r="H231" s="9" t="str">
        <f t="shared" si="13"/>
        <v>NORMAL</v>
      </c>
      <c r="I231" s="9" t="str">
        <f t="shared" si="14"/>
        <v>NORMAL</v>
      </c>
      <c r="J231" s="35" t="str">
        <f t="shared" si="15"/>
        <v>Dewasa</v>
      </c>
      <c r="K231" s="5">
        <v>1</v>
      </c>
    </row>
    <row r="232" spans="1:11">
      <c r="A232" s="5">
        <v>165</v>
      </c>
      <c r="B232" s="5">
        <v>88</v>
      </c>
      <c r="C232" s="5">
        <v>30.4</v>
      </c>
      <c r="D232" s="5">
        <v>49</v>
      </c>
      <c r="E232" s="6">
        <v>1</v>
      </c>
      <c r="F232" s="31"/>
      <c r="G232" s="34" t="str">
        <f t="shared" si="12"/>
        <v>PREDIABETES</v>
      </c>
      <c r="H232" s="9" t="str">
        <f t="shared" si="13"/>
        <v>PRAHIPERTENSI</v>
      </c>
      <c r="I232" s="9" t="str">
        <f t="shared" si="14"/>
        <v>OBESITAS</v>
      </c>
      <c r="J232" s="35" t="str">
        <f t="shared" si="15"/>
        <v>Dewasa</v>
      </c>
      <c r="K232" s="5">
        <v>1</v>
      </c>
    </row>
    <row r="233" spans="1:11">
      <c r="A233" s="5">
        <v>136</v>
      </c>
      <c r="B233" s="5">
        <v>70</v>
      </c>
      <c r="C233" s="5">
        <v>37.1</v>
      </c>
      <c r="D233" s="5">
        <v>43</v>
      </c>
      <c r="E233" s="6">
        <v>1</v>
      </c>
      <c r="F233" s="31"/>
      <c r="G233" s="34" t="str">
        <f t="shared" si="12"/>
        <v>NORMAL</v>
      </c>
      <c r="H233" s="9" t="str">
        <f t="shared" si="13"/>
        <v>NORMAL</v>
      </c>
      <c r="I233" s="9" t="str">
        <f t="shared" si="14"/>
        <v>OBESITAS</v>
      </c>
      <c r="J233" s="35" t="str">
        <f t="shared" si="15"/>
        <v>Dewasa</v>
      </c>
      <c r="K233" s="5">
        <v>1</v>
      </c>
    </row>
    <row r="234" spans="1:11">
      <c r="A234" s="5">
        <v>81</v>
      </c>
      <c r="B234" s="5">
        <v>72</v>
      </c>
      <c r="C234" s="5">
        <v>30.1</v>
      </c>
      <c r="D234" s="5">
        <v>25</v>
      </c>
      <c r="E234" s="6">
        <v>0</v>
      </c>
      <c r="F234" s="31"/>
      <c r="G234" s="34" t="str">
        <f t="shared" si="12"/>
        <v>NORMAL</v>
      </c>
      <c r="H234" s="9" t="str">
        <f t="shared" si="13"/>
        <v>NORMAL</v>
      </c>
      <c r="I234" s="9" t="str">
        <f t="shared" si="14"/>
        <v>OBESITAS</v>
      </c>
      <c r="J234" s="35" t="str">
        <f t="shared" si="15"/>
        <v>Dewasa</v>
      </c>
      <c r="K234" s="5">
        <v>0</v>
      </c>
    </row>
    <row r="235" spans="1:11">
      <c r="A235" s="5">
        <v>147</v>
      </c>
      <c r="B235" s="5">
        <v>94</v>
      </c>
      <c r="C235" s="5">
        <v>49.3</v>
      </c>
      <c r="D235" s="5">
        <v>27</v>
      </c>
      <c r="E235" s="6">
        <v>1</v>
      </c>
      <c r="F235" s="31"/>
      <c r="G235" s="34" t="str">
        <f t="shared" si="12"/>
        <v>PREDIABETES</v>
      </c>
      <c r="H235" s="9" t="str">
        <f t="shared" si="13"/>
        <v>HIPERTENSI1</v>
      </c>
      <c r="I235" s="9" t="str">
        <f t="shared" si="14"/>
        <v>OBESITAS</v>
      </c>
      <c r="J235" s="35" t="str">
        <f t="shared" si="15"/>
        <v>Dewasa</v>
      </c>
      <c r="K235" s="5">
        <v>1</v>
      </c>
    </row>
    <row r="236" spans="1:11">
      <c r="A236" s="5">
        <v>74</v>
      </c>
      <c r="B236" s="5">
        <v>70</v>
      </c>
      <c r="C236" s="5">
        <v>35.299999999999997</v>
      </c>
      <c r="D236" s="5">
        <v>39</v>
      </c>
      <c r="E236" s="6">
        <v>0</v>
      </c>
      <c r="F236" s="31"/>
      <c r="G236" s="34" t="str">
        <f t="shared" si="12"/>
        <v>NORMAL</v>
      </c>
      <c r="H236" s="9" t="str">
        <f t="shared" si="13"/>
        <v>NORMAL</v>
      </c>
      <c r="I236" s="9" t="str">
        <f t="shared" si="14"/>
        <v>OBESITAS</v>
      </c>
      <c r="J236" s="35" t="str">
        <f t="shared" si="15"/>
        <v>Dewasa</v>
      </c>
      <c r="K236" s="5">
        <v>0</v>
      </c>
    </row>
    <row r="237" spans="1:11">
      <c r="A237" s="5">
        <v>77</v>
      </c>
      <c r="B237" s="5">
        <v>56</v>
      </c>
      <c r="C237" s="5">
        <v>33.299999999999997</v>
      </c>
      <c r="D237" s="5">
        <v>24</v>
      </c>
      <c r="E237" s="6">
        <v>0</v>
      </c>
      <c r="F237" s="31"/>
      <c r="G237" s="34" t="str">
        <f t="shared" si="12"/>
        <v>NORMAL</v>
      </c>
      <c r="H237" s="9" t="str">
        <f t="shared" si="13"/>
        <v>NORMAL</v>
      </c>
      <c r="I237" s="9" t="str">
        <f t="shared" si="14"/>
        <v>OBESITAS</v>
      </c>
      <c r="J237" s="35" t="str">
        <f t="shared" si="15"/>
        <v>Dewasa</v>
      </c>
      <c r="K237" s="5">
        <v>0</v>
      </c>
    </row>
    <row r="238" spans="1:11">
      <c r="A238" s="5">
        <v>100</v>
      </c>
      <c r="B238" s="5">
        <v>68</v>
      </c>
      <c r="C238" s="5">
        <v>31.6</v>
      </c>
      <c r="D238" s="5">
        <v>28</v>
      </c>
      <c r="E238" s="6">
        <v>0</v>
      </c>
      <c r="F238" s="31"/>
      <c r="G238" s="34" t="str">
        <f t="shared" si="12"/>
        <v>NORMAL</v>
      </c>
      <c r="H238" s="9" t="str">
        <f t="shared" si="13"/>
        <v>NORMAL</v>
      </c>
      <c r="I238" s="9" t="str">
        <f t="shared" si="14"/>
        <v>OBESITAS</v>
      </c>
      <c r="J238" s="35" t="str">
        <f t="shared" si="15"/>
        <v>Dewasa</v>
      </c>
      <c r="K238" s="5">
        <v>0</v>
      </c>
    </row>
    <row r="239" spans="1:11">
      <c r="A239" s="5">
        <v>119</v>
      </c>
      <c r="B239" s="5">
        <v>66</v>
      </c>
      <c r="C239" s="5">
        <v>38.799999999999997</v>
      </c>
      <c r="D239" s="5">
        <v>22</v>
      </c>
      <c r="E239" s="6">
        <v>0</v>
      </c>
      <c r="F239" s="31"/>
      <c r="G239" s="34" t="str">
        <f t="shared" si="12"/>
        <v>NORMAL</v>
      </c>
      <c r="H239" s="9" t="str">
        <f t="shared" si="13"/>
        <v>NORMAL</v>
      </c>
      <c r="I239" s="9" t="str">
        <f t="shared" si="14"/>
        <v>OBESITAS</v>
      </c>
      <c r="J239" s="35" t="str">
        <f t="shared" si="15"/>
        <v>Dewasa</v>
      </c>
      <c r="K239" s="5">
        <v>0</v>
      </c>
    </row>
    <row r="240" spans="1:11">
      <c r="A240" s="5">
        <v>99</v>
      </c>
      <c r="B240" s="5">
        <v>62</v>
      </c>
      <c r="C240" s="5">
        <v>21.8</v>
      </c>
      <c r="D240" s="5">
        <v>26</v>
      </c>
      <c r="E240" s="6">
        <v>0</v>
      </c>
      <c r="F240" s="31"/>
      <c r="G240" s="34" t="str">
        <f t="shared" si="12"/>
        <v>NORMAL</v>
      </c>
      <c r="H240" s="9" t="str">
        <f t="shared" si="13"/>
        <v>NORMAL</v>
      </c>
      <c r="I240" s="9" t="str">
        <f t="shared" si="14"/>
        <v>NORMAL</v>
      </c>
      <c r="J240" s="35" t="str">
        <f t="shared" si="15"/>
        <v>Dewasa</v>
      </c>
      <c r="K240" s="5">
        <v>0</v>
      </c>
    </row>
    <row r="241" spans="1:11">
      <c r="A241" s="5">
        <v>113</v>
      </c>
      <c r="B241" s="5">
        <v>50</v>
      </c>
      <c r="C241" s="5">
        <v>29.5</v>
      </c>
      <c r="D241" s="5">
        <v>25</v>
      </c>
      <c r="E241" s="6">
        <v>0</v>
      </c>
      <c r="F241" s="31"/>
      <c r="G241" s="34" t="str">
        <f t="shared" si="12"/>
        <v>NORMAL</v>
      </c>
      <c r="H241" s="9" t="str">
        <f t="shared" si="13"/>
        <v>NORMAL</v>
      </c>
      <c r="I241" s="9" t="str">
        <f t="shared" si="14"/>
        <v>NORMAL</v>
      </c>
      <c r="J241" s="35" t="str">
        <f t="shared" si="15"/>
        <v>Dewasa</v>
      </c>
      <c r="K241" s="5">
        <v>0</v>
      </c>
    </row>
    <row r="242" spans="1:11">
      <c r="A242" s="5">
        <v>73</v>
      </c>
      <c r="B242" s="5">
        <v>60</v>
      </c>
      <c r="C242" s="5">
        <v>26.8</v>
      </c>
      <c r="D242" s="5">
        <v>27</v>
      </c>
      <c r="E242" s="6">
        <v>0</v>
      </c>
      <c r="F242" s="31"/>
      <c r="G242" s="34" t="str">
        <f t="shared" si="12"/>
        <v>NORMAL</v>
      </c>
      <c r="H242" s="9" t="str">
        <f t="shared" si="13"/>
        <v>NORMAL</v>
      </c>
      <c r="I242" s="9" t="str">
        <f t="shared" si="14"/>
        <v>NORMAL</v>
      </c>
      <c r="J242" s="35" t="str">
        <f t="shared" si="15"/>
        <v>Dewasa</v>
      </c>
      <c r="K242" s="5">
        <v>0</v>
      </c>
    </row>
    <row r="243" spans="1:11">
      <c r="A243" s="5">
        <v>112</v>
      </c>
      <c r="B243" s="5">
        <v>86</v>
      </c>
      <c r="C243" s="5">
        <v>38.4</v>
      </c>
      <c r="D243" s="5">
        <v>28</v>
      </c>
      <c r="E243" s="6">
        <v>0</v>
      </c>
      <c r="F243" s="31"/>
      <c r="G243" s="34" t="str">
        <f t="shared" si="12"/>
        <v>NORMAL</v>
      </c>
      <c r="H243" s="9" t="str">
        <f t="shared" si="13"/>
        <v>PRAHIPERTENSI</v>
      </c>
      <c r="I243" s="9" t="str">
        <f t="shared" si="14"/>
        <v>OBESITAS</v>
      </c>
      <c r="J243" s="35" t="str">
        <f t="shared" si="15"/>
        <v>Dewasa</v>
      </c>
      <c r="K243" s="5">
        <v>0</v>
      </c>
    </row>
    <row r="244" spans="1:11">
      <c r="A244" s="5">
        <v>114</v>
      </c>
      <c r="B244" s="5">
        <v>88</v>
      </c>
      <c r="C244" s="5">
        <v>27.8</v>
      </c>
      <c r="D244" s="5">
        <v>66</v>
      </c>
      <c r="E244" s="6">
        <v>0</v>
      </c>
      <c r="F244" s="31"/>
      <c r="G244" s="34" t="str">
        <f t="shared" si="12"/>
        <v>NORMAL</v>
      </c>
      <c r="H244" s="9" t="str">
        <f t="shared" si="13"/>
        <v>PRAHIPERTENSI</v>
      </c>
      <c r="I244" s="9" t="str">
        <f t="shared" si="14"/>
        <v>NORMAL</v>
      </c>
      <c r="J244" s="35" t="str">
        <f t="shared" si="15"/>
        <v>Lansia</v>
      </c>
      <c r="K244" s="5">
        <v>0</v>
      </c>
    </row>
    <row r="245" spans="1:11">
      <c r="A245" s="5">
        <v>155</v>
      </c>
      <c r="B245" s="5">
        <v>62</v>
      </c>
      <c r="C245" s="5">
        <v>34</v>
      </c>
      <c r="D245" s="5">
        <v>46</v>
      </c>
      <c r="E245" s="6">
        <v>1</v>
      </c>
      <c r="F245" s="31"/>
      <c r="G245" s="34" t="str">
        <f t="shared" si="12"/>
        <v>PREDIABETES</v>
      </c>
      <c r="H245" s="9" t="str">
        <f t="shared" si="13"/>
        <v>NORMAL</v>
      </c>
      <c r="I245" s="9" t="str">
        <f t="shared" si="14"/>
        <v>OBESITAS</v>
      </c>
      <c r="J245" s="35" t="str">
        <f t="shared" si="15"/>
        <v>Dewasa</v>
      </c>
      <c r="K245" s="5">
        <v>1</v>
      </c>
    </row>
    <row r="246" spans="1:11">
      <c r="A246" s="5">
        <v>103</v>
      </c>
      <c r="B246" s="5">
        <v>108</v>
      </c>
      <c r="C246" s="5">
        <v>39.200000000000003</v>
      </c>
      <c r="D246" s="5">
        <v>65</v>
      </c>
      <c r="E246" s="6">
        <v>0</v>
      </c>
      <c r="F246" s="31"/>
      <c r="G246" s="34" t="str">
        <f t="shared" si="12"/>
        <v>NORMAL</v>
      </c>
      <c r="H246" s="9" t="str">
        <f t="shared" si="13"/>
        <v>HIPERTENSI2</v>
      </c>
      <c r="I246" s="9" t="str">
        <f t="shared" si="14"/>
        <v>OBESITAS</v>
      </c>
      <c r="J246" s="35" t="str">
        <f t="shared" si="15"/>
        <v>Lansia</v>
      </c>
      <c r="K246" s="5">
        <v>0</v>
      </c>
    </row>
    <row r="247" spans="1:11">
      <c r="A247" s="5">
        <v>78</v>
      </c>
      <c r="B247" s="5">
        <v>70</v>
      </c>
      <c r="C247" s="5">
        <v>32.5</v>
      </c>
      <c r="D247" s="5">
        <v>39</v>
      </c>
      <c r="E247" s="6">
        <v>0</v>
      </c>
      <c r="F247" s="31"/>
      <c r="G247" s="34" t="str">
        <f t="shared" si="12"/>
        <v>NORMAL</v>
      </c>
      <c r="H247" s="9" t="str">
        <f t="shared" si="13"/>
        <v>NORMAL</v>
      </c>
      <c r="I247" s="9" t="str">
        <f t="shared" si="14"/>
        <v>OBESITAS</v>
      </c>
      <c r="J247" s="35" t="str">
        <f t="shared" si="15"/>
        <v>Dewasa</v>
      </c>
      <c r="K247" s="5">
        <v>0</v>
      </c>
    </row>
    <row r="248" spans="1:11">
      <c r="A248" s="5">
        <v>88</v>
      </c>
      <c r="B248" s="5">
        <v>30</v>
      </c>
      <c r="C248" s="5">
        <v>55</v>
      </c>
      <c r="D248" s="5">
        <v>26</v>
      </c>
      <c r="E248" s="6">
        <v>1</v>
      </c>
      <c r="F248" s="31"/>
      <c r="G248" s="34" t="str">
        <f t="shared" si="12"/>
        <v>NORMAL</v>
      </c>
      <c r="H248" s="9" t="str">
        <f t="shared" si="13"/>
        <v>NORMAL</v>
      </c>
      <c r="I248" s="9" t="str">
        <f t="shared" si="14"/>
        <v>OBESITAS</v>
      </c>
      <c r="J248" s="35" t="str">
        <f t="shared" si="15"/>
        <v>Dewasa</v>
      </c>
      <c r="K248" s="5">
        <v>1</v>
      </c>
    </row>
    <row r="249" spans="1:11">
      <c r="A249" s="5">
        <v>130</v>
      </c>
      <c r="B249" s="5">
        <v>70</v>
      </c>
      <c r="C249" s="5">
        <v>25.9</v>
      </c>
      <c r="D249" s="5">
        <v>22</v>
      </c>
      <c r="E249" s="6">
        <v>0</v>
      </c>
      <c r="F249" s="31"/>
      <c r="G249" s="34" t="str">
        <f t="shared" si="12"/>
        <v>NORMAL</v>
      </c>
      <c r="H249" s="9" t="str">
        <f t="shared" si="13"/>
        <v>NORMAL</v>
      </c>
      <c r="I249" s="9" t="str">
        <f t="shared" si="14"/>
        <v>NORMAL</v>
      </c>
      <c r="J249" s="35" t="str">
        <f t="shared" si="15"/>
        <v>Dewasa</v>
      </c>
      <c r="K249" s="5">
        <v>0</v>
      </c>
    </row>
    <row r="250" spans="1:11">
      <c r="A250" s="5">
        <v>163</v>
      </c>
      <c r="B250" s="5">
        <v>72</v>
      </c>
      <c r="C250" s="5">
        <v>39</v>
      </c>
      <c r="D250" s="5">
        <v>33</v>
      </c>
      <c r="E250" s="6">
        <v>1</v>
      </c>
      <c r="F250" s="31"/>
      <c r="G250" s="34" t="str">
        <f t="shared" si="12"/>
        <v>PREDIABETES</v>
      </c>
      <c r="H250" s="9" t="str">
        <f t="shared" si="13"/>
        <v>NORMAL</v>
      </c>
      <c r="I250" s="9" t="str">
        <f t="shared" si="14"/>
        <v>OBESITAS</v>
      </c>
      <c r="J250" s="35" t="str">
        <f t="shared" si="15"/>
        <v>Dewasa</v>
      </c>
      <c r="K250" s="5">
        <v>1</v>
      </c>
    </row>
    <row r="251" spans="1:11">
      <c r="A251" s="5">
        <v>134</v>
      </c>
      <c r="B251" s="5">
        <v>70</v>
      </c>
      <c r="C251" s="5">
        <v>28.9</v>
      </c>
      <c r="D251" s="5">
        <v>23</v>
      </c>
      <c r="E251" s="6">
        <v>1</v>
      </c>
      <c r="F251" s="31"/>
      <c r="G251" s="34" t="str">
        <f t="shared" si="12"/>
        <v>NORMAL</v>
      </c>
      <c r="H251" s="9" t="str">
        <f t="shared" si="13"/>
        <v>NORMAL</v>
      </c>
      <c r="I251" s="9" t="str">
        <f t="shared" si="14"/>
        <v>NORMAL</v>
      </c>
      <c r="J251" s="35" t="str">
        <f t="shared" si="15"/>
        <v>Dewasa</v>
      </c>
      <c r="K251" s="5">
        <v>1</v>
      </c>
    </row>
    <row r="252" spans="1:11">
      <c r="A252" s="5">
        <v>126</v>
      </c>
      <c r="B252" s="5">
        <v>60</v>
      </c>
      <c r="C252" s="5">
        <v>30.1</v>
      </c>
      <c r="D252" s="5">
        <v>47</v>
      </c>
      <c r="E252" s="6">
        <v>1</v>
      </c>
      <c r="F252" s="31"/>
      <c r="G252" s="34" t="str">
        <f t="shared" si="12"/>
        <v>NORMAL</v>
      </c>
      <c r="H252" s="9" t="str">
        <f t="shared" si="13"/>
        <v>NORMAL</v>
      </c>
      <c r="I252" s="9" t="str">
        <f t="shared" si="14"/>
        <v>OBESITAS</v>
      </c>
      <c r="J252" s="35" t="str">
        <f t="shared" si="15"/>
        <v>Dewasa</v>
      </c>
      <c r="K252" s="5">
        <v>1</v>
      </c>
    </row>
    <row r="253" spans="1:11">
      <c r="A253" s="5">
        <v>171</v>
      </c>
      <c r="B253" s="5">
        <v>110</v>
      </c>
      <c r="C253" s="5">
        <v>45.4</v>
      </c>
      <c r="D253" s="5">
        <v>54</v>
      </c>
      <c r="E253" s="6">
        <v>1</v>
      </c>
      <c r="F253" s="31"/>
      <c r="G253" s="34" t="str">
        <f t="shared" si="12"/>
        <v>PREDIABETES</v>
      </c>
      <c r="H253" s="9" t="str">
        <f t="shared" si="13"/>
        <v>HIPERTENSI2</v>
      </c>
      <c r="I253" s="9" t="str">
        <f t="shared" si="14"/>
        <v>OBESITAS</v>
      </c>
      <c r="J253" s="35" t="str">
        <f t="shared" si="15"/>
        <v>Dewasa</v>
      </c>
      <c r="K253" s="5">
        <v>1</v>
      </c>
    </row>
    <row r="254" spans="1:11">
      <c r="A254" s="5">
        <v>44</v>
      </c>
      <c r="B254" s="5">
        <v>62</v>
      </c>
      <c r="C254" s="5">
        <v>25</v>
      </c>
      <c r="D254" s="5">
        <v>36</v>
      </c>
      <c r="E254" s="6">
        <v>0</v>
      </c>
      <c r="F254" s="31"/>
      <c r="G254" s="34" t="str">
        <f t="shared" si="12"/>
        <v>NORMAL</v>
      </c>
      <c r="H254" s="9" t="str">
        <f t="shared" si="13"/>
        <v>NORMAL</v>
      </c>
      <c r="I254" s="9" t="str">
        <f t="shared" si="14"/>
        <v>NORMAL</v>
      </c>
      <c r="J254" s="35" t="str">
        <f t="shared" si="15"/>
        <v>Dewasa</v>
      </c>
      <c r="K254" s="5">
        <v>0</v>
      </c>
    </row>
    <row r="255" spans="1:11">
      <c r="A255" s="5">
        <v>83</v>
      </c>
      <c r="B255" s="5">
        <v>86</v>
      </c>
      <c r="C255" s="5">
        <v>29.3</v>
      </c>
      <c r="D255" s="5">
        <v>34</v>
      </c>
      <c r="E255" s="6">
        <v>0</v>
      </c>
      <c r="F255" s="31"/>
      <c r="G255" s="34" t="str">
        <f t="shared" si="12"/>
        <v>NORMAL</v>
      </c>
      <c r="H255" s="9" t="str">
        <f t="shared" si="13"/>
        <v>PRAHIPERTENSI</v>
      </c>
      <c r="I255" s="9" t="str">
        <f t="shared" si="14"/>
        <v>NORMAL</v>
      </c>
      <c r="J255" s="35" t="str">
        <f t="shared" si="15"/>
        <v>Dewasa</v>
      </c>
      <c r="K255" s="5">
        <v>0</v>
      </c>
    </row>
    <row r="256" spans="1:11">
      <c r="A256" s="5">
        <v>103</v>
      </c>
      <c r="B256" s="5">
        <v>80</v>
      </c>
      <c r="C256" s="5">
        <v>19.399999999999999</v>
      </c>
      <c r="D256" s="5">
        <v>22</v>
      </c>
      <c r="E256" s="6">
        <v>0</v>
      </c>
      <c r="F256" s="31"/>
      <c r="G256" s="34" t="str">
        <f t="shared" si="12"/>
        <v>NORMAL</v>
      </c>
      <c r="H256" s="9" t="str">
        <f t="shared" si="13"/>
        <v>NORMAL</v>
      </c>
      <c r="I256" s="9" t="str">
        <f t="shared" si="14"/>
        <v>NORMAL</v>
      </c>
      <c r="J256" s="35" t="str">
        <f t="shared" si="15"/>
        <v>Dewasa</v>
      </c>
      <c r="K256" s="5">
        <v>0</v>
      </c>
    </row>
    <row r="257" spans="1:11">
      <c r="A257" s="5">
        <v>142</v>
      </c>
      <c r="B257" s="5">
        <v>90</v>
      </c>
      <c r="C257" s="5">
        <v>30.4</v>
      </c>
      <c r="D257" s="5">
        <v>43</v>
      </c>
      <c r="E257" s="6">
        <v>1</v>
      </c>
      <c r="F257" s="31"/>
      <c r="G257" s="34" t="str">
        <f t="shared" si="12"/>
        <v>PREDIABETES</v>
      </c>
      <c r="H257" s="9" t="str">
        <f t="shared" si="13"/>
        <v>HIPERTENSI1</v>
      </c>
      <c r="I257" s="9" t="str">
        <f t="shared" si="14"/>
        <v>OBESITAS</v>
      </c>
      <c r="J257" s="35" t="str">
        <f t="shared" si="15"/>
        <v>Dewasa</v>
      </c>
      <c r="K257" s="5">
        <v>1</v>
      </c>
    </row>
    <row r="258" spans="1:11">
      <c r="A258" s="5">
        <v>116</v>
      </c>
      <c r="B258" s="5">
        <v>74</v>
      </c>
      <c r="C258" s="5">
        <v>32.299999999999997</v>
      </c>
      <c r="D258" s="5">
        <v>35</v>
      </c>
      <c r="E258" s="6">
        <v>1</v>
      </c>
      <c r="F258" s="31"/>
      <c r="G258" s="34" t="str">
        <f t="shared" ref="G258:G321" si="16">IF(A258&lt;140,"NORMAL",IF(A258&lt;=199,"PREDIABETES",IF(A258&gt;=200,"DIABETES")))</f>
        <v>NORMAL</v>
      </c>
      <c r="H258" s="9" t="str">
        <f t="shared" ref="H258:H321" si="17">IF(B258&lt;=80,"NORMAL",IF(B258&lt;=89,"PRAHIPERTENSI",IF(B258&lt;=99,"HIPERTENSI1",IF(B258&lt;=119,"HIPERTENSI2",IF(B258&gt;=120,"KRISIS")))))</f>
        <v>NORMAL</v>
      </c>
      <c r="I258" s="9" t="str">
        <f t="shared" ref="I258:I321" si="18">IF(C258&lt;=18.5,"KURANG",IF(C258&lt;=29.9,"NORMAL",IF(C258&gt;=30,"OBESITAS")))</f>
        <v>OBESITAS</v>
      </c>
      <c r="J258" s="35" t="str">
        <f t="shared" si="15"/>
        <v>Dewasa</v>
      </c>
      <c r="K258" s="5">
        <v>1</v>
      </c>
    </row>
    <row r="259" spans="1:11">
      <c r="A259" s="5">
        <v>152</v>
      </c>
      <c r="B259" s="5">
        <v>78</v>
      </c>
      <c r="C259" s="5">
        <v>34.200000000000003</v>
      </c>
      <c r="D259" s="5">
        <v>33</v>
      </c>
      <c r="E259" s="6">
        <v>1</v>
      </c>
      <c r="F259" s="31"/>
      <c r="G259" s="34" t="str">
        <f t="shared" si="16"/>
        <v>PREDIABETES</v>
      </c>
      <c r="H259" s="9" t="str">
        <f t="shared" si="17"/>
        <v>NORMAL</v>
      </c>
      <c r="I259" s="9" t="str">
        <f t="shared" si="18"/>
        <v>OBESITAS</v>
      </c>
      <c r="J259" s="35" t="str">
        <f t="shared" ref="J259:J322" si="19">IF(D259&lt;=59,"Dewasa",IF(D259&gt;=60,"Lansia"))</f>
        <v>Dewasa</v>
      </c>
      <c r="K259" s="5">
        <v>1</v>
      </c>
    </row>
    <row r="260" spans="1:11">
      <c r="A260" s="5">
        <v>197</v>
      </c>
      <c r="B260" s="5">
        <v>70</v>
      </c>
      <c r="C260" s="5">
        <v>34.700000000000003</v>
      </c>
      <c r="D260" s="5">
        <v>62</v>
      </c>
      <c r="E260" s="6">
        <v>1</v>
      </c>
      <c r="F260" s="31"/>
      <c r="G260" s="34" t="str">
        <f t="shared" si="16"/>
        <v>PREDIABETES</v>
      </c>
      <c r="H260" s="9" t="str">
        <f t="shared" si="17"/>
        <v>NORMAL</v>
      </c>
      <c r="I260" s="9" t="str">
        <f t="shared" si="18"/>
        <v>OBESITAS</v>
      </c>
      <c r="J260" s="35" t="str">
        <f t="shared" si="19"/>
        <v>Lansia</v>
      </c>
      <c r="K260" s="5">
        <v>1</v>
      </c>
    </row>
    <row r="261" spans="1:11">
      <c r="A261" s="5">
        <v>111</v>
      </c>
      <c r="B261" s="5">
        <v>56</v>
      </c>
      <c r="C261" s="5">
        <v>30.1</v>
      </c>
      <c r="D261" s="5">
        <v>30</v>
      </c>
      <c r="E261" s="6">
        <v>0</v>
      </c>
      <c r="F261" s="31"/>
      <c r="G261" s="34" t="str">
        <f t="shared" si="16"/>
        <v>NORMAL</v>
      </c>
      <c r="H261" s="9" t="str">
        <f t="shared" si="17"/>
        <v>NORMAL</v>
      </c>
      <c r="I261" s="9" t="str">
        <f t="shared" si="18"/>
        <v>OBESITAS</v>
      </c>
      <c r="J261" s="35" t="str">
        <f t="shared" si="19"/>
        <v>Dewasa</v>
      </c>
      <c r="K261" s="5">
        <v>0</v>
      </c>
    </row>
    <row r="262" spans="1:11">
      <c r="A262" s="5">
        <v>181</v>
      </c>
      <c r="B262" s="5">
        <v>64</v>
      </c>
      <c r="C262" s="5">
        <v>34.1</v>
      </c>
      <c r="D262" s="5">
        <v>38</v>
      </c>
      <c r="E262" s="6">
        <v>1</v>
      </c>
      <c r="F262" s="31"/>
      <c r="G262" s="34" t="str">
        <f t="shared" si="16"/>
        <v>PREDIABETES</v>
      </c>
      <c r="H262" s="9" t="str">
        <f t="shared" si="17"/>
        <v>NORMAL</v>
      </c>
      <c r="I262" s="9" t="str">
        <f t="shared" si="18"/>
        <v>OBESITAS</v>
      </c>
      <c r="J262" s="35" t="str">
        <f t="shared" si="19"/>
        <v>Dewasa</v>
      </c>
      <c r="K262" s="5">
        <v>1</v>
      </c>
    </row>
    <row r="263" spans="1:11">
      <c r="A263" s="5">
        <v>124</v>
      </c>
      <c r="B263" s="5">
        <v>72</v>
      </c>
      <c r="C263" s="5">
        <v>27.6</v>
      </c>
      <c r="D263" s="5">
        <v>29</v>
      </c>
      <c r="E263" s="6">
        <v>1</v>
      </c>
      <c r="F263" s="31"/>
      <c r="G263" s="34" t="str">
        <f t="shared" si="16"/>
        <v>NORMAL</v>
      </c>
      <c r="H263" s="9" t="str">
        <f t="shared" si="17"/>
        <v>NORMAL</v>
      </c>
      <c r="I263" s="9" t="str">
        <f t="shared" si="18"/>
        <v>NORMAL</v>
      </c>
      <c r="J263" s="35" t="str">
        <f t="shared" si="19"/>
        <v>Dewasa</v>
      </c>
      <c r="K263" s="5">
        <v>1</v>
      </c>
    </row>
    <row r="264" spans="1:11">
      <c r="A264" s="5">
        <v>105</v>
      </c>
      <c r="B264" s="5">
        <v>0</v>
      </c>
      <c r="C264" s="5">
        <v>0</v>
      </c>
      <c r="D264" s="5">
        <v>24</v>
      </c>
      <c r="E264" s="6">
        <v>0</v>
      </c>
      <c r="F264" s="31"/>
      <c r="G264" s="34" t="str">
        <f t="shared" si="16"/>
        <v>NORMAL</v>
      </c>
      <c r="H264" s="9" t="str">
        <f t="shared" si="17"/>
        <v>NORMAL</v>
      </c>
      <c r="I264" s="9" t="str">
        <f t="shared" si="18"/>
        <v>KURANG</v>
      </c>
      <c r="J264" s="35" t="str">
        <f t="shared" si="19"/>
        <v>Dewasa</v>
      </c>
      <c r="K264" s="5">
        <v>0</v>
      </c>
    </row>
    <row r="265" spans="1:11">
      <c r="A265" s="5">
        <v>114</v>
      </c>
      <c r="B265" s="5">
        <v>64</v>
      </c>
      <c r="C265" s="5">
        <v>28.9</v>
      </c>
      <c r="D265" s="5">
        <v>24</v>
      </c>
      <c r="E265" s="6">
        <v>0</v>
      </c>
      <c r="F265" s="31"/>
      <c r="G265" s="34" t="str">
        <f t="shared" si="16"/>
        <v>NORMAL</v>
      </c>
      <c r="H265" s="9" t="str">
        <f t="shared" si="17"/>
        <v>NORMAL</v>
      </c>
      <c r="I265" s="9" t="str">
        <f t="shared" si="18"/>
        <v>NORMAL</v>
      </c>
      <c r="J265" s="35" t="str">
        <f t="shared" si="19"/>
        <v>Dewasa</v>
      </c>
      <c r="K265" s="5">
        <v>0</v>
      </c>
    </row>
    <row r="266" spans="1:11">
      <c r="A266" s="5">
        <v>180</v>
      </c>
      <c r="B266" s="5">
        <v>78</v>
      </c>
      <c r="C266" s="5">
        <v>59.4</v>
      </c>
      <c r="D266" s="5">
        <v>25</v>
      </c>
      <c r="E266" s="6">
        <v>1</v>
      </c>
      <c r="F266" s="31"/>
      <c r="G266" s="34" t="str">
        <f t="shared" si="16"/>
        <v>PREDIABETES</v>
      </c>
      <c r="H266" s="9" t="str">
        <f t="shared" si="17"/>
        <v>NORMAL</v>
      </c>
      <c r="I266" s="9" t="str">
        <f t="shared" si="18"/>
        <v>OBESITAS</v>
      </c>
      <c r="J266" s="35" t="str">
        <f t="shared" si="19"/>
        <v>Dewasa</v>
      </c>
      <c r="K266" s="5">
        <v>1</v>
      </c>
    </row>
    <row r="267" spans="1:11">
      <c r="A267" s="5">
        <v>122</v>
      </c>
      <c r="B267" s="5">
        <v>78</v>
      </c>
      <c r="C267" s="5">
        <v>23</v>
      </c>
      <c r="D267" s="5">
        <v>40</v>
      </c>
      <c r="E267" s="6">
        <v>0</v>
      </c>
      <c r="F267" s="31"/>
      <c r="G267" s="34" t="str">
        <f t="shared" si="16"/>
        <v>NORMAL</v>
      </c>
      <c r="H267" s="9" t="str">
        <f t="shared" si="17"/>
        <v>NORMAL</v>
      </c>
      <c r="I267" s="9" t="str">
        <f t="shared" si="18"/>
        <v>NORMAL</v>
      </c>
      <c r="J267" s="35" t="str">
        <f t="shared" si="19"/>
        <v>Dewasa</v>
      </c>
      <c r="K267" s="5">
        <v>0</v>
      </c>
    </row>
    <row r="268" spans="1:11">
      <c r="A268" s="5">
        <v>194</v>
      </c>
      <c r="B268" s="5">
        <v>80</v>
      </c>
      <c r="C268" s="5">
        <v>26.1</v>
      </c>
      <c r="D268" s="5">
        <v>67</v>
      </c>
      <c r="E268" s="6">
        <v>0</v>
      </c>
      <c r="F268" s="31"/>
      <c r="G268" s="34" t="str">
        <f t="shared" si="16"/>
        <v>PREDIABETES</v>
      </c>
      <c r="H268" s="9" t="str">
        <f t="shared" si="17"/>
        <v>NORMAL</v>
      </c>
      <c r="I268" s="9" t="str">
        <f t="shared" si="18"/>
        <v>NORMAL</v>
      </c>
      <c r="J268" s="35" t="str">
        <f t="shared" si="19"/>
        <v>Lansia</v>
      </c>
      <c r="K268" s="5">
        <v>0</v>
      </c>
    </row>
    <row r="269" spans="1:11">
      <c r="A269" s="5">
        <v>138</v>
      </c>
      <c r="B269" s="5">
        <v>74</v>
      </c>
      <c r="C269" s="5">
        <v>36.1</v>
      </c>
      <c r="D269" s="5">
        <v>50</v>
      </c>
      <c r="E269" s="6">
        <v>1</v>
      </c>
      <c r="F269" s="31"/>
      <c r="G269" s="34" t="str">
        <f t="shared" si="16"/>
        <v>NORMAL</v>
      </c>
      <c r="H269" s="9" t="str">
        <f t="shared" si="17"/>
        <v>NORMAL</v>
      </c>
      <c r="I269" s="9" t="str">
        <f t="shared" si="18"/>
        <v>OBESITAS</v>
      </c>
      <c r="J269" s="35" t="str">
        <f t="shared" si="19"/>
        <v>Dewasa</v>
      </c>
      <c r="K269" s="5">
        <v>1</v>
      </c>
    </row>
    <row r="270" spans="1:11">
      <c r="A270" s="5">
        <v>199</v>
      </c>
      <c r="B270" s="5">
        <v>76</v>
      </c>
      <c r="C270" s="5">
        <v>42.9</v>
      </c>
      <c r="D270" s="5">
        <v>22</v>
      </c>
      <c r="E270" s="6">
        <v>1</v>
      </c>
      <c r="F270" s="31"/>
      <c r="G270" s="34" t="str">
        <f t="shared" si="16"/>
        <v>PREDIABETES</v>
      </c>
      <c r="H270" s="9" t="str">
        <f t="shared" si="17"/>
        <v>NORMAL</v>
      </c>
      <c r="I270" s="9" t="str">
        <f t="shared" si="18"/>
        <v>OBESITAS</v>
      </c>
      <c r="J270" s="35" t="str">
        <f t="shared" si="19"/>
        <v>Dewasa</v>
      </c>
      <c r="K270" s="5">
        <v>1</v>
      </c>
    </row>
    <row r="271" spans="1:11">
      <c r="A271" s="5">
        <v>179</v>
      </c>
      <c r="B271" s="5">
        <v>72</v>
      </c>
      <c r="C271" s="5">
        <v>32.700000000000003</v>
      </c>
      <c r="D271" s="5">
        <v>36</v>
      </c>
      <c r="E271" s="6">
        <v>1</v>
      </c>
      <c r="F271" s="31"/>
      <c r="G271" s="34" t="str">
        <f t="shared" si="16"/>
        <v>PREDIABETES</v>
      </c>
      <c r="H271" s="9" t="str">
        <f t="shared" si="17"/>
        <v>NORMAL</v>
      </c>
      <c r="I271" s="9" t="str">
        <f t="shared" si="18"/>
        <v>OBESITAS</v>
      </c>
      <c r="J271" s="35" t="str">
        <f t="shared" si="19"/>
        <v>Dewasa</v>
      </c>
      <c r="K271" s="5">
        <v>1</v>
      </c>
    </row>
    <row r="272" spans="1:11">
      <c r="A272" s="5">
        <v>163</v>
      </c>
      <c r="B272" s="5">
        <v>70</v>
      </c>
      <c r="C272" s="5">
        <v>31.6</v>
      </c>
      <c r="D272" s="5">
        <v>28</v>
      </c>
      <c r="E272" s="6">
        <v>1</v>
      </c>
      <c r="F272" s="31"/>
      <c r="G272" s="34" t="str">
        <f t="shared" si="16"/>
        <v>PREDIABETES</v>
      </c>
      <c r="H272" s="9" t="str">
        <f t="shared" si="17"/>
        <v>NORMAL</v>
      </c>
      <c r="I272" s="9" t="str">
        <f t="shared" si="18"/>
        <v>OBESITAS</v>
      </c>
      <c r="J272" s="35" t="str">
        <f t="shared" si="19"/>
        <v>Dewasa</v>
      </c>
      <c r="K272" s="5">
        <v>1</v>
      </c>
    </row>
    <row r="273" spans="1:11">
      <c r="A273" s="5">
        <v>85</v>
      </c>
      <c r="B273" s="5">
        <v>74</v>
      </c>
      <c r="C273" s="5">
        <v>29</v>
      </c>
      <c r="D273" s="5">
        <v>32</v>
      </c>
      <c r="E273" s="6">
        <v>1</v>
      </c>
      <c r="F273" s="31"/>
      <c r="G273" s="34" t="str">
        <f t="shared" si="16"/>
        <v>NORMAL</v>
      </c>
      <c r="H273" s="9" t="str">
        <f t="shared" si="17"/>
        <v>NORMAL</v>
      </c>
      <c r="I273" s="9" t="str">
        <f t="shared" si="18"/>
        <v>NORMAL</v>
      </c>
      <c r="J273" s="35" t="str">
        <f t="shared" si="19"/>
        <v>Dewasa</v>
      </c>
      <c r="K273" s="5">
        <v>1</v>
      </c>
    </row>
    <row r="274" spans="1:11">
      <c r="A274" s="5">
        <v>98</v>
      </c>
      <c r="B274" s="5">
        <v>82</v>
      </c>
      <c r="C274" s="5">
        <v>25.2</v>
      </c>
      <c r="D274" s="5">
        <v>22</v>
      </c>
      <c r="E274" s="6">
        <v>0</v>
      </c>
      <c r="F274" s="31"/>
      <c r="G274" s="34" t="str">
        <f t="shared" si="16"/>
        <v>NORMAL</v>
      </c>
      <c r="H274" s="9" t="str">
        <f t="shared" si="17"/>
        <v>PRAHIPERTENSI</v>
      </c>
      <c r="I274" s="9" t="str">
        <f t="shared" si="18"/>
        <v>NORMAL</v>
      </c>
      <c r="J274" s="35" t="str">
        <f t="shared" si="19"/>
        <v>Dewasa</v>
      </c>
      <c r="K274" s="5">
        <v>0</v>
      </c>
    </row>
    <row r="275" spans="1:11">
      <c r="A275" s="5">
        <v>107</v>
      </c>
      <c r="B275" s="5">
        <v>50</v>
      </c>
      <c r="C275" s="5">
        <v>28.3</v>
      </c>
      <c r="D275" s="5">
        <v>29</v>
      </c>
      <c r="E275" s="6">
        <v>0</v>
      </c>
      <c r="F275" s="31"/>
      <c r="G275" s="34" t="str">
        <f t="shared" si="16"/>
        <v>NORMAL</v>
      </c>
      <c r="H275" s="9" t="str">
        <f t="shared" si="17"/>
        <v>NORMAL</v>
      </c>
      <c r="I275" s="9" t="str">
        <f t="shared" si="18"/>
        <v>NORMAL</v>
      </c>
      <c r="J275" s="35" t="str">
        <f t="shared" si="19"/>
        <v>Dewasa</v>
      </c>
      <c r="K275" s="5">
        <v>0</v>
      </c>
    </row>
    <row r="276" spans="1:11">
      <c r="A276" s="5">
        <v>123</v>
      </c>
      <c r="B276" s="5">
        <v>80</v>
      </c>
      <c r="C276" s="5">
        <v>32</v>
      </c>
      <c r="D276" s="5">
        <v>34</v>
      </c>
      <c r="E276" s="6">
        <v>0</v>
      </c>
      <c r="F276" s="31"/>
      <c r="G276" s="34" t="str">
        <f t="shared" si="16"/>
        <v>NORMAL</v>
      </c>
      <c r="H276" s="9" t="str">
        <f t="shared" si="17"/>
        <v>NORMAL</v>
      </c>
      <c r="I276" s="9" t="str">
        <f t="shared" si="18"/>
        <v>OBESITAS</v>
      </c>
      <c r="J276" s="35" t="str">
        <f t="shared" si="19"/>
        <v>Dewasa</v>
      </c>
      <c r="K276" s="5">
        <v>0</v>
      </c>
    </row>
    <row r="277" spans="1:11">
      <c r="A277" s="5">
        <v>127</v>
      </c>
      <c r="B277" s="5">
        <v>46</v>
      </c>
      <c r="C277" s="5">
        <v>34.4</v>
      </c>
      <c r="D277" s="5">
        <v>22</v>
      </c>
      <c r="E277" s="6">
        <v>0</v>
      </c>
      <c r="F277" s="31"/>
      <c r="G277" s="34" t="str">
        <f t="shared" si="16"/>
        <v>NORMAL</v>
      </c>
      <c r="H277" s="9" t="str">
        <f t="shared" si="17"/>
        <v>NORMAL</v>
      </c>
      <c r="I277" s="9" t="str">
        <f t="shared" si="18"/>
        <v>OBESITAS</v>
      </c>
      <c r="J277" s="35" t="str">
        <f t="shared" si="19"/>
        <v>Dewasa</v>
      </c>
      <c r="K277" s="5">
        <v>0</v>
      </c>
    </row>
    <row r="278" spans="1:11">
      <c r="A278" s="5">
        <v>122</v>
      </c>
      <c r="B278" s="5">
        <v>68</v>
      </c>
      <c r="C278" s="5">
        <v>31.2</v>
      </c>
      <c r="D278" s="5">
        <v>41</v>
      </c>
      <c r="E278" s="6">
        <v>0</v>
      </c>
      <c r="F278" s="31"/>
      <c r="G278" s="34" t="str">
        <f t="shared" si="16"/>
        <v>NORMAL</v>
      </c>
      <c r="H278" s="9" t="str">
        <f t="shared" si="17"/>
        <v>NORMAL</v>
      </c>
      <c r="I278" s="9" t="str">
        <f t="shared" si="18"/>
        <v>OBESITAS</v>
      </c>
      <c r="J278" s="35" t="str">
        <f t="shared" si="19"/>
        <v>Dewasa</v>
      </c>
      <c r="K278" s="5">
        <v>0</v>
      </c>
    </row>
    <row r="279" spans="1:11">
      <c r="A279" s="5">
        <v>150</v>
      </c>
      <c r="B279" s="5">
        <v>78</v>
      </c>
      <c r="C279" s="5">
        <v>35.200000000000003</v>
      </c>
      <c r="D279" s="5">
        <v>54</v>
      </c>
      <c r="E279" s="6">
        <v>1</v>
      </c>
      <c r="F279" s="31"/>
      <c r="G279" s="34" t="str">
        <f t="shared" si="16"/>
        <v>PREDIABETES</v>
      </c>
      <c r="H279" s="9" t="str">
        <f t="shared" si="17"/>
        <v>NORMAL</v>
      </c>
      <c r="I279" s="9" t="str">
        <f t="shared" si="18"/>
        <v>OBESITAS</v>
      </c>
      <c r="J279" s="35" t="str">
        <f t="shared" si="19"/>
        <v>Dewasa</v>
      </c>
      <c r="K279" s="5">
        <v>1</v>
      </c>
    </row>
    <row r="280" spans="1:11">
      <c r="A280" s="5">
        <v>67</v>
      </c>
      <c r="B280" s="5">
        <v>76</v>
      </c>
      <c r="C280" s="5">
        <v>45.3</v>
      </c>
      <c r="D280" s="5">
        <v>46</v>
      </c>
      <c r="E280" s="6">
        <v>0</v>
      </c>
      <c r="F280" s="31"/>
      <c r="G280" s="34" t="str">
        <f t="shared" si="16"/>
        <v>NORMAL</v>
      </c>
      <c r="H280" s="9" t="str">
        <f t="shared" si="17"/>
        <v>NORMAL</v>
      </c>
      <c r="I280" s="9" t="str">
        <f t="shared" si="18"/>
        <v>OBESITAS</v>
      </c>
      <c r="J280" s="35" t="str">
        <f t="shared" si="19"/>
        <v>Dewasa</v>
      </c>
      <c r="K280" s="5">
        <v>0</v>
      </c>
    </row>
    <row r="281" spans="1:11">
      <c r="A281" s="5">
        <v>135</v>
      </c>
      <c r="B281" s="5">
        <v>68</v>
      </c>
      <c r="C281" s="5">
        <v>42.3</v>
      </c>
      <c r="D281" s="5">
        <v>24</v>
      </c>
      <c r="E281" s="6">
        <v>1</v>
      </c>
      <c r="F281" s="31"/>
      <c r="G281" s="34" t="str">
        <f t="shared" si="16"/>
        <v>NORMAL</v>
      </c>
      <c r="H281" s="9" t="str">
        <f t="shared" si="17"/>
        <v>NORMAL</v>
      </c>
      <c r="I281" s="9" t="str">
        <f t="shared" si="18"/>
        <v>OBESITAS</v>
      </c>
      <c r="J281" s="35" t="str">
        <f t="shared" si="19"/>
        <v>Dewasa</v>
      </c>
      <c r="K281" s="5">
        <v>1</v>
      </c>
    </row>
    <row r="282" spans="1:11">
      <c r="A282" s="5">
        <v>115</v>
      </c>
      <c r="B282" s="5">
        <v>0</v>
      </c>
      <c r="C282" s="5">
        <v>35.299999999999997</v>
      </c>
      <c r="D282" s="5">
        <v>29</v>
      </c>
      <c r="E282" s="6">
        <v>0</v>
      </c>
      <c r="F282" s="31"/>
      <c r="G282" s="34" t="str">
        <f t="shared" si="16"/>
        <v>NORMAL</v>
      </c>
      <c r="H282" s="9" t="str">
        <f t="shared" si="17"/>
        <v>NORMAL</v>
      </c>
      <c r="I282" s="9" t="str">
        <f t="shared" si="18"/>
        <v>OBESITAS</v>
      </c>
      <c r="J282" s="35" t="str">
        <f t="shared" si="19"/>
        <v>Dewasa</v>
      </c>
      <c r="K282" s="5">
        <v>0</v>
      </c>
    </row>
    <row r="283" spans="1:11">
      <c r="A283" s="5">
        <v>114</v>
      </c>
      <c r="B283" s="5">
        <v>0</v>
      </c>
      <c r="C283" s="5">
        <v>0</v>
      </c>
      <c r="D283" s="5">
        <v>26</v>
      </c>
      <c r="E283" s="6">
        <v>0</v>
      </c>
      <c r="F283" s="31"/>
      <c r="G283" s="34" t="str">
        <f t="shared" si="16"/>
        <v>NORMAL</v>
      </c>
      <c r="H283" s="9" t="str">
        <f t="shared" si="17"/>
        <v>NORMAL</v>
      </c>
      <c r="I283" s="9" t="str">
        <f t="shared" si="18"/>
        <v>KURANG</v>
      </c>
      <c r="J283" s="35" t="str">
        <f t="shared" si="19"/>
        <v>Dewasa</v>
      </c>
      <c r="K283" s="5">
        <v>0</v>
      </c>
    </row>
    <row r="284" spans="1:11">
      <c r="A284" s="5">
        <v>132</v>
      </c>
      <c r="B284" s="5">
        <v>86</v>
      </c>
      <c r="C284" s="5">
        <v>28</v>
      </c>
      <c r="D284" s="5">
        <v>63</v>
      </c>
      <c r="E284" s="6">
        <v>0</v>
      </c>
      <c r="F284" s="31"/>
      <c r="G284" s="34" t="str">
        <f t="shared" si="16"/>
        <v>NORMAL</v>
      </c>
      <c r="H284" s="9" t="str">
        <f t="shared" si="17"/>
        <v>PRAHIPERTENSI</v>
      </c>
      <c r="I284" s="9" t="str">
        <f t="shared" si="18"/>
        <v>NORMAL</v>
      </c>
      <c r="J284" s="35" t="str">
        <f t="shared" si="19"/>
        <v>Lansia</v>
      </c>
      <c r="K284" s="5">
        <v>0</v>
      </c>
    </row>
    <row r="285" spans="1:11">
      <c r="A285" s="5">
        <v>156</v>
      </c>
      <c r="B285" s="5">
        <v>86</v>
      </c>
      <c r="C285" s="5">
        <v>24.8</v>
      </c>
      <c r="D285" s="5">
        <v>53</v>
      </c>
      <c r="E285" s="6">
        <v>1</v>
      </c>
      <c r="F285" s="31"/>
      <c r="G285" s="34" t="str">
        <f t="shared" si="16"/>
        <v>PREDIABETES</v>
      </c>
      <c r="H285" s="9" t="str">
        <f t="shared" si="17"/>
        <v>PRAHIPERTENSI</v>
      </c>
      <c r="I285" s="9" t="str">
        <f t="shared" si="18"/>
        <v>NORMAL</v>
      </c>
      <c r="J285" s="35" t="str">
        <f t="shared" si="19"/>
        <v>Dewasa</v>
      </c>
      <c r="K285" s="5">
        <v>1</v>
      </c>
    </row>
    <row r="286" spans="1:11">
      <c r="A286" s="5">
        <v>100</v>
      </c>
      <c r="B286" s="5">
        <v>66</v>
      </c>
      <c r="C286" s="5">
        <v>32</v>
      </c>
      <c r="D286" s="5">
        <v>42</v>
      </c>
      <c r="E286" s="6">
        <v>0</v>
      </c>
      <c r="F286" s="31"/>
      <c r="G286" s="34" t="str">
        <f t="shared" si="16"/>
        <v>NORMAL</v>
      </c>
      <c r="H286" s="9" t="str">
        <f t="shared" si="17"/>
        <v>NORMAL</v>
      </c>
      <c r="I286" s="9" t="str">
        <f t="shared" si="18"/>
        <v>OBESITAS</v>
      </c>
      <c r="J286" s="35" t="str">
        <f t="shared" si="19"/>
        <v>Dewasa</v>
      </c>
      <c r="K286" s="5">
        <v>0</v>
      </c>
    </row>
    <row r="287" spans="1:11">
      <c r="A287" s="5">
        <v>153</v>
      </c>
      <c r="B287" s="5">
        <v>88</v>
      </c>
      <c r="C287" s="5">
        <v>40.6</v>
      </c>
      <c r="D287" s="5">
        <v>39</v>
      </c>
      <c r="E287" s="6">
        <v>0</v>
      </c>
      <c r="F287" s="31"/>
      <c r="G287" s="34" t="str">
        <f t="shared" si="16"/>
        <v>PREDIABETES</v>
      </c>
      <c r="H287" s="9" t="str">
        <f t="shared" si="17"/>
        <v>PRAHIPERTENSI</v>
      </c>
      <c r="I287" s="9" t="str">
        <f t="shared" si="18"/>
        <v>OBESITAS</v>
      </c>
      <c r="J287" s="35" t="str">
        <f t="shared" si="19"/>
        <v>Dewasa</v>
      </c>
      <c r="K287" s="5">
        <v>0</v>
      </c>
    </row>
    <row r="288" spans="1:11">
      <c r="A288" s="5">
        <v>95</v>
      </c>
      <c r="B288" s="5">
        <v>85</v>
      </c>
      <c r="C288" s="5">
        <v>37.4</v>
      </c>
      <c r="D288" s="5">
        <v>24</v>
      </c>
      <c r="E288" s="6">
        <v>1</v>
      </c>
      <c r="F288" s="31"/>
      <c r="G288" s="34" t="str">
        <f t="shared" si="16"/>
        <v>NORMAL</v>
      </c>
      <c r="H288" s="9" t="str">
        <f t="shared" si="17"/>
        <v>PRAHIPERTENSI</v>
      </c>
      <c r="I288" s="9" t="str">
        <f t="shared" si="18"/>
        <v>OBESITAS</v>
      </c>
      <c r="J288" s="35" t="str">
        <f t="shared" si="19"/>
        <v>Dewasa</v>
      </c>
      <c r="K288" s="5">
        <v>1</v>
      </c>
    </row>
    <row r="289" spans="1:11">
      <c r="A289" s="5">
        <v>158</v>
      </c>
      <c r="B289" s="5">
        <v>114</v>
      </c>
      <c r="C289" s="5">
        <v>42.3</v>
      </c>
      <c r="D289" s="5">
        <v>44</v>
      </c>
      <c r="E289" s="6">
        <v>1</v>
      </c>
      <c r="F289" s="31"/>
      <c r="G289" s="34" t="str">
        <f t="shared" si="16"/>
        <v>PREDIABETES</v>
      </c>
      <c r="H289" s="9" t="str">
        <f t="shared" si="17"/>
        <v>HIPERTENSI2</v>
      </c>
      <c r="I289" s="9" t="str">
        <f t="shared" si="18"/>
        <v>OBESITAS</v>
      </c>
      <c r="J289" s="35" t="str">
        <f t="shared" si="19"/>
        <v>Dewasa</v>
      </c>
      <c r="K289" s="5">
        <v>1</v>
      </c>
    </row>
    <row r="290" spans="1:11">
      <c r="A290" s="5">
        <v>172</v>
      </c>
      <c r="B290" s="5">
        <v>68</v>
      </c>
      <c r="C290" s="5">
        <v>42.4</v>
      </c>
      <c r="D290" s="5">
        <v>28</v>
      </c>
      <c r="E290" s="6">
        <v>1</v>
      </c>
      <c r="F290" s="31"/>
      <c r="G290" s="34" t="str">
        <f t="shared" si="16"/>
        <v>PREDIABETES</v>
      </c>
      <c r="H290" s="9" t="str">
        <f t="shared" si="17"/>
        <v>NORMAL</v>
      </c>
      <c r="I290" s="9" t="str">
        <f t="shared" si="18"/>
        <v>OBESITAS</v>
      </c>
      <c r="J290" s="35" t="str">
        <f t="shared" si="19"/>
        <v>Dewasa</v>
      </c>
      <c r="K290" s="5">
        <v>1</v>
      </c>
    </row>
    <row r="291" spans="1:11">
      <c r="A291" s="5">
        <v>123</v>
      </c>
      <c r="B291" s="5">
        <v>72</v>
      </c>
      <c r="C291" s="5">
        <v>36.299999999999997</v>
      </c>
      <c r="D291" s="5">
        <v>52</v>
      </c>
      <c r="E291" s="6">
        <v>1</v>
      </c>
      <c r="F291" s="31"/>
      <c r="G291" s="34" t="str">
        <f t="shared" si="16"/>
        <v>NORMAL</v>
      </c>
      <c r="H291" s="9" t="str">
        <f t="shared" si="17"/>
        <v>NORMAL</v>
      </c>
      <c r="I291" s="9" t="str">
        <f t="shared" si="18"/>
        <v>OBESITAS</v>
      </c>
      <c r="J291" s="35" t="str">
        <f t="shared" si="19"/>
        <v>Dewasa</v>
      </c>
      <c r="K291" s="5">
        <v>1</v>
      </c>
    </row>
    <row r="292" spans="1:11">
      <c r="A292" s="5">
        <v>81</v>
      </c>
      <c r="B292" s="5">
        <v>78</v>
      </c>
      <c r="C292" s="5">
        <v>46.7</v>
      </c>
      <c r="D292" s="5">
        <v>42</v>
      </c>
      <c r="E292" s="6">
        <v>0</v>
      </c>
      <c r="F292" s="31"/>
      <c r="G292" s="34" t="str">
        <f t="shared" si="16"/>
        <v>NORMAL</v>
      </c>
      <c r="H292" s="9" t="str">
        <f t="shared" si="17"/>
        <v>NORMAL</v>
      </c>
      <c r="I292" s="9" t="str">
        <f t="shared" si="18"/>
        <v>OBESITAS</v>
      </c>
      <c r="J292" s="35" t="str">
        <f t="shared" si="19"/>
        <v>Dewasa</v>
      </c>
      <c r="K292" s="5">
        <v>0</v>
      </c>
    </row>
    <row r="293" spans="1:11">
      <c r="A293" s="5">
        <v>179</v>
      </c>
      <c r="B293" s="5">
        <v>90</v>
      </c>
      <c r="C293" s="5">
        <v>44.1</v>
      </c>
      <c r="D293" s="5">
        <v>23</v>
      </c>
      <c r="E293" s="6">
        <v>1</v>
      </c>
      <c r="F293" s="31"/>
      <c r="G293" s="34" t="str">
        <f t="shared" si="16"/>
        <v>PREDIABETES</v>
      </c>
      <c r="H293" s="9" t="str">
        <f t="shared" si="17"/>
        <v>HIPERTENSI1</v>
      </c>
      <c r="I293" s="9" t="str">
        <f t="shared" si="18"/>
        <v>OBESITAS</v>
      </c>
      <c r="J293" s="35" t="str">
        <f t="shared" si="19"/>
        <v>Dewasa</v>
      </c>
      <c r="K293" s="5">
        <v>1</v>
      </c>
    </row>
    <row r="294" spans="1:11">
      <c r="A294" s="5">
        <v>137</v>
      </c>
      <c r="B294" s="5">
        <v>40</v>
      </c>
      <c r="C294" s="5">
        <v>43.1</v>
      </c>
      <c r="D294" s="5">
        <v>33</v>
      </c>
      <c r="E294" s="6">
        <v>1</v>
      </c>
      <c r="F294" s="31"/>
      <c r="G294" s="34" t="str">
        <f t="shared" si="16"/>
        <v>NORMAL</v>
      </c>
      <c r="H294" s="9" t="str">
        <f t="shared" si="17"/>
        <v>NORMAL</v>
      </c>
      <c r="I294" s="9" t="str">
        <f t="shared" si="18"/>
        <v>OBESITAS</v>
      </c>
      <c r="J294" s="35" t="str">
        <f t="shared" si="19"/>
        <v>Dewasa</v>
      </c>
      <c r="K294" s="5">
        <v>1</v>
      </c>
    </row>
    <row r="295" spans="1:11">
      <c r="A295" s="5">
        <v>124</v>
      </c>
      <c r="B295" s="5">
        <v>76</v>
      </c>
      <c r="C295" s="5">
        <v>28.7</v>
      </c>
      <c r="D295" s="5">
        <v>52</v>
      </c>
      <c r="E295" s="6">
        <v>1</v>
      </c>
      <c r="F295" s="31"/>
      <c r="G295" s="34" t="str">
        <f t="shared" si="16"/>
        <v>NORMAL</v>
      </c>
      <c r="H295" s="9" t="str">
        <f t="shared" si="17"/>
        <v>NORMAL</v>
      </c>
      <c r="I295" s="9" t="str">
        <f t="shared" si="18"/>
        <v>NORMAL</v>
      </c>
      <c r="J295" s="35" t="str">
        <f t="shared" si="19"/>
        <v>Dewasa</v>
      </c>
      <c r="K295" s="5">
        <v>1</v>
      </c>
    </row>
    <row r="296" spans="1:11">
      <c r="A296" s="5">
        <v>134</v>
      </c>
      <c r="B296" s="5">
        <v>70</v>
      </c>
      <c r="C296" s="5">
        <v>35.4</v>
      </c>
      <c r="D296" s="5">
        <v>29</v>
      </c>
      <c r="E296" s="6">
        <v>1</v>
      </c>
      <c r="F296" s="31"/>
      <c r="G296" s="34" t="str">
        <f t="shared" si="16"/>
        <v>NORMAL</v>
      </c>
      <c r="H296" s="9" t="str">
        <f t="shared" si="17"/>
        <v>NORMAL</v>
      </c>
      <c r="I296" s="9" t="str">
        <f t="shared" si="18"/>
        <v>OBESITAS</v>
      </c>
      <c r="J296" s="35" t="str">
        <f t="shared" si="19"/>
        <v>Dewasa</v>
      </c>
      <c r="K296" s="5">
        <v>1</v>
      </c>
    </row>
    <row r="297" spans="1:11">
      <c r="A297" s="5">
        <v>111</v>
      </c>
      <c r="B297" s="5">
        <v>62</v>
      </c>
      <c r="C297" s="5">
        <v>22.6</v>
      </c>
      <c r="D297" s="5">
        <v>21</v>
      </c>
      <c r="E297" s="6">
        <v>0</v>
      </c>
      <c r="F297" s="31"/>
      <c r="G297" s="34" t="str">
        <f t="shared" si="16"/>
        <v>NORMAL</v>
      </c>
      <c r="H297" s="9" t="str">
        <f t="shared" si="17"/>
        <v>NORMAL</v>
      </c>
      <c r="I297" s="9" t="str">
        <f t="shared" si="18"/>
        <v>NORMAL</v>
      </c>
      <c r="J297" s="35" t="str">
        <f t="shared" si="19"/>
        <v>Dewasa</v>
      </c>
      <c r="K297" s="5">
        <v>0</v>
      </c>
    </row>
    <row r="298" spans="1:11">
      <c r="A298" s="5">
        <v>158</v>
      </c>
      <c r="B298" s="5">
        <v>90</v>
      </c>
      <c r="C298" s="5">
        <v>31.6</v>
      </c>
      <c r="D298" s="5">
        <v>66</v>
      </c>
      <c r="E298" s="6">
        <v>1</v>
      </c>
      <c r="F298" s="31"/>
      <c r="G298" s="34" t="str">
        <f t="shared" si="16"/>
        <v>PREDIABETES</v>
      </c>
      <c r="H298" s="9" t="str">
        <f t="shared" si="17"/>
        <v>HIPERTENSI1</v>
      </c>
      <c r="I298" s="9" t="str">
        <f t="shared" si="18"/>
        <v>OBESITAS</v>
      </c>
      <c r="J298" s="35" t="str">
        <f t="shared" si="19"/>
        <v>Lansia</v>
      </c>
      <c r="K298" s="5">
        <v>1</v>
      </c>
    </row>
    <row r="299" spans="1:11">
      <c r="A299" s="5">
        <v>148</v>
      </c>
      <c r="B299" s="5">
        <v>72</v>
      </c>
      <c r="C299" s="5">
        <v>33.6</v>
      </c>
      <c r="D299" s="5">
        <v>50</v>
      </c>
      <c r="E299" s="6">
        <v>1</v>
      </c>
      <c r="F299" s="31"/>
      <c r="G299" s="34" t="str">
        <f t="shared" si="16"/>
        <v>PREDIABETES</v>
      </c>
      <c r="H299" s="9" t="str">
        <f t="shared" si="17"/>
        <v>NORMAL</v>
      </c>
      <c r="I299" s="9" t="str">
        <f t="shared" si="18"/>
        <v>OBESITAS</v>
      </c>
      <c r="J299" s="35" t="str">
        <f t="shared" si="19"/>
        <v>Dewasa</v>
      </c>
      <c r="K299" s="5">
        <v>1</v>
      </c>
    </row>
    <row r="300" spans="1:11">
      <c r="A300" s="5">
        <v>85</v>
      </c>
      <c r="B300" s="5">
        <v>78</v>
      </c>
      <c r="C300" s="5">
        <v>31.2</v>
      </c>
      <c r="D300" s="5">
        <v>42</v>
      </c>
      <c r="E300" s="6">
        <v>0</v>
      </c>
      <c r="F300" s="31"/>
      <c r="G300" s="34" t="str">
        <f t="shared" si="16"/>
        <v>NORMAL</v>
      </c>
      <c r="H300" s="9" t="str">
        <f t="shared" si="17"/>
        <v>NORMAL</v>
      </c>
      <c r="I300" s="9" t="str">
        <f t="shared" si="18"/>
        <v>OBESITAS</v>
      </c>
      <c r="J300" s="35" t="str">
        <f t="shared" si="19"/>
        <v>Dewasa</v>
      </c>
      <c r="K300" s="5">
        <v>0</v>
      </c>
    </row>
    <row r="301" spans="1:11">
      <c r="A301" s="5">
        <v>112</v>
      </c>
      <c r="B301" s="5">
        <v>66</v>
      </c>
      <c r="C301" s="5">
        <v>25</v>
      </c>
      <c r="D301" s="5">
        <v>24</v>
      </c>
      <c r="E301" s="6">
        <v>0</v>
      </c>
      <c r="F301" s="31"/>
      <c r="G301" s="34" t="str">
        <f t="shared" si="16"/>
        <v>NORMAL</v>
      </c>
      <c r="H301" s="9" t="str">
        <f t="shared" si="17"/>
        <v>NORMAL</v>
      </c>
      <c r="I301" s="9" t="str">
        <f t="shared" si="18"/>
        <v>NORMAL</v>
      </c>
      <c r="J301" s="35" t="str">
        <f t="shared" si="19"/>
        <v>Dewasa</v>
      </c>
      <c r="K301" s="5">
        <v>0</v>
      </c>
    </row>
    <row r="302" spans="1:11">
      <c r="A302" s="5">
        <v>95</v>
      </c>
      <c r="B302" s="5">
        <v>54</v>
      </c>
      <c r="C302" s="5">
        <v>26.1</v>
      </c>
      <c r="D302" s="5">
        <v>22</v>
      </c>
      <c r="E302" s="6">
        <v>0</v>
      </c>
      <c r="F302" s="31"/>
      <c r="G302" s="34" t="str">
        <f t="shared" si="16"/>
        <v>NORMAL</v>
      </c>
      <c r="H302" s="9" t="str">
        <f t="shared" si="17"/>
        <v>NORMAL</v>
      </c>
      <c r="I302" s="9" t="str">
        <f t="shared" si="18"/>
        <v>NORMAL</v>
      </c>
      <c r="J302" s="35" t="str">
        <f t="shared" si="19"/>
        <v>Dewasa</v>
      </c>
      <c r="K302" s="5">
        <v>0</v>
      </c>
    </row>
    <row r="303" spans="1:11">
      <c r="A303" s="5">
        <v>93</v>
      </c>
      <c r="B303" s="5">
        <v>56</v>
      </c>
      <c r="C303" s="5">
        <v>22.5</v>
      </c>
      <c r="D303" s="5">
        <v>22</v>
      </c>
      <c r="E303" s="6">
        <v>0</v>
      </c>
      <c r="F303" s="31"/>
      <c r="G303" s="34" t="str">
        <f t="shared" si="16"/>
        <v>NORMAL</v>
      </c>
      <c r="H303" s="9" t="str">
        <f t="shared" si="17"/>
        <v>NORMAL</v>
      </c>
      <c r="I303" s="9" t="str">
        <f t="shared" si="18"/>
        <v>NORMAL</v>
      </c>
      <c r="J303" s="35" t="str">
        <f t="shared" si="19"/>
        <v>Dewasa</v>
      </c>
      <c r="K303" s="5">
        <v>0</v>
      </c>
    </row>
    <row r="304" spans="1:11">
      <c r="A304" s="5">
        <v>92</v>
      </c>
      <c r="B304" s="5">
        <v>92</v>
      </c>
      <c r="C304" s="5">
        <v>19.899999999999999</v>
      </c>
      <c r="D304" s="5">
        <v>28</v>
      </c>
      <c r="E304" s="6">
        <v>0</v>
      </c>
      <c r="F304" s="31"/>
      <c r="G304" s="34" t="str">
        <f t="shared" si="16"/>
        <v>NORMAL</v>
      </c>
      <c r="H304" s="9" t="str">
        <f t="shared" si="17"/>
        <v>HIPERTENSI1</v>
      </c>
      <c r="I304" s="9" t="str">
        <f t="shared" si="18"/>
        <v>NORMAL</v>
      </c>
      <c r="J304" s="35" t="str">
        <f t="shared" si="19"/>
        <v>Dewasa</v>
      </c>
      <c r="K304" s="5">
        <v>0</v>
      </c>
    </row>
    <row r="305" spans="1:11">
      <c r="A305" s="5">
        <v>167</v>
      </c>
      <c r="B305" s="5">
        <v>106</v>
      </c>
      <c r="C305" s="5">
        <v>37.6</v>
      </c>
      <c r="D305" s="5">
        <v>43</v>
      </c>
      <c r="E305" s="6">
        <v>1</v>
      </c>
      <c r="F305" s="31"/>
      <c r="G305" s="34" t="str">
        <f t="shared" si="16"/>
        <v>PREDIABETES</v>
      </c>
      <c r="H305" s="9" t="str">
        <f t="shared" si="17"/>
        <v>HIPERTENSI2</v>
      </c>
      <c r="I305" s="9" t="str">
        <f t="shared" si="18"/>
        <v>OBESITAS</v>
      </c>
      <c r="J305" s="35" t="str">
        <f t="shared" si="19"/>
        <v>Dewasa</v>
      </c>
      <c r="K305" s="5">
        <v>1</v>
      </c>
    </row>
    <row r="306" spans="1:11">
      <c r="A306" s="5">
        <v>184</v>
      </c>
      <c r="B306" s="5">
        <v>84</v>
      </c>
      <c r="C306" s="5">
        <v>35.5</v>
      </c>
      <c r="D306" s="5">
        <v>41</v>
      </c>
      <c r="E306" s="6">
        <v>1</v>
      </c>
      <c r="F306" s="31"/>
      <c r="G306" s="34" t="str">
        <f t="shared" si="16"/>
        <v>PREDIABETES</v>
      </c>
      <c r="H306" s="9" t="str">
        <f t="shared" si="17"/>
        <v>PRAHIPERTENSI</v>
      </c>
      <c r="I306" s="9" t="str">
        <f t="shared" si="18"/>
        <v>OBESITAS</v>
      </c>
      <c r="J306" s="35" t="str">
        <f t="shared" si="19"/>
        <v>Dewasa</v>
      </c>
      <c r="K306" s="5">
        <v>1</v>
      </c>
    </row>
    <row r="307" spans="1:11">
      <c r="A307" s="5">
        <v>120</v>
      </c>
      <c r="B307" s="5">
        <v>0</v>
      </c>
      <c r="C307" s="5">
        <v>30</v>
      </c>
      <c r="D307" s="5">
        <v>38</v>
      </c>
      <c r="E307" s="6">
        <v>1</v>
      </c>
      <c r="F307" s="31"/>
      <c r="G307" s="34" t="str">
        <f t="shared" si="16"/>
        <v>NORMAL</v>
      </c>
      <c r="H307" s="9" t="str">
        <f t="shared" si="17"/>
        <v>NORMAL</v>
      </c>
      <c r="I307" s="9" t="str">
        <f t="shared" si="18"/>
        <v>OBESITAS</v>
      </c>
      <c r="J307" s="35" t="str">
        <f t="shared" si="19"/>
        <v>Dewasa</v>
      </c>
      <c r="K307" s="5">
        <v>1</v>
      </c>
    </row>
    <row r="308" spans="1:11">
      <c r="A308" s="5">
        <v>189</v>
      </c>
      <c r="B308" s="5">
        <v>60</v>
      </c>
      <c r="C308" s="5">
        <v>30.1</v>
      </c>
      <c r="D308" s="5">
        <v>59</v>
      </c>
      <c r="E308" s="6">
        <v>1</v>
      </c>
      <c r="F308" s="31"/>
      <c r="G308" s="34" t="str">
        <f t="shared" si="16"/>
        <v>PREDIABETES</v>
      </c>
      <c r="H308" s="9" t="str">
        <f t="shared" si="17"/>
        <v>NORMAL</v>
      </c>
      <c r="I308" s="9" t="str">
        <f t="shared" si="18"/>
        <v>OBESITAS</v>
      </c>
      <c r="J308" s="35" t="str">
        <f t="shared" si="19"/>
        <v>Dewasa</v>
      </c>
      <c r="K308" s="5">
        <v>1</v>
      </c>
    </row>
    <row r="309" spans="1:11">
      <c r="A309" s="5">
        <v>115</v>
      </c>
      <c r="B309" s="5">
        <v>76</v>
      </c>
      <c r="C309" s="5">
        <v>31.2</v>
      </c>
      <c r="D309" s="5">
        <v>44</v>
      </c>
      <c r="E309" s="6">
        <v>1</v>
      </c>
      <c r="F309" s="31"/>
      <c r="G309" s="34" t="str">
        <f t="shared" si="16"/>
        <v>NORMAL</v>
      </c>
      <c r="H309" s="9" t="str">
        <f t="shared" si="17"/>
        <v>NORMAL</v>
      </c>
      <c r="I309" s="9" t="str">
        <f t="shared" si="18"/>
        <v>OBESITAS</v>
      </c>
      <c r="J309" s="35" t="str">
        <f t="shared" si="19"/>
        <v>Dewasa</v>
      </c>
      <c r="K309" s="5">
        <v>1</v>
      </c>
    </row>
    <row r="310" spans="1:11">
      <c r="A310" s="5">
        <v>0</v>
      </c>
      <c r="B310" s="5">
        <v>68</v>
      </c>
      <c r="C310" s="5">
        <v>39</v>
      </c>
      <c r="D310" s="5">
        <v>41</v>
      </c>
      <c r="E310" s="6">
        <v>1</v>
      </c>
      <c r="F310" s="31"/>
      <c r="G310" s="34" t="str">
        <f t="shared" si="16"/>
        <v>NORMAL</v>
      </c>
      <c r="H310" s="9" t="str">
        <f t="shared" si="17"/>
        <v>NORMAL</v>
      </c>
      <c r="I310" s="9" t="str">
        <f t="shared" si="18"/>
        <v>OBESITAS</v>
      </c>
      <c r="J310" s="35" t="str">
        <f t="shared" si="19"/>
        <v>Dewasa</v>
      </c>
      <c r="K310" s="5">
        <v>1</v>
      </c>
    </row>
    <row r="311" spans="1:11">
      <c r="A311" s="5">
        <v>111</v>
      </c>
      <c r="B311" s="5">
        <v>94</v>
      </c>
      <c r="C311" s="5">
        <v>32.799999999999997</v>
      </c>
      <c r="D311" s="5">
        <v>45</v>
      </c>
      <c r="E311" s="6">
        <v>0</v>
      </c>
      <c r="F311" s="31"/>
      <c r="G311" s="34" t="str">
        <f t="shared" si="16"/>
        <v>NORMAL</v>
      </c>
      <c r="H311" s="9" t="str">
        <f t="shared" si="17"/>
        <v>HIPERTENSI1</v>
      </c>
      <c r="I311" s="9" t="str">
        <f t="shared" si="18"/>
        <v>OBESITAS</v>
      </c>
      <c r="J311" s="35" t="str">
        <f t="shared" si="19"/>
        <v>Dewasa</v>
      </c>
      <c r="K311" s="5">
        <v>0</v>
      </c>
    </row>
    <row r="312" spans="1:11">
      <c r="A312" s="5">
        <v>156</v>
      </c>
      <c r="B312" s="5">
        <v>86</v>
      </c>
      <c r="C312" s="5">
        <v>34.299999999999997</v>
      </c>
      <c r="D312" s="5">
        <v>42</v>
      </c>
      <c r="E312" s="6">
        <v>1</v>
      </c>
      <c r="F312" s="31"/>
      <c r="G312" s="34" t="str">
        <f t="shared" si="16"/>
        <v>PREDIABETES</v>
      </c>
      <c r="H312" s="9" t="str">
        <f t="shared" si="17"/>
        <v>PRAHIPERTENSI</v>
      </c>
      <c r="I312" s="9" t="str">
        <f t="shared" si="18"/>
        <v>OBESITAS</v>
      </c>
      <c r="J312" s="35" t="str">
        <f t="shared" si="19"/>
        <v>Dewasa</v>
      </c>
      <c r="K312" s="5">
        <v>1</v>
      </c>
    </row>
    <row r="313" spans="1:11">
      <c r="A313" s="5">
        <v>108</v>
      </c>
      <c r="B313" s="5">
        <v>88</v>
      </c>
      <c r="C313" s="5">
        <v>27.1</v>
      </c>
      <c r="D313" s="5">
        <v>24</v>
      </c>
      <c r="E313" s="6">
        <v>0</v>
      </c>
      <c r="F313" s="31"/>
      <c r="G313" s="34" t="str">
        <f t="shared" si="16"/>
        <v>NORMAL</v>
      </c>
      <c r="H313" s="9" t="str">
        <f t="shared" si="17"/>
        <v>PRAHIPERTENSI</v>
      </c>
      <c r="I313" s="9" t="str">
        <f t="shared" si="18"/>
        <v>NORMAL</v>
      </c>
      <c r="J313" s="35" t="str">
        <f t="shared" si="19"/>
        <v>Dewasa</v>
      </c>
      <c r="K313" s="5">
        <v>0</v>
      </c>
    </row>
    <row r="314" spans="1:11">
      <c r="A314" s="5">
        <v>105</v>
      </c>
      <c r="B314" s="5">
        <v>84</v>
      </c>
      <c r="C314" s="5">
        <v>27.9</v>
      </c>
      <c r="D314" s="5">
        <v>62</v>
      </c>
      <c r="E314" s="6">
        <v>1</v>
      </c>
      <c r="F314" s="31"/>
      <c r="G314" s="34" t="str">
        <f t="shared" si="16"/>
        <v>NORMAL</v>
      </c>
      <c r="H314" s="9" t="str">
        <f t="shared" si="17"/>
        <v>PRAHIPERTENSI</v>
      </c>
      <c r="I314" s="9" t="str">
        <f t="shared" si="18"/>
        <v>NORMAL</v>
      </c>
      <c r="J314" s="35" t="str">
        <f t="shared" si="19"/>
        <v>Lansia</v>
      </c>
      <c r="K314" s="5">
        <v>1</v>
      </c>
    </row>
    <row r="315" spans="1:11">
      <c r="A315" s="5">
        <v>130</v>
      </c>
      <c r="B315" s="5">
        <v>96</v>
      </c>
      <c r="C315" s="5">
        <v>22.6</v>
      </c>
      <c r="D315" s="5">
        <v>21</v>
      </c>
      <c r="E315" s="6">
        <v>0</v>
      </c>
      <c r="F315" s="31"/>
      <c r="G315" s="34" t="str">
        <f t="shared" si="16"/>
        <v>NORMAL</v>
      </c>
      <c r="H315" s="9" t="str">
        <f t="shared" si="17"/>
        <v>HIPERTENSI1</v>
      </c>
      <c r="I315" s="9" t="str">
        <f t="shared" si="18"/>
        <v>NORMAL</v>
      </c>
      <c r="J315" s="35" t="str">
        <f t="shared" si="19"/>
        <v>Dewasa</v>
      </c>
      <c r="K315" s="5">
        <v>0</v>
      </c>
    </row>
    <row r="316" spans="1:11">
      <c r="A316" s="5">
        <v>105</v>
      </c>
      <c r="B316" s="5">
        <v>80</v>
      </c>
      <c r="C316" s="5">
        <v>33.700000000000003</v>
      </c>
      <c r="D316" s="5">
        <v>29</v>
      </c>
      <c r="E316" s="6">
        <v>1</v>
      </c>
      <c r="F316" s="31"/>
      <c r="G316" s="34" t="str">
        <f t="shared" si="16"/>
        <v>NORMAL</v>
      </c>
      <c r="H316" s="9" t="str">
        <f t="shared" si="17"/>
        <v>NORMAL</v>
      </c>
      <c r="I316" s="9" t="str">
        <f t="shared" si="18"/>
        <v>OBESITAS</v>
      </c>
      <c r="J316" s="35" t="str">
        <f t="shared" si="19"/>
        <v>Dewasa</v>
      </c>
      <c r="K316" s="5">
        <v>1</v>
      </c>
    </row>
    <row r="317" spans="1:11">
      <c r="A317" s="5">
        <v>181</v>
      </c>
      <c r="B317" s="5">
        <v>78</v>
      </c>
      <c r="C317" s="5">
        <v>40</v>
      </c>
      <c r="D317" s="5">
        <v>22</v>
      </c>
      <c r="E317" s="6">
        <v>1</v>
      </c>
      <c r="F317" s="31"/>
      <c r="G317" s="34" t="str">
        <f t="shared" si="16"/>
        <v>PREDIABETES</v>
      </c>
      <c r="H317" s="9" t="str">
        <f t="shared" si="17"/>
        <v>NORMAL</v>
      </c>
      <c r="I317" s="9" t="str">
        <f t="shared" si="18"/>
        <v>OBESITAS</v>
      </c>
      <c r="J317" s="35" t="str">
        <f t="shared" si="19"/>
        <v>Dewasa</v>
      </c>
      <c r="K317" s="5">
        <v>1</v>
      </c>
    </row>
    <row r="318" spans="1:11">
      <c r="A318" s="5">
        <v>106</v>
      </c>
      <c r="B318" s="5">
        <v>54</v>
      </c>
      <c r="C318" s="5">
        <v>30.9</v>
      </c>
      <c r="D318" s="5">
        <v>24</v>
      </c>
      <c r="E318" s="6">
        <v>0</v>
      </c>
      <c r="F318" s="31"/>
      <c r="G318" s="34" t="str">
        <f t="shared" si="16"/>
        <v>NORMAL</v>
      </c>
      <c r="H318" s="9" t="str">
        <f t="shared" si="17"/>
        <v>NORMAL</v>
      </c>
      <c r="I318" s="9" t="str">
        <f t="shared" si="18"/>
        <v>OBESITAS</v>
      </c>
      <c r="J318" s="35" t="str">
        <f t="shared" si="19"/>
        <v>Dewasa</v>
      </c>
      <c r="K318" s="5">
        <v>0</v>
      </c>
    </row>
    <row r="319" spans="1:11">
      <c r="A319" s="5">
        <v>180</v>
      </c>
      <c r="B319" s="5">
        <v>90</v>
      </c>
      <c r="C319" s="5">
        <v>36.5</v>
      </c>
      <c r="D319" s="5">
        <v>35</v>
      </c>
      <c r="E319" s="6">
        <v>1</v>
      </c>
      <c r="F319" s="31"/>
      <c r="G319" s="34" t="str">
        <f t="shared" si="16"/>
        <v>PREDIABETES</v>
      </c>
      <c r="H319" s="9" t="str">
        <f t="shared" si="17"/>
        <v>HIPERTENSI1</v>
      </c>
      <c r="I319" s="9" t="str">
        <f t="shared" si="18"/>
        <v>OBESITAS</v>
      </c>
      <c r="J319" s="35" t="str">
        <f t="shared" si="19"/>
        <v>Dewasa</v>
      </c>
      <c r="K319" s="5">
        <v>1</v>
      </c>
    </row>
    <row r="320" spans="1:11">
      <c r="A320" s="5">
        <v>106</v>
      </c>
      <c r="B320" s="5">
        <v>52</v>
      </c>
      <c r="C320" s="5">
        <v>31.2</v>
      </c>
      <c r="D320" s="5">
        <v>42</v>
      </c>
      <c r="E320" s="6">
        <v>0</v>
      </c>
      <c r="F320" s="31"/>
      <c r="G320" s="34" t="str">
        <f t="shared" si="16"/>
        <v>NORMAL</v>
      </c>
      <c r="H320" s="9" t="str">
        <f t="shared" si="17"/>
        <v>NORMAL</v>
      </c>
      <c r="I320" s="9" t="str">
        <f t="shared" si="18"/>
        <v>OBESITAS</v>
      </c>
      <c r="J320" s="35" t="str">
        <f t="shared" si="19"/>
        <v>Dewasa</v>
      </c>
      <c r="K320" s="5">
        <v>0</v>
      </c>
    </row>
    <row r="321" spans="1:11">
      <c r="A321" s="5">
        <v>84</v>
      </c>
      <c r="B321" s="5">
        <v>82</v>
      </c>
      <c r="C321" s="5">
        <v>38.200000000000003</v>
      </c>
      <c r="D321" s="5">
        <v>23</v>
      </c>
      <c r="E321" s="6">
        <v>0</v>
      </c>
      <c r="F321" s="31"/>
      <c r="G321" s="34" t="str">
        <f t="shared" si="16"/>
        <v>NORMAL</v>
      </c>
      <c r="H321" s="9" t="str">
        <f t="shared" si="17"/>
        <v>PRAHIPERTENSI</v>
      </c>
      <c r="I321" s="9" t="str">
        <f t="shared" si="18"/>
        <v>OBESITAS</v>
      </c>
      <c r="J321" s="35" t="str">
        <f t="shared" si="19"/>
        <v>Dewasa</v>
      </c>
      <c r="K321" s="5">
        <v>0</v>
      </c>
    </row>
    <row r="322" spans="1:11">
      <c r="A322" s="5">
        <v>171</v>
      </c>
      <c r="B322" s="5">
        <v>72</v>
      </c>
      <c r="C322" s="5">
        <v>43.6</v>
      </c>
      <c r="D322" s="5">
        <v>26</v>
      </c>
      <c r="E322" s="6">
        <v>1</v>
      </c>
      <c r="F322" s="31"/>
      <c r="G322" s="34" t="str">
        <f t="shared" ref="G322:G385" si="20">IF(A322&lt;140,"NORMAL",IF(A322&lt;=199,"PREDIABETES",IF(A322&gt;=200,"DIABETES")))</f>
        <v>PREDIABETES</v>
      </c>
      <c r="H322" s="9" t="str">
        <f t="shared" ref="H322:H385" si="21">IF(B322&lt;=80,"NORMAL",IF(B322&lt;=89,"PRAHIPERTENSI",IF(B322&lt;=99,"HIPERTENSI1",IF(B322&lt;=119,"HIPERTENSI2",IF(B322&gt;=120,"KRISIS")))))</f>
        <v>NORMAL</v>
      </c>
      <c r="I322" s="9" t="str">
        <f t="shared" ref="I322:I385" si="22">IF(C322&lt;=18.5,"KURANG",IF(C322&lt;=29.9,"NORMAL",IF(C322&gt;=30,"OBESITAS")))</f>
        <v>OBESITAS</v>
      </c>
      <c r="J322" s="35" t="str">
        <f t="shared" si="19"/>
        <v>Dewasa</v>
      </c>
      <c r="K322" s="5">
        <v>1</v>
      </c>
    </row>
    <row r="323" spans="1:11">
      <c r="A323" s="5">
        <v>137</v>
      </c>
      <c r="B323" s="5">
        <v>108</v>
      </c>
      <c r="C323" s="5">
        <v>48.8</v>
      </c>
      <c r="D323" s="5">
        <v>37</v>
      </c>
      <c r="E323" s="6">
        <v>1</v>
      </c>
      <c r="F323" s="31"/>
      <c r="G323" s="34" t="str">
        <f t="shared" si="20"/>
        <v>NORMAL</v>
      </c>
      <c r="H323" s="9" t="str">
        <f t="shared" si="21"/>
        <v>HIPERTENSI2</v>
      </c>
      <c r="I323" s="9" t="str">
        <f t="shared" si="22"/>
        <v>OBESITAS</v>
      </c>
      <c r="J323" s="35" t="str">
        <f t="shared" ref="J323:J386" si="23">IF(D323&lt;=59,"Dewasa",IF(D323&gt;=60,"Lansia"))</f>
        <v>Dewasa</v>
      </c>
      <c r="K323" s="5">
        <v>1</v>
      </c>
    </row>
    <row r="324" spans="1:11">
      <c r="A324" s="5">
        <v>125</v>
      </c>
      <c r="B324" s="5">
        <v>70</v>
      </c>
      <c r="C324" s="5">
        <v>24.3</v>
      </c>
      <c r="D324" s="5">
        <v>25</v>
      </c>
      <c r="E324" s="6">
        <v>0</v>
      </c>
      <c r="F324" s="31"/>
      <c r="G324" s="34" t="str">
        <f t="shared" si="20"/>
        <v>NORMAL</v>
      </c>
      <c r="H324" s="9" t="str">
        <f t="shared" si="21"/>
        <v>NORMAL</v>
      </c>
      <c r="I324" s="9" t="str">
        <f t="shared" si="22"/>
        <v>NORMAL</v>
      </c>
      <c r="J324" s="35" t="str">
        <f t="shared" si="23"/>
        <v>Dewasa</v>
      </c>
      <c r="K324" s="5">
        <v>0</v>
      </c>
    </row>
    <row r="325" spans="1:11">
      <c r="A325" s="5">
        <v>162</v>
      </c>
      <c r="B325" s="5">
        <v>84</v>
      </c>
      <c r="C325" s="5">
        <v>27.7</v>
      </c>
      <c r="D325" s="5">
        <v>54</v>
      </c>
      <c r="E325" s="6">
        <v>0</v>
      </c>
      <c r="F325" s="31"/>
      <c r="G325" s="34" t="str">
        <f t="shared" si="20"/>
        <v>PREDIABETES</v>
      </c>
      <c r="H325" s="9" t="str">
        <f t="shared" si="21"/>
        <v>PRAHIPERTENSI</v>
      </c>
      <c r="I325" s="9" t="str">
        <f t="shared" si="22"/>
        <v>NORMAL</v>
      </c>
      <c r="J325" s="35" t="str">
        <f t="shared" si="23"/>
        <v>Dewasa</v>
      </c>
      <c r="K325" s="5">
        <v>0</v>
      </c>
    </row>
    <row r="326" spans="1:11">
      <c r="A326" s="5">
        <v>157</v>
      </c>
      <c r="B326" s="5">
        <v>72</v>
      </c>
      <c r="C326" s="5">
        <v>25.6</v>
      </c>
      <c r="D326" s="5">
        <v>24</v>
      </c>
      <c r="E326" s="6">
        <v>0</v>
      </c>
      <c r="F326" s="31"/>
      <c r="G326" s="34" t="str">
        <f t="shared" si="20"/>
        <v>PREDIABETES</v>
      </c>
      <c r="H326" s="9" t="str">
        <f t="shared" si="21"/>
        <v>NORMAL</v>
      </c>
      <c r="I326" s="9" t="str">
        <f t="shared" si="22"/>
        <v>NORMAL</v>
      </c>
      <c r="J326" s="35" t="str">
        <f t="shared" si="23"/>
        <v>Dewasa</v>
      </c>
      <c r="K326" s="5">
        <v>0</v>
      </c>
    </row>
    <row r="327" spans="1:11">
      <c r="A327" s="5">
        <v>181</v>
      </c>
      <c r="B327" s="5">
        <v>84</v>
      </c>
      <c r="C327" s="5">
        <v>35.9</v>
      </c>
      <c r="D327" s="5">
        <v>51</v>
      </c>
      <c r="E327" s="6">
        <v>1</v>
      </c>
      <c r="F327" s="31"/>
      <c r="G327" s="34" t="str">
        <f t="shared" si="20"/>
        <v>PREDIABETES</v>
      </c>
      <c r="H327" s="9" t="str">
        <f t="shared" si="21"/>
        <v>PRAHIPERTENSI</v>
      </c>
      <c r="I327" s="9" t="str">
        <f t="shared" si="22"/>
        <v>OBESITAS</v>
      </c>
      <c r="J327" s="35" t="str">
        <f t="shared" si="23"/>
        <v>Dewasa</v>
      </c>
      <c r="K327" s="5">
        <v>1</v>
      </c>
    </row>
    <row r="328" spans="1:11">
      <c r="A328" s="5">
        <v>80</v>
      </c>
      <c r="B328" s="5">
        <v>74</v>
      </c>
      <c r="C328" s="5">
        <v>30</v>
      </c>
      <c r="D328" s="5">
        <v>22</v>
      </c>
      <c r="E328" s="6">
        <v>0</v>
      </c>
      <c r="F328" s="31"/>
      <c r="G328" s="34" t="str">
        <f t="shared" si="20"/>
        <v>NORMAL</v>
      </c>
      <c r="H328" s="9" t="str">
        <f t="shared" si="21"/>
        <v>NORMAL</v>
      </c>
      <c r="I328" s="9" t="str">
        <f t="shared" si="22"/>
        <v>OBESITAS</v>
      </c>
      <c r="J328" s="35" t="str">
        <f t="shared" si="23"/>
        <v>Dewasa</v>
      </c>
      <c r="K328" s="5">
        <v>0</v>
      </c>
    </row>
    <row r="329" spans="1:11">
      <c r="A329" s="5">
        <v>88</v>
      </c>
      <c r="B329" s="5">
        <v>74</v>
      </c>
      <c r="C329" s="5">
        <v>35.299999999999997</v>
      </c>
      <c r="D329" s="5">
        <v>48</v>
      </c>
      <c r="E329" s="6">
        <v>0</v>
      </c>
      <c r="F329" s="31"/>
      <c r="G329" s="34" t="str">
        <f t="shared" si="20"/>
        <v>NORMAL</v>
      </c>
      <c r="H329" s="9" t="str">
        <f t="shared" si="21"/>
        <v>NORMAL</v>
      </c>
      <c r="I329" s="9" t="str">
        <f t="shared" si="22"/>
        <v>OBESITAS</v>
      </c>
      <c r="J329" s="35" t="str">
        <f t="shared" si="23"/>
        <v>Dewasa</v>
      </c>
      <c r="K329" s="5">
        <v>0</v>
      </c>
    </row>
    <row r="330" spans="1:11">
      <c r="A330" s="5">
        <v>97</v>
      </c>
      <c r="B330" s="5">
        <v>70</v>
      </c>
      <c r="C330" s="5">
        <v>18.2</v>
      </c>
      <c r="D330" s="5">
        <v>21</v>
      </c>
      <c r="E330" s="6">
        <v>0</v>
      </c>
      <c r="F330" s="31"/>
      <c r="G330" s="34" t="str">
        <f t="shared" si="20"/>
        <v>NORMAL</v>
      </c>
      <c r="H330" s="9" t="str">
        <f t="shared" si="21"/>
        <v>NORMAL</v>
      </c>
      <c r="I330" s="9" t="str">
        <f t="shared" si="22"/>
        <v>KURANG</v>
      </c>
      <c r="J330" s="35" t="str">
        <f t="shared" si="23"/>
        <v>Dewasa</v>
      </c>
      <c r="K330" s="5">
        <v>0</v>
      </c>
    </row>
    <row r="331" spans="1:11">
      <c r="A331" s="5">
        <v>116</v>
      </c>
      <c r="B331" s="5">
        <v>70</v>
      </c>
      <c r="C331" s="5">
        <v>27.4</v>
      </c>
      <c r="D331" s="5">
        <v>21</v>
      </c>
      <c r="E331" s="6">
        <v>0</v>
      </c>
      <c r="F331" s="31"/>
      <c r="G331" s="34" t="str">
        <f t="shared" si="20"/>
        <v>NORMAL</v>
      </c>
      <c r="H331" s="9" t="str">
        <f t="shared" si="21"/>
        <v>NORMAL</v>
      </c>
      <c r="I331" s="9" t="str">
        <f t="shared" si="22"/>
        <v>NORMAL</v>
      </c>
      <c r="J331" s="35" t="str">
        <f t="shared" si="23"/>
        <v>Dewasa</v>
      </c>
      <c r="K331" s="5">
        <v>0</v>
      </c>
    </row>
    <row r="332" spans="1:11">
      <c r="A332" s="5">
        <v>87</v>
      </c>
      <c r="B332" s="5">
        <v>78</v>
      </c>
      <c r="C332" s="5">
        <v>34.6</v>
      </c>
      <c r="D332" s="5">
        <v>22</v>
      </c>
      <c r="E332" s="6">
        <v>0</v>
      </c>
      <c r="F332" s="31"/>
      <c r="G332" s="34" t="str">
        <f t="shared" si="20"/>
        <v>NORMAL</v>
      </c>
      <c r="H332" s="9" t="str">
        <f t="shared" si="21"/>
        <v>NORMAL</v>
      </c>
      <c r="I332" s="9" t="str">
        <f t="shared" si="22"/>
        <v>OBESITAS</v>
      </c>
      <c r="J332" s="35" t="str">
        <f t="shared" si="23"/>
        <v>Dewasa</v>
      </c>
      <c r="K332" s="5">
        <v>0</v>
      </c>
    </row>
    <row r="333" spans="1:11">
      <c r="A333" s="5">
        <v>142</v>
      </c>
      <c r="B333" s="5">
        <v>86</v>
      </c>
      <c r="C333" s="5">
        <v>44</v>
      </c>
      <c r="D333" s="5">
        <v>22</v>
      </c>
      <c r="E333" s="6">
        <v>1</v>
      </c>
      <c r="F333" s="31"/>
      <c r="G333" s="34" t="str">
        <f t="shared" si="20"/>
        <v>PREDIABETES</v>
      </c>
      <c r="H333" s="9" t="str">
        <f t="shared" si="21"/>
        <v>PRAHIPERTENSI</v>
      </c>
      <c r="I333" s="9" t="str">
        <f t="shared" si="22"/>
        <v>OBESITAS</v>
      </c>
      <c r="J333" s="35" t="str">
        <f t="shared" si="23"/>
        <v>Dewasa</v>
      </c>
      <c r="K333" s="5">
        <v>1</v>
      </c>
    </row>
    <row r="334" spans="1:11">
      <c r="A334" s="5">
        <v>122</v>
      </c>
      <c r="B334" s="5">
        <v>56</v>
      </c>
      <c r="C334" s="5">
        <v>33.299999999999997</v>
      </c>
      <c r="D334" s="5">
        <v>33</v>
      </c>
      <c r="E334" s="6">
        <v>1</v>
      </c>
      <c r="F334" s="31"/>
      <c r="G334" s="34" t="str">
        <f t="shared" si="20"/>
        <v>NORMAL</v>
      </c>
      <c r="H334" s="9" t="str">
        <f t="shared" si="21"/>
        <v>NORMAL</v>
      </c>
      <c r="I334" s="9" t="str">
        <f t="shared" si="22"/>
        <v>OBESITAS</v>
      </c>
      <c r="J334" s="35" t="str">
        <f t="shared" si="23"/>
        <v>Dewasa</v>
      </c>
      <c r="K334" s="5">
        <v>1</v>
      </c>
    </row>
    <row r="335" spans="1:11">
      <c r="A335" s="5">
        <v>118</v>
      </c>
      <c r="B335" s="5">
        <v>64</v>
      </c>
      <c r="C335" s="5">
        <v>0</v>
      </c>
      <c r="D335" s="5">
        <v>21</v>
      </c>
      <c r="E335" s="6">
        <v>0</v>
      </c>
      <c r="F335" s="31"/>
      <c r="G335" s="34" t="str">
        <f t="shared" si="20"/>
        <v>NORMAL</v>
      </c>
      <c r="H335" s="9" t="str">
        <f t="shared" si="21"/>
        <v>NORMAL</v>
      </c>
      <c r="I335" s="9" t="str">
        <f t="shared" si="22"/>
        <v>KURANG</v>
      </c>
      <c r="J335" s="35" t="str">
        <f t="shared" si="23"/>
        <v>Dewasa</v>
      </c>
      <c r="K335" s="5">
        <v>0</v>
      </c>
    </row>
    <row r="336" spans="1:11">
      <c r="A336" s="5">
        <v>106</v>
      </c>
      <c r="B336" s="5">
        <v>72</v>
      </c>
      <c r="C336" s="5">
        <v>36.6</v>
      </c>
      <c r="D336" s="5">
        <v>45</v>
      </c>
      <c r="E336" s="6">
        <v>0</v>
      </c>
      <c r="F336" s="31"/>
      <c r="G336" s="34" t="str">
        <f t="shared" si="20"/>
        <v>NORMAL</v>
      </c>
      <c r="H336" s="9" t="str">
        <f t="shared" si="21"/>
        <v>NORMAL</v>
      </c>
      <c r="I336" s="9" t="str">
        <f t="shared" si="22"/>
        <v>OBESITAS</v>
      </c>
      <c r="J336" s="35" t="str">
        <f t="shared" si="23"/>
        <v>Dewasa</v>
      </c>
      <c r="K336" s="5">
        <v>0</v>
      </c>
    </row>
    <row r="337" spans="1:11">
      <c r="A337" s="5">
        <v>139</v>
      </c>
      <c r="B337" s="5">
        <v>62</v>
      </c>
      <c r="C337" s="5">
        <v>40.700000000000003</v>
      </c>
      <c r="D337" s="5">
        <v>21</v>
      </c>
      <c r="E337" s="6">
        <v>0</v>
      </c>
      <c r="F337" s="31"/>
      <c r="G337" s="34" t="str">
        <f t="shared" si="20"/>
        <v>NORMAL</v>
      </c>
      <c r="H337" s="9" t="str">
        <f t="shared" si="21"/>
        <v>NORMAL</v>
      </c>
      <c r="I337" s="9" t="str">
        <f t="shared" si="22"/>
        <v>OBESITAS</v>
      </c>
      <c r="J337" s="35" t="str">
        <f t="shared" si="23"/>
        <v>Dewasa</v>
      </c>
      <c r="K337" s="5">
        <v>0</v>
      </c>
    </row>
    <row r="338" spans="1:11">
      <c r="A338" s="5">
        <v>151</v>
      </c>
      <c r="B338" s="5">
        <v>78</v>
      </c>
      <c r="C338" s="5">
        <v>42.9</v>
      </c>
      <c r="D338" s="5">
        <v>36</v>
      </c>
      <c r="E338" s="6">
        <v>1</v>
      </c>
      <c r="F338" s="31"/>
      <c r="G338" s="34" t="str">
        <f t="shared" si="20"/>
        <v>PREDIABETES</v>
      </c>
      <c r="H338" s="9" t="str">
        <f t="shared" si="21"/>
        <v>NORMAL</v>
      </c>
      <c r="I338" s="9" t="str">
        <f t="shared" si="22"/>
        <v>OBESITAS</v>
      </c>
      <c r="J338" s="35" t="str">
        <f t="shared" si="23"/>
        <v>Dewasa</v>
      </c>
      <c r="K338" s="5">
        <v>1</v>
      </c>
    </row>
    <row r="339" spans="1:11">
      <c r="A339" s="5">
        <v>197</v>
      </c>
      <c r="B339" s="5">
        <v>70</v>
      </c>
      <c r="C339" s="5">
        <v>36.700000000000003</v>
      </c>
      <c r="D339" s="5">
        <v>31</v>
      </c>
      <c r="E339" s="6">
        <v>0</v>
      </c>
      <c r="F339" s="31"/>
      <c r="G339" s="34" t="str">
        <f t="shared" si="20"/>
        <v>PREDIABETES</v>
      </c>
      <c r="H339" s="9" t="str">
        <f t="shared" si="21"/>
        <v>NORMAL</v>
      </c>
      <c r="I339" s="9" t="str">
        <f t="shared" si="22"/>
        <v>OBESITAS</v>
      </c>
      <c r="J339" s="35" t="str">
        <f t="shared" si="23"/>
        <v>Dewasa</v>
      </c>
      <c r="K339" s="5">
        <v>0</v>
      </c>
    </row>
    <row r="340" spans="1:11">
      <c r="A340" s="5">
        <v>129</v>
      </c>
      <c r="B340" s="5">
        <v>92</v>
      </c>
      <c r="C340" s="5">
        <v>36.4</v>
      </c>
      <c r="D340" s="5">
        <v>32</v>
      </c>
      <c r="E340" s="6">
        <v>1</v>
      </c>
      <c r="F340" s="31"/>
      <c r="G340" s="34" t="str">
        <f t="shared" si="20"/>
        <v>NORMAL</v>
      </c>
      <c r="H340" s="9" t="str">
        <f t="shared" si="21"/>
        <v>HIPERTENSI1</v>
      </c>
      <c r="I340" s="9" t="str">
        <f t="shared" si="22"/>
        <v>OBESITAS</v>
      </c>
      <c r="J340" s="35" t="str">
        <f t="shared" si="23"/>
        <v>Dewasa</v>
      </c>
      <c r="K340" s="5">
        <v>1</v>
      </c>
    </row>
    <row r="341" spans="1:11">
      <c r="A341" s="5">
        <v>100</v>
      </c>
      <c r="B341" s="5">
        <v>70</v>
      </c>
      <c r="C341" s="5">
        <v>40.5</v>
      </c>
      <c r="D341" s="5">
        <v>25</v>
      </c>
      <c r="E341" s="6">
        <v>0</v>
      </c>
      <c r="F341" s="31"/>
      <c r="G341" s="34" t="str">
        <f t="shared" si="20"/>
        <v>NORMAL</v>
      </c>
      <c r="H341" s="9" t="str">
        <f t="shared" si="21"/>
        <v>NORMAL</v>
      </c>
      <c r="I341" s="9" t="str">
        <f t="shared" si="22"/>
        <v>OBESITAS</v>
      </c>
      <c r="J341" s="35" t="str">
        <f t="shared" si="23"/>
        <v>Dewasa</v>
      </c>
      <c r="K341" s="5">
        <v>0</v>
      </c>
    </row>
    <row r="342" spans="1:11">
      <c r="A342" s="5">
        <v>0</v>
      </c>
      <c r="B342" s="5">
        <v>74</v>
      </c>
      <c r="C342" s="5">
        <v>27.7</v>
      </c>
      <c r="D342" s="5">
        <v>21</v>
      </c>
      <c r="E342" s="6">
        <v>0</v>
      </c>
      <c r="F342" s="31"/>
      <c r="G342" s="34" t="str">
        <f t="shared" si="20"/>
        <v>NORMAL</v>
      </c>
      <c r="H342" s="9" t="str">
        <f t="shared" si="21"/>
        <v>NORMAL</v>
      </c>
      <c r="I342" s="9" t="str">
        <f t="shared" si="22"/>
        <v>NORMAL</v>
      </c>
      <c r="J342" s="35" t="str">
        <f t="shared" si="23"/>
        <v>Dewasa</v>
      </c>
      <c r="K342" s="5">
        <v>0</v>
      </c>
    </row>
    <row r="343" spans="1:11">
      <c r="A343" s="5">
        <v>57</v>
      </c>
      <c r="B343" s="5">
        <v>60</v>
      </c>
      <c r="C343" s="5">
        <v>21.7</v>
      </c>
      <c r="D343" s="5">
        <v>67</v>
      </c>
      <c r="E343" s="6">
        <v>0</v>
      </c>
      <c r="F343" s="31"/>
      <c r="G343" s="34" t="str">
        <f t="shared" si="20"/>
        <v>NORMAL</v>
      </c>
      <c r="H343" s="9" t="str">
        <f t="shared" si="21"/>
        <v>NORMAL</v>
      </c>
      <c r="I343" s="9" t="str">
        <f t="shared" si="22"/>
        <v>NORMAL</v>
      </c>
      <c r="J343" s="35" t="str">
        <f t="shared" si="23"/>
        <v>Lansia</v>
      </c>
      <c r="K343" s="5">
        <v>0</v>
      </c>
    </row>
    <row r="344" spans="1:11">
      <c r="A344" s="5">
        <v>142</v>
      </c>
      <c r="B344" s="5">
        <v>82</v>
      </c>
      <c r="C344" s="5">
        <v>24.7</v>
      </c>
      <c r="D344" s="5">
        <v>21</v>
      </c>
      <c r="E344" s="6">
        <v>0</v>
      </c>
      <c r="F344" s="31"/>
      <c r="G344" s="34" t="str">
        <f t="shared" si="20"/>
        <v>PREDIABETES</v>
      </c>
      <c r="H344" s="9" t="str">
        <f t="shared" si="21"/>
        <v>PRAHIPERTENSI</v>
      </c>
      <c r="I344" s="9" t="str">
        <f t="shared" si="22"/>
        <v>NORMAL</v>
      </c>
      <c r="J344" s="35" t="str">
        <f t="shared" si="23"/>
        <v>Dewasa</v>
      </c>
      <c r="K344" s="5">
        <v>0</v>
      </c>
    </row>
    <row r="345" spans="1:11">
      <c r="A345" s="5">
        <v>107</v>
      </c>
      <c r="B345" s="5">
        <v>68</v>
      </c>
      <c r="C345" s="5">
        <v>26.5</v>
      </c>
      <c r="D345" s="5">
        <v>24</v>
      </c>
      <c r="E345" s="6">
        <v>0</v>
      </c>
      <c r="F345" s="31"/>
      <c r="G345" s="34" t="str">
        <f t="shared" si="20"/>
        <v>NORMAL</v>
      </c>
      <c r="H345" s="9" t="str">
        <f t="shared" si="21"/>
        <v>NORMAL</v>
      </c>
      <c r="I345" s="9" t="str">
        <f t="shared" si="22"/>
        <v>NORMAL</v>
      </c>
      <c r="J345" s="35" t="str">
        <f t="shared" si="23"/>
        <v>Dewasa</v>
      </c>
      <c r="K345" s="5">
        <v>0</v>
      </c>
    </row>
    <row r="346" spans="1:11">
      <c r="A346" s="5">
        <v>179</v>
      </c>
      <c r="B346" s="5">
        <v>50</v>
      </c>
      <c r="C346" s="5">
        <v>37.799999999999997</v>
      </c>
      <c r="D346" s="5">
        <v>22</v>
      </c>
      <c r="E346" s="6">
        <v>1</v>
      </c>
      <c r="F346" s="31"/>
      <c r="G346" s="34" t="str">
        <f t="shared" si="20"/>
        <v>PREDIABETES</v>
      </c>
      <c r="H346" s="9" t="str">
        <f t="shared" si="21"/>
        <v>NORMAL</v>
      </c>
      <c r="I346" s="9" t="str">
        <f t="shared" si="22"/>
        <v>OBESITAS</v>
      </c>
      <c r="J346" s="35" t="str">
        <f t="shared" si="23"/>
        <v>Dewasa</v>
      </c>
      <c r="K346" s="5">
        <v>1</v>
      </c>
    </row>
    <row r="347" spans="1:11">
      <c r="A347" s="5">
        <v>150</v>
      </c>
      <c r="B347" s="5">
        <v>76</v>
      </c>
      <c r="C347" s="5">
        <v>21</v>
      </c>
      <c r="D347" s="5">
        <v>37</v>
      </c>
      <c r="E347" s="6">
        <v>0</v>
      </c>
      <c r="F347" s="31"/>
      <c r="G347" s="34" t="str">
        <f t="shared" si="20"/>
        <v>PREDIABETES</v>
      </c>
      <c r="H347" s="9" t="str">
        <f t="shared" si="21"/>
        <v>NORMAL</v>
      </c>
      <c r="I347" s="9" t="str">
        <f t="shared" si="22"/>
        <v>NORMAL</v>
      </c>
      <c r="J347" s="35" t="str">
        <f t="shared" si="23"/>
        <v>Dewasa</v>
      </c>
      <c r="K347" s="5">
        <v>0</v>
      </c>
    </row>
    <row r="348" spans="1:11">
      <c r="A348" s="5">
        <v>158</v>
      </c>
      <c r="B348" s="5">
        <v>70</v>
      </c>
      <c r="C348" s="5">
        <v>35.5</v>
      </c>
      <c r="D348" s="5">
        <v>35</v>
      </c>
      <c r="E348" s="6">
        <v>1</v>
      </c>
      <c r="F348" s="31"/>
      <c r="G348" s="34" t="str">
        <f t="shared" si="20"/>
        <v>PREDIABETES</v>
      </c>
      <c r="H348" s="9" t="str">
        <f t="shared" si="21"/>
        <v>NORMAL</v>
      </c>
      <c r="I348" s="9" t="str">
        <f t="shared" si="22"/>
        <v>OBESITAS</v>
      </c>
      <c r="J348" s="35" t="str">
        <f t="shared" si="23"/>
        <v>Dewasa</v>
      </c>
      <c r="K348" s="5">
        <v>1</v>
      </c>
    </row>
    <row r="349" spans="1:11">
      <c r="A349" s="5">
        <v>97</v>
      </c>
      <c r="B349" s="5">
        <v>76</v>
      </c>
      <c r="C349" s="5">
        <v>40.9</v>
      </c>
      <c r="D349" s="5">
        <v>32</v>
      </c>
      <c r="E349" s="6">
        <v>1</v>
      </c>
      <c r="F349" s="31"/>
      <c r="G349" s="34" t="str">
        <f t="shared" si="20"/>
        <v>NORMAL</v>
      </c>
      <c r="H349" s="9" t="str">
        <f t="shared" si="21"/>
        <v>NORMAL</v>
      </c>
      <c r="I349" s="9" t="str">
        <f t="shared" si="22"/>
        <v>OBESITAS</v>
      </c>
      <c r="J349" s="35" t="str">
        <f t="shared" si="23"/>
        <v>Dewasa</v>
      </c>
      <c r="K349" s="5">
        <v>1</v>
      </c>
    </row>
    <row r="350" spans="1:11">
      <c r="A350" s="5">
        <v>96</v>
      </c>
      <c r="B350" s="5">
        <v>74</v>
      </c>
      <c r="C350" s="5">
        <v>33.6</v>
      </c>
      <c r="D350" s="5">
        <v>43</v>
      </c>
      <c r="E350" s="6">
        <v>0</v>
      </c>
      <c r="F350" s="31"/>
      <c r="G350" s="34" t="str">
        <f t="shared" si="20"/>
        <v>NORMAL</v>
      </c>
      <c r="H350" s="9" t="str">
        <f t="shared" si="21"/>
        <v>NORMAL</v>
      </c>
      <c r="I350" s="9" t="str">
        <f t="shared" si="22"/>
        <v>OBESITAS</v>
      </c>
      <c r="J350" s="35" t="str">
        <f t="shared" si="23"/>
        <v>Dewasa</v>
      </c>
      <c r="K350" s="5">
        <v>0</v>
      </c>
    </row>
    <row r="351" spans="1:11">
      <c r="A351" s="5">
        <v>108</v>
      </c>
      <c r="B351" s="5">
        <v>64</v>
      </c>
      <c r="C351" s="5">
        <v>30.8</v>
      </c>
      <c r="D351" s="5">
        <v>21</v>
      </c>
      <c r="E351" s="6">
        <v>0</v>
      </c>
      <c r="F351" s="31"/>
      <c r="G351" s="34" t="str">
        <f t="shared" si="20"/>
        <v>NORMAL</v>
      </c>
      <c r="H351" s="9" t="str">
        <f t="shared" si="21"/>
        <v>NORMAL</v>
      </c>
      <c r="I351" s="9" t="str">
        <f t="shared" si="22"/>
        <v>OBESITAS</v>
      </c>
      <c r="J351" s="35" t="str">
        <f t="shared" si="23"/>
        <v>Dewasa</v>
      </c>
      <c r="K351" s="5">
        <v>0</v>
      </c>
    </row>
    <row r="352" spans="1:11">
      <c r="A352" s="5">
        <v>109</v>
      </c>
      <c r="B352" s="5">
        <v>62</v>
      </c>
      <c r="C352" s="5">
        <v>35.799999999999997</v>
      </c>
      <c r="D352" s="5">
        <v>25</v>
      </c>
      <c r="E352" s="6">
        <v>1</v>
      </c>
      <c r="F352" s="31"/>
      <c r="G352" s="34" t="str">
        <f t="shared" si="20"/>
        <v>NORMAL</v>
      </c>
      <c r="H352" s="9" t="str">
        <f t="shared" si="21"/>
        <v>NORMAL</v>
      </c>
      <c r="I352" s="9" t="str">
        <f t="shared" si="22"/>
        <v>OBESITAS</v>
      </c>
      <c r="J352" s="35" t="str">
        <f t="shared" si="23"/>
        <v>Dewasa</v>
      </c>
      <c r="K352" s="5">
        <v>1</v>
      </c>
    </row>
    <row r="353" spans="1:11">
      <c r="A353" s="5">
        <v>117</v>
      </c>
      <c r="B353" s="5">
        <v>92</v>
      </c>
      <c r="C353" s="5">
        <v>34.1</v>
      </c>
      <c r="D353" s="5">
        <v>38</v>
      </c>
      <c r="E353" s="6">
        <v>0</v>
      </c>
      <c r="F353" s="31"/>
      <c r="G353" s="34" t="str">
        <f t="shared" si="20"/>
        <v>NORMAL</v>
      </c>
      <c r="H353" s="9" t="str">
        <f t="shared" si="21"/>
        <v>HIPERTENSI1</v>
      </c>
      <c r="I353" s="9" t="str">
        <f t="shared" si="22"/>
        <v>OBESITAS</v>
      </c>
      <c r="J353" s="35" t="str">
        <f t="shared" si="23"/>
        <v>Dewasa</v>
      </c>
      <c r="K353" s="5">
        <v>0</v>
      </c>
    </row>
    <row r="354" spans="1:11">
      <c r="A354" s="5">
        <v>80</v>
      </c>
      <c r="B354" s="5">
        <v>82</v>
      </c>
      <c r="C354" s="5">
        <v>34.200000000000003</v>
      </c>
      <c r="D354" s="5">
        <v>27</v>
      </c>
      <c r="E354" s="6">
        <v>1</v>
      </c>
      <c r="F354" s="31"/>
      <c r="G354" s="34" t="str">
        <f t="shared" si="20"/>
        <v>NORMAL</v>
      </c>
      <c r="H354" s="9" t="str">
        <f t="shared" si="21"/>
        <v>PRAHIPERTENSI</v>
      </c>
      <c r="I354" s="9" t="str">
        <f t="shared" si="22"/>
        <v>OBESITAS</v>
      </c>
      <c r="J354" s="35" t="str">
        <f t="shared" si="23"/>
        <v>Dewasa</v>
      </c>
      <c r="K354" s="5">
        <v>1</v>
      </c>
    </row>
    <row r="355" spans="1:11">
      <c r="A355" s="5">
        <v>97</v>
      </c>
      <c r="B355" s="5">
        <v>70</v>
      </c>
      <c r="C355" s="5">
        <v>38.1</v>
      </c>
      <c r="D355" s="5">
        <v>30</v>
      </c>
      <c r="E355" s="6">
        <v>0</v>
      </c>
      <c r="F355" s="31"/>
      <c r="G355" s="34" t="str">
        <f t="shared" si="20"/>
        <v>NORMAL</v>
      </c>
      <c r="H355" s="9" t="str">
        <f t="shared" si="21"/>
        <v>NORMAL</v>
      </c>
      <c r="I355" s="9" t="str">
        <f t="shared" si="22"/>
        <v>OBESITAS</v>
      </c>
      <c r="J355" s="35" t="str">
        <f t="shared" si="23"/>
        <v>Dewasa</v>
      </c>
      <c r="K355" s="5">
        <v>0</v>
      </c>
    </row>
    <row r="356" spans="1:11">
      <c r="A356" s="5">
        <v>180</v>
      </c>
      <c r="B356" s="5">
        <v>64</v>
      </c>
      <c r="C356" s="5">
        <v>34</v>
      </c>
      <c r="D356" s="5">
        <v>26</v>
      </c>
      <c r="E356" s="6">
        <v>0</v>
      </c>
      <c r="F356" s="31"/>
      <c r="G356" s="34" t="str">
        <f t="shared" si="20"/>
        <v>PREDIABETES</v>
      </c>
      <c r="H356" s="9" t="str">
        <f t="shared" si="21"/>
        <v>NORMAL</v>
      </c>
      <c r="I356" s="9" t="str">
        <f t="shared" si="22"/>
        <v>OBESITAS</v>
      </c>
      <c r="J356" s="35" t="str">
        <f t="shared" si="23"/>
        <v>Dewasa</v>
      </c>
      <c r="K356" s="5">
        <v>0</v>
      </c>
    </row>
    <row r="357" spans="1:11">
      <c r="A357" s="5">
        <v>155</v>
      </c>
      <c r="B357" s="5">
        <v>74</v>
      </c>
      <c r="C357" s="5">
        <v>26.6</v>
      </c>
      <c r="D357" s="5">
        <v>27</v>
      </c>
      <c r="E357" s="6">
        <v>1</v>
      </c>
      <c r="F357" s="31"/>
      <c r="G357" s="34" t="str">
        <f t="shared" si="20"/>
        <v>PREDIABETES</v>
      </c>
      <c r="H357" s="9" t="str">
        <f t="shared" si="21"/>
        <v>NORMAL</v>
      </c>
      <c r="I357" s="9" t="str">
        <f t="shared" si="22"/>
        <v>NORMAL</v>
      </c>
      <c r="J357" s="35" t="str">
        <f t="shared" si="23"/>
        <v>Dewasa</v>
      </c>
      <c r="K357" s="5">
        <v>1</v>
      </c>
    </row>
    <row r="358" spans="1:11">
      <c r="A358" s="5">
        <v>97</v>
      </c>
      <c r="B358" s="5">
        <v>60</v>
      </c>
      <c r="C358" s="5">
        <v>28.2</v>
      </c>
      <c r="D358" s="5">
        <v>22</v>
      </c>
      <c r="E358" s="6">
        <v>0</v>
      </c>
      <c r="F358" s="31"/>
      <c r="G358" s="34" t="str">
        <f t="shared" si="20"/>
        <v>NORMAL</v>
      </c>
      <c r="H358" s="9" t="str">
        <f t="shared" si="21"/>
        <v>NORMAL</v>
      </c>
      <c r="I358" s="9" t="str">
        <f t="shared" si="22"/>
        <v>NORMAL</v>
      </c>
      <c r="J358" s="35" t="str">
        <f t="shared" si="23"/>
        <v>Dewasa</v>
      </c>
      <c r="K358" s="5">
        <v>0</v>
      </c>
    </row>
    <row r="359" spans="1:11">
      <c r="A359" s="5">
        <v>118</v>
      </c>
      <c r="B359" s="5">
        <v>84</v>
      </c>
      <c r="C359" s="5">
        <v>45.8</v>
      </c>
      <c r="D359" s="5">
        <v>31</v>
      </c>
      <c r="E359" s="6">
        <v>1</v>
      </c>
      <c r="F359" s="31"/>
      <c r="G359" s="34" t="str">
        <f t="shared" si="20"/>
        <v>NORMAL</v>
      </c>
      <c r="H359" s="9" t="str">
        <f t="shared" si="21"/>
        <v>PRAHIPERTENSI</v>
      </c>
      <c r="I359" s="9" t="str">
        <f t="shared" si="22"/>
        <v>OBESITAS</v>
      </c>
      <c r="J359" s="35" t="str">
        <f t="shared" si="23"/>
        <v>Dewasa</v>
      </c>
      <c r="K359" s="5">
        <v>1</v>
      </c>
    </row>
    <row r="360" spans="1:11">
      <c r="A360" s="5">
        <v>145</v>
      </c>
      <c r="B360" s="5">
        <v>0</v>
      </c>
      <c r="C360" s="5">
        <v>44.2</v>
      </c>
      <c r="D360" s="5">
        <v>31</v>
      </c>
      <c r="E360" s="6">
        <v>1</v>
      </c>
      <c r="F360" s="31"/>
      <c r="G360" s="34" t="str">
        <f t="shared" si="20"/>
        <v>PREDIABETES</v>
      </c>
      <c r="H360" s="9" t="str">
        <f t="shared" si="21"/>
        <v>NORMAL</v>
      </c>
      <c r="I360" s="9" t="str">
        <f t="shared" si="22"/>
        <v>OBESITAS</v>
      </c>
      <c r="J360" s="35" t="str">
        <f t="shared" si="23"/>
        <v>Dewasa</v>
      </c>
      <c r="K360" s="5">
        <v>1</v>
      </c>
    </row>
    <row r="361" spans="1:11">
      <c r="A361" s="5">
        <v>100</v>
      </c>
      <c r="B361" s="5">
        <v>0</v>
      </c>
      <c r="C361" s="5">
        <v>30</v>
      </c>
      <c r="D361" s="5">
        <v>32</v>
      </c>
      <c r="E361" s="6">
        <v>1</v>
      </c>
      <c r="F361" s="31"/>
      <c r="G361" s="34" t="str">
        <f t="shared" si="20"/>
        <v>NORMAL</v>
      </c>
      <c r="H361" s="9" t="str">
        <f t="shared" si="21"/>
        <v>NORMAL</v>
      </c>
      <c r="I361" s="9" t="str">
        <f t="shared" si="22"/>
        <v>OBESITAS</v>
      </c>
      <c r="J361" s="35" t="str">
        <f t="shared" si="23"/>
        <v>Dewasa</v>
      </c>
      <c r="K361" s="5">
        <v>1</v>
      </c>
    </row>
    <row r="362" spans="1:11">
      <c r="A362" s="5">
        <v>152</v>
      </c>
      <c r="B362" s="5">
        <v>90</v>
      </c>
      <c r="C362" s="5">
        <v>26.8</v>
      </c>
      <c r="D362" s="5">
        <v>43</v>
      </c>
      <c r="E362" s="6">
        <v>1</v>
      </c>
      <c r="F362" s="31"/>
      <c r="G362" s="34" t="str">
        <f t="shared" si="20"/>
        <v>PREDIABETES</v>
      </c>
      <c r="H362" s="9" t="str">
        <f t="shared" si="21"/>
        <v>HIPERTENSI1</v>
      </c>
      <c r="I362" s="9" t="str">
        <f t="shared" si="22"/>
        <v>NORMAL</v>
      </c>
      <c r="J362" s="35" t="str">
        <f t="shared" si="23"/>
        <v>Dewasa</v>
      </c>
      <c r="K362" s="5">
        <v>1</v>
      </c>
    </row>
    <row r="363" spans="1:11">
      <c r="A363" s="5">
        <v>112</v>
      </c>
      <c r="B363" s="5">
        <v>74</v>
      </c>
      <c r="C363" s="5">
        <v>31.6</v>
      </c>
      <c r="D363" s="5">
        <v>25</v>
      </c>
      <c r="E363" s="6">
        <v>1</v>
      </c>
      <c r="F363" s="31"/>
      <c r="G363" s="34" t="str">
        <f t="shared" si="20"/>
        <v>NORMAL</v>
      </c>
      <c r="H363" s="9" t="str">
        <f t="shared" si="21"/>
        <v>NORMAL</v>
      </c>
      <c r="I363" s="9" t="str">
        <f t="shared" si="22"/>
        <v>OBESITAS</v>
      </c>
      <c r="J363" s="35" t="str">
        <f t="shared" si="23"/>
        <v>Dewasa</v>
      </c>
      <c r="K363" s="5">
        <v>1</v>
      </c>
    </row>
    <row r="364" spans="1:11">
      <c r="A364" s="5">
        <v>143</v>
      </c>
      <c r="B364" s="5">
        <v>84</v>
      </c>
      <c r="C364" s="5">
        <v>42.4</v>
      </c>
      <c r="D364" s="5">
        <v>22</v>
      </c>
      <c r="E364" s="6">
        <v>0</v>
      </c>
      <c r="F364" s="31"/>
      <c r="G364" s="34" t="str">
        <f t="shared" si="20"/>
        <v>PREDIABETES</v>
      </c>
      <c r="H364" s="9" t="str">
        <f t="shared" si="21"/>
        <v>PRAHIPERTENSI</v>
      </c>
      <c r="I364" s="9" t="str">
        <f t="shared" si="22"/>
        <v>OBESITAS</v>
      </c>
      <c r="J364" s="35" t="str">
        <f t="shared" si="23"/>
        <v>Dewasa</v>
      </c>
      <c r="K364" s="5">
        <v>0</v>
      </c>
    </row>
    <row r="365" spans="1:11">
      <c r="A365" s="5">
        <v>87</v>
      </c>
      <c r="B365" s="5">
        <v>68</v>
      </c>
      <c r="C365" s="5">
        <v>37.6</v>
      </c>
      <c r="D365" s="5">
        <v>24</v>
      </c>
      <c r="E365" s="6">
        <v>0</v>
      </c>
      <c r="F365" s="31"/>
      <c r="G365" s="34" t="str">
        <f t="shared" si="20"/>
        <v>NORMAL</v>
      </c>
      <c r="H365" s="9" t="str">
        <f t="shared" si="21"/>
        <v>NORMAL</v>
      </c>
      <c r="I365" s="9" t="str">
        <f t="shared" si="22"/>
        <v>OBESITAS</v>
      </c>
      <c r="J365" s="35" t="str">
        <f t="shared" si="23"/>
        <v>Dewasa</v>
      </c>
      <c r="K365" s="5">
        <v>0</v>
      </c>
    </row>
    <row r="366" spans="1:11">
      <c r="A366" s="5">
        <v>145</v>
      </c>
      <c r="B366" s="5">
        <v>80</v>
      </c>
      <c r="C366" s="5">
        <v>37.9</v>
      </c>
      <c r="D366" s="5">
        <v>40</v>
      </c>
      <c r="E366" s="6">
        <v>1</v>
      </c>
      <c r="F366" s="31"/>
      <c r="G366" s="34" t="str">
        <f t="shared" si="20"/>
        <v>PREDIABETES</v>
      </c>
      <c r="H366" s="9" t="str">
        <f t="shared" si="21"/>
        <v>NORMAL</v>
      </c>
      <c r="I366" s="9" t="str">
        <f t="shared" si="22"/>
        <v>OBESITAS</v>
      </c>
      <c r="J366" s="35" t="str">
        <f t="shared" si="23"/>
        <v>Dewasa</v>
      </c>
      <c r="K366" s="5">
        <v>1</v>
      </c>
    </row>
    <row r="367" spans="1:11">
      <c r="A367" s="5">
        <v>125</v>
      </c>
      <c r="B367" s="5">
        <v>60</v>
      </c>
      <c r="C367" s="5">
        <v>33.799999999999997</v>
      </c>
      <c r="D367" s="5">
        <v>31</v>
      </c>
      <c r="E367" s="6">
        <v>0</v>
      </c>
      <c r="F367" s="31"/>
      <c r="G367" s="34" t="str">
        <f t="shared" si="20"/>
        <v>NORMAL</v>
      </c>
      <c r="H367" s="9" t="str">
        <f t="shared" si="21"/>
        <v>NORMAL</v>
      </c>
      <c r="I367" s="9" t="str">
        <f t="shared" si="22"/>
        <v>OBESITAS</v>
      </c>
      <c r="J367" s="35" t="str">
        <f t="shared" si="23"/>
        <v>Dewasa</v>
      </c>
      <c r="K367" s="5">
        <v>0</v>
      </c>
    </row>
    <row r="368" spans="1:11">
      <c r="A368" s="5">
        <v>103</v>
      </c>
      <c r="B368" s="5">
        <v>72</v>
      </c>
      <c r="C368" s="5">
        <v>37.700000000000003</v>
      </c>
      <c r="D368" s="5">
        <v>55</v>
      </c>
      <c r="E368" s="6">
        <v>0</v>
      </c>
      <c r="F368" s="31"/>
      <c r="G368" s="34" t="str">
        <f t="shared" si="20"/>
        <v>NORMAL</v>
      </c>
      <c r="H368" s="9" t="str">
        <f t="shared" si="21"/>
        <v>NORMAL</v>
      </c>
      <c r="I368" s="9" t="str">
        <f t="shared" si="22"/>
        <v>OBESITAS</v>
      </c>
      <c r="J368" s="35" t="str">
        <f t="shared" si="23"/>
        <v>Dewasa</v>
      </c>
      <c r="K368" s="5">
        <v>0</v>
      </c>
    </row>
    <row r="369" spans="1:11">
      <c r="A369" s="5">
        <v>113</v>
      </c>
      <c r="B369" s="5">
        <v>80</v>
      </c>
      <c r="C369" s="5">
        <v>31</v>
      </c>
      <c r="D369" s="5">
        <v>21</v>
      </c>
      <c r="E369" s="6">
        <v>0</v>
      </c>
      <c r="F369" s="31"/>
      <c r="G369" s="34" t="str">
        <f t="shared" si="20"/>
        <v>NORMAL</v>
      </c>
      <c r="H369" s="9" t="str">
        <f t="shared" si="21"/>
        <v>NORMAL</v>
      </c>
      <c r="I369" s="9" t="str">
        <f t="shared" si="22"/>
        <v>OBESITAS</v>
      </c>
      <c r="J369" s="35" t="str">
        <f t="shared" si="23"/>
        <v>Dewasa</v>
      </c>
      <c r="K369" s="5">
        <v>0</v>
      </c>
    </row>
    <row r="370" spans="1:11">
      <c r="A370" s="5">
        <v>92</v>
      </c>
      <c r="B370" s="5">
        <v>62</v>
      </c>
      <c r="C370" s="5">
        <v>19.5</v>
      </c>
      <c r="D370" s="5">
        <v>25</v>
      </c>
      <c r="E370" s="6">
        <v>0</v>
      </c>
      <c r="F370" s="31"/>
      <c r="G370" s="34" t="str">
        <f t="shared" si="20"/>
        <v>NORMAL</v>
      </c>
      <c r="H370" s="9" t="str">
        <f t="shared" si="21"/>
        <v>NORMAL</v>
      </c>
      <c r="I370" s="9" t="str">
        <f t="shared" si="22"/>
        <v>NORMAL</v>
      </c>
      <c r="J370" s="35" t="str">
        <f t="shared" si="23"/>
        <v>Dewasa</v>
      </c>
      <c r="K370" s="5">
        <v>0</v>
      </c>
    </row>
    <row r="371" spans="1:11">
      <c r="A371" s="5">
        <v>115</v>
      </c>
      <c r="B371" s="5">
        <v>72</v>
      </c>
      <c r="C371" s="5">
        <v>28.9</v>
      </c>
      <c r="D371" s="5">
        <v>46</v>
      </c>
      <c r="E371" s="6">
        <v>1</v>
      </c>
      <c r="F371" s="31"/>
      <c r="G371" s="34" t="str">
        <f t="shared" si="20"/>
        <v>NORMAL</v>
      </c>
      <c r="H371" s="9" t="str">
        <f t="shared" si="21"/>
        <v>NORMAL</v>
      </c>
      <c r="I371" s="9" t="str">
        <f t="shared" si="22"/>
        <v>NORMAL</v>
      </c>
      <c r="J371" s="35" t="str">
        <f t="shared" si="23"/>
        <v>Dewasa</v>
      </c>
      <c r="K371" s="5">
        <v>1</v>
      </c>
    </row>
    <row r="372" spans="1:11">
      <c r="A372" s="5">
        <v>151</v>
      </c>
      <c r="B372" s="5">
        <v>60</v>
      </c>
      <c r="C372" s="5">
        <v>26.1</v>
      </c>
      <c r="D372" s="5">
        <v>22</v>
      </c>
      <c r="E372" s="6">
        <v>0</v>
      </c>
      <c r="F372" s="31"/>
      <c r="G372" s="34" t="str">
        <f t="shared" si="20"/>
        <v>PREDIABETES</v>
      </c>
      <c r="H372" s="9" t="str">
        <f t="shared" si="21"/>
        <v>NORMAL</v>
      </c>
      <c r="I372" s="9" t="str">
        <f t="shared" si="22"/>
        <v>NORMAL</v>
      </c>
      <c r="J372" s="35" t="str">
        <f t="shared" si="23"/>
        <v>Dewasa</v>
      </c>
      <c r="K372" s="5">
        <v>0</v>
      </c>
    </row>
    <row r="373" spans="1:11">
      <c r="A373" s="5">
        <v>154</v>
      </c>
      <c r="B373" s="5">
        <v>78</v>
      </c>
      <c r="C373" s="5">
        <v>32.4</v>
      </c>
      <c r="D373" s="5">
        <v>45</v>
      </c>
      <c r="E373" s="6">
        <v>1</v>
      </c>
      <c r="F373" s="31"/>
      <c r="G373" s="34" t="str">
        <f t="shared" si="20"/>
        <v>PREDIABETES</v>
      </c>
      <c r="H373" s="9" t="str">
        <f t="shared" si="21"/>
        <v>NORMAL</v>
      </c>
      <c r="I373" s="9" t="str">
        <f t="shared" si="22"/>
        <v>OBESITAS</v>
      </c>
      <c r="J373" s="35" t="str">
        <f t="shared" si="23"/>
        <v>Dewasa</v>
      </c>
      <c r="K373" s="5">
        <v>1</v>
      </c>
    </row>
    <row r="374" spans="1:11">
      <c r="A374" s="5">
        <v>125</v>
      </c>
      <c r="B374" s="5">
        <v>70</v>
      </c>
      <c r="C374" s="5">
        <v>31.1</v>
      </c>
      <c r="D374" s="5">
        <v>41</v>
      </c>
      <c r="E374" s="6">
        <v>1</v>
      </c>
      <c r="F374" s="31"/>
      <c r="G374" s="34" t="str">
        <f t="shared" si="20"/>
        <v>NORMAL</v>
      </c>
      <c r="H374" s="9" t="str">
        <f t="shared" si="21"/>
        <v>NORMAL</v>
      </c>
      <c r="I374" s="9" t="str">
        <f t="shared" si="22"/>
        <v>OBESITAS</v>
      </c>
      <c r="J374" s="35" t="str">
        <f t="shared" si="23"/>
        <v>Dewasa</v>
      </c>
      <c r="K374" s="5">
        <v>1</v>
      </c>
    </row>
    <row r="375" spans="1:11">
      <c r="A375" s="5">
        <v>138</v>
      </c>
      <c r="B375" s="5">
        <v>60</v>
      </c>
      <c r="C375" s="5">
        <v>34.6</v>
      </c>
      <c r="D375" s="5">
        <v>21</v>
      </c>
      <c r="E375" s="6">
        <v>1</v>
      </c>
      <c r="F375" s="31"/>
      <c r="G375" s="34" t="str">
        <f t="shared" si="20"/>
        <v>NORMAL</v>
      </c>
      <c r="H375" s="9" t="str">
        <f t="shared" si="21"/>
        <v>NORMAL</v>
      </c>
      <c r="I375" s="9" t="str">
        <f t="shared" si="22"/>
        <v>OBESITAS</v>
      </c>
      <c r="J375" s="35" t="str">
        <f t="shared" si="23"/>
        <v>Dewasa</v>
      </c>
      <c r="K375" s="5">
        <v>1</v>
      </c>
    </row>
    <row r="376" spans="1:11">
      <c r="A376" s="5">
        <v>114</v>
      </c>
      <c r="B376" s="5">
        <v>66</v>
      </c>
      <c r="C376" s="5">
        <v>32.799999999999997</v>
      </c>
      <c r="D376" s="5">
        <v>42</v>
      </c>
      <c r="E376" s="6">
        <v>1</v>
      </c>
      <c r="F376" s="31"/>
      <c r="G376" s="34" t="str">
        <f t="shared" si="20"/>
        <v>NORMAL</v>
      </c>
      <c r="H376" s="9" t="str">
        <f t="shared" si="21"/>
        <v>NORMAL</v>
      </c>
      <c r="I376" s="9" t="str">
        <f t="shared" si="22"/>
        <v>OBESITAS</v>
      </c>
      <c r="J376" s="35" t="str">
        <f t="shared" si="23"/>
        <v>Dewasa</v>
      </c>
      <c r="K376" s="5">
        <v>1</v>
      </c>
    </row>
    <row r="377" spans="1:11">
      <c r="A377" s="5">
        <v>96</v>
      </c>
      <c r="B377" s="5">
        <v>122</v>
      </c>
      <c r="C377" s="5">
        <v>22.4</v>
      </c>
      <c r="D377" s="5">
        <v>27</v>
      </c>
      <c r="E377" s="6">
        <v>0</v>
      </c>
      <c r="F377" s="31"/>
      <c r="G377" s="34" t="str">
        <f t="shared" si="20"/>
        <v>NORMAL</v>
      </c>
      <c r="H377" s="9" t="str">
        <f t="shared" si="21"/>
        <v>KRISIS</v>
      </c>
      <c r="I377" s="9" t="str">
        <f t="shared" si="22"/>
        <v>NORMAL</v>
      </c>
      <c r="J377" s="35" t="str">
        <f t="shared" si="23"/>
        <v>Dewasa</v>
      </c>
      <c r="K377" s="5">
        <v>0</v>
      </c>
    </row>
    <row r="378" spans="1:11">
      <c r="A378" s="5">
        <v>115</v>
      </c>
      <c r="B378" s="5">
        <v>0</v>
      </c>
      <c r="C378" s="5">
        <v>0</v>
      </c>
      <c r="D378" s="5">
        <v>30</v>
      </c>
      <c r="E378" s="6">
        <v>1</v>
      </c>
      <c r="F378" s="31"/>
      <c r="G378" s="34" t="str">
        <f t="shared" si="20"/>
        <v>NORMAL</v>
      </c>
      <c r="H378" s="9" t="str">
        <f t="shared" si="21"/>
        <v>NORMAL</v>
      </c>
      <c r="I378" s="9" t="str">
        <f t="shared" si="22"/>
        <v>KURANG</v>
      </c>
      <c r="J378" s="35" t="str">
        <f t="shared" si="23"/>
        <v>Dewasa</v>
      </c>
      <c r="K378" s="5">
        <v>1</v>
      </c>
    </row>
    <row r="379" spans="1:11">
      <c r="A379" s="5">
        <v>144</v>
      </c>
      <c r="B379" s="5">
        <v>58</v>
      </c>
      <c r="C379" s="5">
        <v>31.6</v>
      </c>
      <c r="D379" s="5">
        <v>25</v>
      </c>
      <c r="E379" s="6">
        <v>1</v>
      </c>
      <c r="F379" s="31"/>
      <c r="G379" s="34" t="str">
        <f t="shared" si="20"/>
        <v>PREDIABETES</v>
      </c>
      <c r="H379" s="9" t="str">
        <f t="shared" si="21"/>
        <v>NORMAL</v>
      </c>
      <c r="I379" s="9" t="str">
        <f t="shared" si="22"/>
        <v>OBESITAS</v>
      </c>
      <c r="J379" s="35" t="str">
        <f t="shared" si="23"/>
        <v>Dewasa</v>
      </c>
      <c r="K379" s="5">
        <v>1</v>
      </c>
    </row>
    <row r="380" spans="1:11">
      <c r="A380" s="5">
        <v>128</v>
      </c>
      <c r="B380" s="5">
        <v>88</v>
      </c>
      <c r="C380" s="5">
        <v>36.5</v>
      </c>
      <c r="D380" s="5">
        <v>37</v>
      </c>
      <c r="E380" s="6">
        <v>1</v>
      </c>
      <c r="F380" s="31"/>
      <c r="G380" s="34" t="str">
        <f t="shared" si="20"/>
        <v>NORMAL</v>
      </c>
      <c r="H380" s="9" t="str">
        <f t="shared" si="21"/>
        <v>PRAHIPERTENSI</v>
      </c>
      <c r="I380" s="9" t="str">
        <f t="shared" si="22"/>
        <v>OBESITAS</v>
      </c>
      <c r="J380" s="35" t="str">
        <f t="shared" si="23"/>
        <v>Dewasa</v>
      </c>
      <c r="K380" s="5">
        <v>1</v>
      </c>
    </row>
    <row r="381" spans="1:11">
      <c r="A381" s="5">
        <v>90</v>
      </c>
      <c r="B381" s="5">
        <v>78</v>
      </c>
      <c r="C381" s="5">
        <v>42.7</v>
      </c>
      <c r="D381" s="5">
        <v>21</v>
      </c>
      <c r="E381" s="6">
        <v>0</v>
      </c>
      <c r="F381" s="31"/>
      <c r="G381" s="34" t="str">
        <f t="shared" si="20"/>
        <v>NORMAL</v>
      </c>
      <c r="H381" s="9" t="str">
        <f t="shared" si="21"/>
        <v>NORMAL</v>
      </c>
      <c r="I381" s="9" t="str">
        <f t="shared" si="22"/>
        <v>OBESITAS</v>
      </c>
      <c r="J381" s="35" t="str">
        <f t="shared" si="23"/>
        <v>Dewasa</v>
      </c>
      <c r="K381" s="5">
        <v>0</v>
      </c>
    </row>
    <row r="382" spans="1:11">
      <c r="A382" s="5">
        <v>111</v>
      </c>
      <c r="B382" s="5">
        <v>84</v>
      </c>
      <c r="C382" s="5">
        <v>46.8</v>
      </c>
      <c r="D382" s="5">
        <v>45</v>
      </c>
      <c r="E382" s="6">
        <v>1</v>
      </c>
      <c r="F382" s="31"/>
      <c r="G382" s="34" t="str">
        <f t="shared" si="20"/>
        <v>NORMAL</v>
      </c>
      <c r="H382" s="9" t="str">
        <f t="shared" si="21"/>
        <v>PRAHIPERTENSI</v>
      </c>
      <c r="I382" s="9" t="str">
        <f t="shared" si="22"/>
        <v>OBESITAS</v>
      </c>
      <c r="J382" s="35" t="str">
        <f t="shared" si="23"/>
        <v>Dewasa</v>
      </c>
      <c r="K382" s="5">
        <v>1</v>
      </c>
    </row>
    <row r="383" spans="1:11">
      <c r="A383" s="5">
        <v>138</v>
      </c>
      <c r="B383" s="5">
        <v>76</v>
      </c>
      <c r="C383" s="5">
        <v>33.200000000000003</v>
      </c>
      <c r="D383" s="5">
        <v>35</v>
      </c>
      <c r="E383" s="6">
        <v>0</v>
      </c>
      <c r="F383" s="31"/>
      <c r="G383" s="34" t="str">
        <f t="shared" si="20"/>
        <v>NORMAL</v>
      </c>
      <c r="H383" s="9" t="str">
        <f t="shared" si="21"/>
        <v>NORMAL</v>
      </c>
      <c r="I383" s="9" t="str">
        <f t="shared" si="22"/>
        <v>OBESITAS</v>
      </c>
      <c r="J383" s="35" t="str">
        <f t="shared" si="23"/>
        <v>Dewasa</v>
      </c>
      <c r="K383" s="5">
        <v>0</v>
      </c>
    </row>
    <row r="384" spans="1:11">
      <c r="A384" s="5">
        <v>80</v>
      </c>
      <c r="B384" s="5">
        <v>80</v>
      </c>
      <c r="C384" s="5">
        <v>39.799999999999997</v>
      </c>
      <c r="D384" s="5">
        <v>28</v>
      </c>
      <c r="E384" s="6">
        <v>0</v>
      </c>
      <c r="F384" s="31"/>
      <c r="G384" s="34" t="str">
        <f t="shared" si="20"/>
        <v>NORMAL</v>
      </c>
      <c r="H384" s="9" t="str">
        <f t="shared" si="21"/>
        <v>NORMAL</v>
      </c>
      <c r="I384" s="9" t="str">
        <f t="shared" si="22"/>
        <v>OBESITAS</v>
      </c>
      <c r="J384" s="35" t="str">
        <f t="shared" si="23"/>
        <v>Dewasa</v>
      </c>
      <c r="K384" s="5">
        <v>0</v>
      </c>
    </row>
    <row r="385" spans="1:11">
      <c r="A385" s="5">
        <v>130</v>
      </c>
      <c r="B385" s="5">
        <v>70</v>
      </c>
      <c r="C385" s="5">
        <v>34.200000000000003</v>
      </c>
      <c r="D385" s="5">
        <v>45</v>
      </c>
      <c r="E385" s="6">
        <v>1</v>
      </c>
      <c r="F385" s="31"/>
      <c r="G385" s="34" t="str">
        <f t="shared" si="20"/>
        <v>NORMAL</v>
      </c>
      <c r="H385" s="9" t="str">
        <f t="shared" si="21"/>
        <v>NORMAL</v>
      </c>
      <c r="I385" s="9" t="str">
        <f t="shared" si="22"/>
        <v>OBESITAS</v>
      </c>
      <c r="J385" s="35" t="str">
        <f t="shared" si="23"/>
        <v>Dewasa</v>
      </c>
      <c r="K385" s="5">
        <v>1</v>
      </c>
    </row>
    <row r="386" spans="1:11">
      <c r="A386" s="5">
        <v>123</v>
      </c>
      <c r="B386" s="5">
        <v>88</v>
      </c>
      <c r="C386" s="5">
        <v>35.200000000000003</v>
      </c>
      <c r="D386" s="5">
        <v>29</v>
      </c>
      <c r="E386" s="6">
        <v>0</v>
      </c>
      <c r="F386" s="31"/>
      <c r="G386" s="34" t="str">
        <f t="shared" ref="G386:G449" si="24">IF(A386&lt;140,"NORMAL",IF(A386&lt;=199,"PREDIABETES",IF(A386&gt;=200,"DIABETES")))</f>
        <v>NORMAL</v>
      </c>
      <c r="H386" s="9" t="str">
        <f t="shared" ref="H386:H449" si="25">IF(B386&lt;=80,"NORMAL",IF(B386&lt;=89,"PRAHIPERTENSI",IF(B386&lt;=99,"HIPERTENSI1",IF(B386&lt;=119,"HIPERTENSI2",IF(B386&gt;=120,"KRISIS")))))</f>
        <v>PRAHIPERTENSI</v>
      </c>
      <c r="I386" s="9" t="str">
        <f t="shared" ref="I386:I449" si="26">IF(C386&lt;=18.5,"KURANG",IF(C386&lt;=29.9,"NORMAL",IF(C386&gt;=30,"OBESITAS")))</f>
        <v>OBESITAS</v>
      </c>
      <c r="J386" s="35" t="str">
        <f t="shared" si="23"/>
        <v>Dewasa</v>
      </c>
      <c r="K386" s="5">
        <v>0</v>
      </c>
    </row>
    <row r="387" spans="1:11">
      <c r="A387" s="5">
        <v>111</v>
      </c>
      <c r="B387" s="5">
        <v>72</v>
      </c>
      <c r="C387" s="5">
        <v>23.9</v>
      </c>
      <c r="D387" s="5">
        <v>27</v>
      </c>
      <c r="E387" s="6">
        <v>0</v>
      </c>
      <c r="F387" s="31"/>
      <c r="G387" s="34" t="str">
        <f t="shared" si="24"/>
        <v>NORMAL</v>
      </c>
      <c r="H387" s="9" t="str">
        <f t="shared" si="25"/>
        <v>NORMAL</v>
      </c>
      <c r="I387" s="9" t="str">
        <f t="shared" si="26"/>
        <v>NORMAL</v>
      </c>
      <c r="J387" s="35" t="str">
        <f t="shared" ref="J387:J450" si="27">IF(D387&lt;=59,"Dewasa",IF(D387&gt;=60,"Lansia"))</f>
        <v>Dewasa</v>
      </c>
      <c r="K387" s="5">
        <v>0</v>
      </c>
    </row>
    <row r="388" spans="1:11">
      <c r="A388" s="5">
        <v>109</v>
      </c>
      <c r="B388" s="5">
        <v>60</v>
      </c>
      <c r="C388" s="5">
        <v>25</v>
      </c>
      <c r="D388" s="5">
        <v>27</v>
      </c>
      <c r="E388" s="6">
        <v>0</v>
      </c>
      <c r="F388" s="31"/>
      <c r="G388" s="34" t="str">
        <f t="shared" si="24"/>
        <v>NORMAL</v>
      </c>
      <c r="H388" s="9" t="str">
        <f t="shared" si="25"/>
        <v>NORMAL</v>
      </c>
      <c r="I388" s="9" t="str">
        <f t="shared" si="26"/>
        <v>NORMAL</v>
      </c>
      <c r="J388" s="35" t="str">
        <f t="shared" si="27"/>
        <v>Dewasa</v>
      </c>
      <c r="K388" s="5">
        <v>0</v>
      </c>
    </row>
    <row r="389" spans="1:11">
      <c r="A389" s="5">
        <v>99</v>
      </c>
      <c r="B389" s="5">
        <v>72</v>
      </c>
      <c r="C389" s="5">
        <v>38.6</v>
      </c>
      <c r="D389" s="5">
        <v>21</v>
      </c>
      <c r="E389" s="6">
        <v>0</v>
      </c>
      <c r="F389" s="31"/>
      <c r="G389" s="34" t="str">
        <f t="shared" si="24"/>
        <v>NORMAL</v>
      </c>
      <c r="H389" s="9" t="str">
        <f t="shared" si="25"/>
        <v>NORMAL</v>
      </c>
      <c r="I389" s="9" t="str">
        <f t="shared" si="26"/>
        <v>OBESITAS</v>
      </c>
      <c r="J389" s="35" t="str">
        <f t="shared" si="27"/>
        <v>Dewasa</v>
      </c>
      <c r="K389" s="5">
        <v>0</v>
      </c>
    </row>
    <row r="390" spans="1:11">
      <c r="A390" s="5">
        <v>129</v>
      </c>
      <c r="B390" s="5">
        <v>0</v>
      </c>
      <c r="C390" s="5">
        <v>39.9</v>
      </c>
      <c r="D390" s="5">
        <v>44</v>
      </c>
      <c r="E390" s="6">
        <v>1</v>
      </c>
      <c r="F390" s="31"/>
      <c r="G390" s="34" t="str">
        <f t="shared" si="24"/>
        <v>NORMAL</v>
      </c>
      <c r="H390" s="9" t="str">
        <f t="shared" si="25"/>
        <v>NORMAL</v>
      </c>
      <c r="I390" s="9" t="str">
        <f t="shared" si="26"/>
        <v>OBESITAS</v>
      </c>
      <c r="J390" s="35" t="str">
        <f t="shared" si="27"/>
        <v>Dewasa</v>
      </c>
      <c r="K390" s="5">
        <v>1</v>
      </c>
    </row>
    <row r="391" spans="1:11">
      <c r="A391" s="5">
        <v>146</v>
      </c>
      <c r="B391" s="5">
        <v>78</v>
      </c>
      <c r="C391" s="5">
        <v>38.5</v>
      </c>
      <c r="D391" s="5">
        <v>67</v>
      </c>
      <c r="E391" s="6">
        <v>1</v>
      </c>
      <c r="F391" s="31"/>
      <c r="G391" s="34" t="str">
        <f t="shared" si="24"/>
        <v>PREDIABETES</v>
      </c>
      <c r="H391" s="9" t="str">
        <f t="shared" si="25"/>
        <v>NORMAL</v>
      </c>
      <c r="I391" s="9" t="str">
        <f t="shared" si="26"/>
        <v>OBESITAS</v>
      </c>
      <c r="J391" s="35" t="str">
        <f t="shared" si="27"/>
        <v>Lansia</v>
      </c>
      <c r="K391" s="5">
        <v>1</v>
      </c>
    </row>
    <row r="392" spans="1:11">
      <c r="A392" s="5">
        <v>83</v>
      </c>
      <c r="B392" s="5">
        <v>65</v>
      </c>
      <c r="C392" s="5">
        <v>36.799999999999997</v>
      </c>
      <c r="D392" s="5">
        <v>24</v>
      </c>
      <c r="E392" s="6">
        <v>0</v>
      </c>
      <c r="F392" s="31"/>
      <c r="G392" s="34" t="str">
        <f t="shared" si="24"/>
        <v>NORMAL</v>
      </c>
      <c r="H392" s="9" t="str">
        <f t="shared" si="25"/>
        <v>NORMAL</v>
      </c>
      <c r="I392" s="9" t="str">
        <f t="shared" si="26"/>
        <v>OBESITAS</v>
      </c>
      <c r="J392" s="35" t="str">
        <f t="shared" si="27"/>
        <v>Dewasa</v>
      </c>
      <c r="K392" s="5">
        <v>0</v>
      </c>
    </row>
    <row r="393" spans="1:11">
      <c r="A393" s="5">
        <v>137</v>
      </c>
      <c r="B393" s="5">
        <v>84</v>
      </c>
      <c r="C393" s="5">
        <v>27.3</v>
      </c>
      <c r="D393" s="5">
        <v>59</v>
      </c>
      <c r="E393" s="6">
        <v>0</v>
      </c>
      <c r="F393" s="31"/>
      <c r="G393" s="34" t="str">
        <f t="shared" si="24"/>
        <v>NORMAL</v>
      </c>
      <c r="H393" s="9" t="str">
        <f t="shared" si="25"/>
        <v>PRAHIPERTENSI</v>
      </c>
      <c r="I393" s="9" t="str">
        <f t="shared" si="26"/>
        <v>NORMAL</v>
      </c>
      <c r="J393" s="35" t="str">
        <f t="shared" si="27"/>
        <v>Dewasa</v>
      </c>
      <c r="K393" s="5">
        <v>0</v>
      </c>
    </row>
    <row r="394" spans="1:11">
      <c r="A394" s="5">
        <v>101</v>
      </c>
      <c r="B394" s="5">
        <v>86</v>
      </c>
      <c r="C394" s="5">
        <v>45.6</v>
      </c>
      <c r="D394" s="5">
        <v>38</v>
      </c>
      <c r="E394" s="6">
        <v>1</v>
      </c>
      <c r="F394" s="31"/>
      <c r="G394" s="34" t="str">
        <f t="shared" si="24"/>
        <v>NORMAL</v>
      </c>
      <c r="H394" s="9" t="str">
        <f t="shared" si="25"/>
        <v>PRAHIPERTENSI</v>
      </c>
      <c r="I394" s="9" t="str">
        <f t="shared" si="26"/>
        <v>OBESITAS</v>
      </c>
      <c r="J394" s="35" t="str">
        <f t="shared" si="27"/>
        <v>Dewasa</v>
      </c>
      <c r="K394" s="5">
        <v>1</v>
      </c>
    </row>
    <row r="395" spans="1:11">
      <c r="A395" s="5">
        <v>92</v>
      </c>
      <c r="B395" s="5">
        <v>52</v>
      </c>
      <c r="C395" s="5">
        <v>30.1</v>
      </c>
      <c r="D395" s="5">
        <v>22</v>
      </c>
      <c r="E395" s="6">
        <v>0</v>
      </c>
      <c r="F395" s="31"/>
      <c r="G395" s="34" t="str">
        <f t="shared" si="24"/>
        <v>NORMAL</v>
      </c>
      <c r="H395" s="9" t="str">
        <f t="shared" si="25"/>
        <v>NORMAL</v>
      </c>
      <c r="I395" s="9" t="str">
        <f t="shared" si="26"/>
        <v>OBESITAS</v>
      </c>
      <c r="J395" s="35" t="str">
        <f t="shared" si="27"/>
        <v>Dewasa</v>
      </c>
      <c r="K395" s="5">
        <v>0</v>
      </c>
    </row>
    <row r="396" spans="1:11">
      <c r="A396" s="5">
        <v>115</v>
      </c>
      <c r="B396" s="5">
        <v>98</v>
      </c>
      <c r="C396" s="5">
        <v>52.9</v>
      </c>
      <c r="D396" s="5">
        <v>28</v>
      </c>
      <c r="E396" s="6">
        <v>1</v>
      </c>
      <c r="F396" s="31"/>
      <c r="G396" s="34" t="str">
        <f t="shared" si="24"/>
        <v>NORMAL</v>
      </c>
      <c r="H396" s="9" t="str">
        <f t="shared" si="25"/>
        <v>HIPERTENSI1</v>
      </c>
      <c r="I396" s="9" t="str">
        <f t="shared" si="26"/>
        <v>OBESITAS</v>
      </c>
      <c r="J396" s="35" t="str">
        <f t="shared" si="27"/>
        <v>Dewasa</v>
      </c>
      <c r="K396" s="5">
        <v>1</v>
      </c>
    </row>
    <row r="397" spans="1:11">
      <c r="A397" s="5">
        <v>68</v>
      </c>
      <c r="B397" s="5">
        <v>70</v>
      </c>
      <c r="C397" s="5">
        <v>25</v>
      </c>
      <c r="D397" s="5">
        <v>25</v>
      </c>
      <c r="E397" s="6">
        <v>0</v>
      </c>
      <c r="F397" s="31"/>
      <c r="G397" s="34" t="str">
        <f t="shared" si="24"/>
        <v>NORMAL</v>
      </c>
      <c r="H397" s="9" t="str">
        <f t="shared" si="25"/>
        <v>NORMAL</v>
      </c>
      <c r="I397" s="9" t="str">
        <f t="shared" si="26"/>
        <v>NORMAL</v>
      </c>
      <c r="J397" s="35" t="str">
        <f t="shared" si="27"/>
        <v>Dewasa</v>
      </c>
      <c r="K397" s="5">
        <v>0</v>
      </c>
    </row>
    <row r="398" spans="1:11">
      <c r="A398" s="5">
        <v>127</v>
      </c>
      <c r="B398" s="5">
        <v>58</v>
      </c>
      <c r="C398" s="5">
        <v>27.7</v>
      </c>
      <c r="D398" s="5">
        <v>25</v>
      </c>
      <c r="E398" s="6">
        <v>0</v>
      </c>
      <c r="F398" s="31"/>
      <c r="G398" s="34" t="str">
        <f t="shared" si="24"/>
        <v>NORMAL</v>
      </c>
      <c r="H398" s="9" t="str">
        <f t="shared" si="25"/>
        <v>NORMAL</v>
      </c>
      <c r="I398" s="9" t="str">
        <f t="shared" si="26"/>
        <v>NORMAL</v>
      </c>
      <c r="J398" s="35" t="str">
        <f t="shared" si="27"/>
        <v>Dewasa</v>
      </c>
      <c r="K398" s="5">
        <v>0</v>
      </c>
    </row>
    <row r="399" spans="1:11">
      <c r="A399" s="5">
        <v>187</v>
      </c>
      <c r="B399" s="5">
        <v>68</v>
      </c>
      <c r="C399" s="5">
        <v>37.700000000000003</v>
      </c>
      <c r="D399" s="5">
        <v>41</v>
      </c>
      <c r="E399" s="6">
        <v>1</v>
      </c>
      <c r="F399" s="31"/>
      <c r="G399" s="34" t="str">
        <f t="shared" si="24"/>
        <v>PREDIABETES</v>
      </c>
      <c r="H399" s="9" t="str">
        <f t="shared" si="25"/>
        <v>NORMAL</v>
      </c>
      <c r="I399" s="9" t="str">
        <f t="shared" si="26"/>
        <v>OBESITAS</v>
      </c>
      <c r="J399" s="35" t="str">
        <f t="shared" si="27"/>
        <v>Dewasa</v>
      </c>
      <c r="K399" s="5">
        <v>1</v>
      </c>
    </row>
    <row r="400" spans="1:11">
      <c r="A400" s="5">
        <v>151</v>
      </c>
      <c r="B400" s="5">
        <v>90</v>
      </c>
      <c r="C400" s="5">
        <v>42.1</v>
      </c>
      <c r="D400" s="5">
        <v>21</v>
      </c>
      <c r="E400" s="6">
        <v>1</v>
      </c>
      <c r="F400" s="31"/>
      <c r="G400" s="34" t="str">
        <f t="shared" si="24"/>
        <v>PREDIABETES</v>
      </c>
      <c r="H400" s="9" t="str">
        <f t="shared" si="25"/>
        <v>HIPERTENSI1</v>
      </c>
      <c r="I400" s="9" t="str">
        <f t="shared" si="26"/>
        <v>OBESITAS</v>
      </c>
      <c r="J400" s="35" t="str">
        <f t="shared" si="27"/>
        <v>Dewasa</v>
      </c>
      <c r="K400" s="5">
        <v>1</v>
      </c>
    </row>
    <row r="401" spans="1:11">
      <c r="A401" s="5">
        <v>122</v>
      </c>
      <c r="B401" s="5">
        <v>70</v>
      </c>
      <c r="C401" s="5">
        <v>36.799999999999997</v>
      </c>
      <c r="D401" s="5">
        <v>27</v>
      </c>
      <c r="E401" s="6">
        <v>0</v>
      </c>
      <c r="F401" s="31"/>
      <c r="G401" s="34" t="str">
        <f t="shared" si="24"/>
        <v>NORMAL</v>
      </c>
      <c r="H401" s="9" t="str">
        <f t="shared" si="25"/>
        <v>NORMAL</v>
      </c>
      <c r="I401" s="9" t="str">
        <f t="shared" si="26"/>
        <v>OBESITAS</v>
      </c>
      <c r="J401" s="35" t="str">
        <f t="shared" si="27"/>
        <v>Dewasa</v>
      </c>
      <c r="K401" s="5">
        <v>0</v>
      </c>
    </row>
    <row r="402" spans="1:11">
      <c r="A402" s="5">
        <v>103</v>
      </c>
      <c r="B402" s="5">
        <v>66</v>
      </c>
      <c r="C402" s="5">
        <v>24.3</v>
      </c>
      <c r="D402" s="5">
        <v>29</v>
      </c>
      <c r="E402" s="6">
        <v>0</v>
      </c>
      <c r="F402" s="31"/>
      <c r="G402" s="34" t="str">
        <f t="shared" si="24"/>
        <v>NORMAL</v>
      </c>
      <c r="H402" s="9" t="str">
        <f t="shared" si="25"/>
        <v>NORMAL</v>
      </c>
      <c r="I402" s="9" t="str">
        <f t="shared" si="26"/>
        <v>NORMAL</v>
      </c>
      <c r="J402" s="35" t="str">
        <f t="shared" si="27"/>
        <v>Dewasa</v>
      </c>
      <c r="K402" s="5">
        <v>0</v>
      </c>
    </row>
    <row r="403" spans="1:11">
      <c r="A403" s="5">
        <v>107</v>
      </c>
      <c r="B403" s="5">
        <v>62</v>
      </c>
      <c r="C403" s="5">
        <v>36.6</v>
      </c>
      <c r="D403" s="5">
        <v>25</v>
      </c>
      <c r="E403" s="6">
        <v>1</v>
      </c>
      <c r="F403" s="31"/>
      <c r="G403" s="34" t="str">
        <f t="shared" si="24"/>
        <v>NORMAL</v>
      </c>
      <c r="H403" s="9" t="str">
        <f t="shared" si="25"/>
        <v>NORMAL</v>
      </c>
      <c r="I403" s="9" t="str">
        <f t="shared" si="26"/>
        <v>OBESITAS</v>
      </c>
      <c r="J403" s="35" t="str">
        <f t="shared" si="27"/>
        <v>Dewasa</v>
      </c>
      <c r="K403" s="5">
        <v>1</v>
      </c>
    </row>
    <row r="404" spans="1:11">
      <c r="A404" s="5">
        <v>62</v>
      </c>
      <c r="B404" s="5">
        <v>78</v>
      </c>
      <c r="C404" s="5">
        <v>32.6</v>
      </c>
      <c r="D404" s="5">
        <v>41</v>
      </c>
      <c r="E404" s="6">
        <v>0</v>
      </c>
      <c r="F404" s="31"/>
      <c r="G404" s="34" t="str">
        <f t="shared" si="24"/>
        <v>NORMAL</v>
      </c>
      <c r="H404" s="9" t="str">
        <f t="shared" si="25"/>
        <v>NORMAL</v>
      </c>
      <c r="I404" s="9" t="str">
        <f t="shared" si="26"/>
        <v>OBESITAS</v>
      </c>
      <c r="J404" s="35" t="str">
        <f t="shared" si="27"/>
        <v>Dewasa</v>
      </c>
      <c r="K404" s="5">
        <v>0</v>
      </c>
    </row>
    <row r="405" spans="1:11">
      <c r="A405" s="5">
        <v>126</v>
      </c>
      <c r="B405" s="5">
        <v>56</v>
      </c>
      <c r="C405" s="5">
        <v>28.7</v>
      </c>
      <c r="D405" s="5">
        <v>21</v>
      </c>
      <c r="E405" s="6">
        <v>0</v>
      </c>
      <c r="F405" s="31"/>
      <c r="G405" s="34" t="str">
        <f t="shared" si="24"/>
        <v>NORMAL</v>
      </c>
      <c r="H405" s="9" t="str">
        <f t="shared" si="25"/>
        <v>NORMAL</v>
      </c>
      <c r="I405" s="9" t="str">
        <f t="shared" si="26"/>
        <v>NORMAL</v>
      </c>
      <c r="J405" s="35" t="str">
        <f t="shared" si="27"/>
        <v>Dewasa</v>
      </c>
      <c r="K405" s="5">
        <v>0</v>
      </c>
    </row>
    <row r="406" spans="1:11">
      <c r="A406" s="5">
        <v>147</v>
      </c>
      <c r="B406" s="5">
        <v>85</v>
      </c>
      <c r="C406" s="5">
        <v>42.8</v>
      </c>
      <c r="D406" s="5">
        <v>24</v>
      </c>
      <c r="E406" s="6">
        <v>0</v>
      </c>
      <c r="F406" s="31"/>
      <c r="G406" s="34" t="str">
        <f t="shared" si="24"/>
        <v>PREDIABETES</v>
      </c>
      <c r="H406" s="9" t="str">
        <f t="shared" si="25"/>
        <v>PRAHIPERTENSI</v>
      </c>
      <c r="I406" s="9" t="str">
        <f t="shared" si="26"/>
        <v>OBESITAS</v>
      </c>
      <c r="J406" s="35" t="str">
        <f t="shared" si="27"/>
        <v>Dewasa</v>
      </c>
      <c r="K406" s="5">
        <v>0</v>
      </c>
    </row>
    <row r="407" spans="1:11">
      <c r="A407" s="5">
        <v>171</v>
      </c>
      <c r="B407" s="5">
        <v>72</v>
      </c>
      <c r="C407" s="5">
        <v>33.299999999999997</v>
      </c>
      <c r="D407" s="5">
        <v>24</v>
      </c>
      <c r="E407" s="6">
        <v>1</v>
      </c>
      <c r="F407" s="31"/>
      <c r="G407" s="34" t="str">
        <f t="shared" si="24"/>
        <v>PREDIABETES</v>
      </c>
      <c r="H407" s="9" t="str">
        <f t="shared" si="25"/>
        <v>NORMAL</v>
      </c>
      <c r="I407" s="9" t="str">
        <f t="shared" si="26"/>
        <v>OBESITAS</v>
      </c>
      <c r="J407" s="35" t="str">
        <f t="shared" si="27"/>
        <v>Dewasa</v>
      </c>
      <c r="K407" s="5">
        <v>1</v>
      </c>
    </row>
    <row r="408" spans="1:11">
      <c r="A408" s="5">
        <v>108</v>
      </c>
      <c r="B408" s="5">
        <v>62</v>
      </c>
      <c r="C408" s="5">
        <v>25.3</v>
      </c>
      <c r="D408" s="5">
        <v>22</v>
      </c>
      <c r="E408" s="6">
        <v>0</v>
      </c>
      <c r="F408" s="31"/>
      <c r="G408" s="34" t="str">
        <f t="shared" si="24"/>
        <v>NORMAL</v>
      </c>
      <c r="H408" s="9" t="str">
        <f t="shared" si="25"/>
        <v>NORMAL</v>
      </c>
      <c r="I408" s="9" t="str">
        <f t="shared" si="26"/>
        <v>NORMAL</v>
      </c>
      <c r="J408" s="35" t="str">
        <f t="shared" si="27"/>
        <v>Dewasa</v>
      </c>
      <c r="K408" s="5">
        <v>0</v>
      </c>
    </row>
    <row r="409" spans="1:11">
      <c r="A409" s="5">
        <v>95</v>
      </c>
      <c r="B409" s="5">
        <v>72</v>
      </c>
      <c r="C409" s="5">
        <v>36.799999999999997</v>
      </c>
      <c r="D409" s="5">
        <v>57</v>
      </c>
      <c r="E409" s="6">
        <v>0</v>
      </c>
      <c r="F409" s="31"/>
      <c r="G409" s="34" t="str">
        <f t="shared" si="24"/>
        <v>NORMAL</v>
      </c>
      <c r="H409" s="9" t="str">
        <f t="shared" si="25"/>
        <v>NORMAL</v>
      </c>
      <c r="I409" s="9" t="str">
        <f t="shared" si="26"/>
        <v>OBESITAS</v>
      </c>
      <c r="J409" s="35" t="str">
        <f t="shared" si="27"/>
        <v>Dewasa</v>
      </c>
      <c r="K409" s="5">
        <v>0</v>
      </c>
    </row>
    <row r="410" spans="1:11">
      <c r="A410" s="5">
        <v>160</v>
      </c>
      <c r="B410" s="5">
        <v>54</v>
      </c>
      <c r="C410" s="5">
        <v>30.5</v>
      </c>
      <c r="D410" s="5">
        <v>39</v>
      </c>
      <c r="E410" s="6">
        <v>1</v>
      </c>
      <c r="F410" s="31"/>
      <c r="G410" s="34" t="str">
        <f t="shared" si="24"/>
        <v>PREDIABETES</v>
      </c>
      <c r="H410" s="9" t="str">
        <f t="shared" si="25"/>
        <v>NORMAL</v>
      </c>
      <c r="I410" s="9" t="str">
        <f t="shared" si="26"/>
        <v>OBESITAS</v>
      </c>
      <c r="J410" s="35" t="str">
        <f t="shared" si="27"/>
        <v>Dewasa</v>
      </c>
      <c r="K410" s="5">
        <v>1</v>
      </c>
    </row>
    <row r="411" spans="1:11">
      <c r="A411" s="5">
        <v>109</v>
      </c>
      <c r="B411" s="5">
        <v>80</v>
      </c>
      <c r="C411" s="5">
        <v>35.9</v>
      </c>
      <c r="D411" s="5">
        <v>43</v>
      </c>
      <c r="E411" s="6">
        <v>1</v>
      </c>
      <c r="F411" s="31"/>
      <c r="G411" s="34" t="str">
        <f t="shared" si="24"/>
        <v>NORMAL</v>
      </c>
      <c r="H411" s="9" t="str">
        <f t="shared" si="25"/>
        <v>NORMAL</v>
      </c>
      <c r="I411" s="9" t="str">
        <f t="shared" si="26"/>
        <v>OBESITAS</v>
      </c>
      <c r="J411" s="35" t="str">
        <f t="shared" si="27"/>
        <v>Dewasa</v>
      </c>
      <c r="K411" s="5">
        <v>1</v>
      </c>
    </row>
    <row r="412" spans="1:11">
      <c r="A412" s="5">
        <v>133</v>
      </c>
      <c r="B412" s="5">
        <v>88</v>
      </c>
      <c r="C412" s="5">
        <v>32.4</v>
      </c>
      <c r="D412" s="5">
        <v>37</v>
      </c>
      <c r="E412" s="6">
        <v>0</v>
      </c>
      <c r="F412" s="31"/>
      <c r="G412" s="34" t="str">
        <f t="shared" si="24"/>
        <v>NORMAL</v>
      </c>
      <c r="H412" s="9" t="str">
        <f t="shared" si="25"/>
        <v>PRAHIPERTENSI</v>
      </c>
      <c r="I412" s="9" t="str">
        <f t="shared" si="26"/>
        <v>OBESITAS</v>
      </c>
      <c r="J412" s="35" t="str">
        <f t="shared" si="27"/>
        <v>Dewasa</v>
      </c>
      <c r="K412" s="5">
        <v>0</v>
      </c>
    </row>
    <row r="413" spans="1:11">
      <c r="A413" s="5">
        <v>122</v>
      </c>
      <c r="B413" s="5">
        <v>78</v>
      </c>
      <c r="C413" s="5">
        <v>27.6</v>
      </c>
      <c r="D413" s="5">
        <v>45</v>
      </c>
      <c r="E413" s="6">
        <v>0</v>
      </c>
      <c r="F413" s="31"/>
      <c r="G413" s="34" t="str">
        <f t="shared" si="24"/>
        <v>NORMAL</v>
      </c>
      <c r="H413" s="9" t="str">
        <f t="shared" si="25"/>
        <v>NORMAL</v>
      </c>
      <c r="I413" s="9" t="str">
        <f t="shared" si="26"/>
        <v>NORMAL</v>
      </c>
      <c r="J413" s="35" t="str">
        <f t="shared" si="27"/>
        <v>Dewasa</v>
      </c>
      <c r="K413" s="5">
        <v>0</v>
      </c>
    </row>
    <row r="414" spans="1:11">
      <c r="A414" s="5">
        <v>104</v>
      </c>
      <c r="B414" s="5">
        <v>64</v>
      </c>
      <c r="C414" s="5">
        <v>33.6</v>
      </c>
      <c r="D414" s="5">
        <v>22</v>
      </c>
      <c r="E414" s="6">
        <v>1</v>
      </c>
      <c r="F414" s="31"/>
      <c r="G414" s="34" t="str">
        <f t="shared" si="24"/>
        <v>NORMAL</v>
      </c>
      <c r="H414" s="9" t="str">
        <f t="shared" si="25"/>
        <v>NORMAL</v>
      </c>
      <c r="I414" s="9" t="str">
        <f t="shared" si="26"/>
        <v>OBESITAS</v>
      </c>
      <c r="J414" s="35" t="str">
        <f t="shared" si="27"/>
        <v>Dewasa</v>
      </c>
      <c r="K414" s="5">
        <v>1</v>
      </c>
    </row>
    <row r="415" spans="1:11">
      <c r="A415" s="5">
        <v>151</v>
      </c>
      <c r="B415" s="5">
        <v>62</v>
      </c>
      <c r="C415" s="5">
        <v>35.5</v>
      </c>
      <c r="D415" s="5">
        <v>28</v>
      </c>
      <c r="E415" s="6">
        <v>0</v>
      </c>
      <c r="F415" s="31"/>
      <c r="G415" s="34" t="str">
        <f t="shared" si="24"/>
        <v>PREDIABETES</v>
      </c>
      <c r="H415" s="9" t="str">
        <f t="shared" si="25"/>
        <v>NORMAL</v>
      </c>
      <c r="I415" s="9" t="str">
        <f t="shared" si="26"/>
        <v>OBESITAS</v>
      </c>
      <c r="J415" s="35" t="str">
        <f t="shared" si="27"/>
        <v>Dewasa</v>
      </c>
      <c r="K415" s="5">
        <v>0</v>
      </c>
    </row>
    <row r="416" spans="1:11">
      <c r="A416" s="5">
        <v>139</v>
      </c>
      <c r="B416" s="5">
        <v>46</v>
      </c>
      <c r="C416" s="5">
        <v>28.7</v>
      </c>
      <c r="D416" s="5">
        <v>22</v>
      </c>
      <c r="E416" s="6">
        <v>0</v>
      </c>
      <c r="F416" s="31"/>
      <c r="G416" s="34" t="str">
        <f t="shared" si="24"/>
        <v>NORMAL</v>
      </c>
      <c r="H416" s="9" t="str">
        <f t="shared" si="25"/>
        <v>NORMAL</v>
      </c>
      <c r="I416" s="9" t="str">
        <f t="shared" si="26"/>
        <v>NORMAL</v>
      </c>
      <c r="J416" s="35" t="str">
        <f t="shared" si="27"/>
        <v>Dewasa</v>
      </c>
      <c r="K416" s="5">
        <v>0</v>
      </c>
    </row>
    <row r="417" spans="1:11">
      <c r="A417" s="5">
        <v>102</v>
      </c>
      <c r="B417" s="5">
        <v>74</v>
      </c>
      <c r="C417" s="5">
        <v>39.5</v>
      </c>
      <c r="D417" s="5">
        <v>42</v>
      </c>
      <c r="E417" s="6">
        <v>1</v>
      </c>
      <c r="F417" s="31"/>
      <c r="G417" s="34" t="str">
        <f t="shared" si="24"/>
        <v>NORMAL</v>
      </c>
      <c r="H417" s="9" t="str">
        <f t="shared" si="25"/>
        <v>NORMAL</v>
      </c>
      <c r="I417" s="9" t="str">
        <f t="shared" si="26"/>
        <v>OBESITAS</v>
      </c>
      <c r="J417" s="35" t="str">
        <f t="shared" si="27"/>
        <v>Dewasa</v>
      </c>
      <c r="K417" s="5">
        <v>1</v>
      </c>
    </row>
    <row r="418" spans="1:11">
      <c r="A418" s="5">
        <v>143</v>
      </c>
      <c r="B418" s="5">
        <v>74</v>
      </c>
      <c r="C418" s="5">
        <v>26.2</v>
      </c>
      <c r="D418" s="5">
        <v>21</v>
      </c>
      <c r="E418" s="6">
        <v>0</v>
      </c>
      <c r="F418" s="31"/>
      <c r="G418" s="34" t="str">
        <f t="shared" si="24"/>
        <v>PREDIABETES</v>
      </c>
      <c r="H418" s="9" t="str">
        <f t="shared" si="25"/>
        <v>NORMAL</v>
      </c>
      <c r="I418" s="9" t="str">
        <f t="shared" si="26"/>
        <v>NORMAL</v>
      </c>
      <c r="J418" s="35" t="str">
        <f t="shared" si="27"/>
        <v>Dewasa</v>
      </c>
      <c r="K418" s="5">
        <v>0</v>
      </c>
    </row>
    <row r="419" spans="1:11">
      <c r="A419" s="5">
        <v>139</v>
      </c>
      <c r="B419" s="5">
        <v>80</v>
      </c>
      <c r="C419" s="5">
        <v>31.6</v>
      </c>
      <c r="D419" s="5">
        <v>25</v>
      </c>
      <c r="E419" s="6">
        <v>1</v>
      </c>
      <c r="F419" s="31"/>
      <c r="G419" s="34" t="str">
        <f t="shared" si="24"/>
        <v>NORMAL</v>
      </c>
      <c r="H419" s="9" t="str">
        <f t="shared" si="25"/>
        <v>NORMAL</v>
      </c>
      <c r="I419" s="9" t="str">
        <f t="shared" si="26"/>
        <v>OBESITAS</v>
      </c>
      <c r="J419" s="35" t="str">
        <f t="shared" si="27"/>
        <v>Dewasa</v>
      </c>
      <c r="K419" s="5">
        <v>1</v>
      </c>
    </row>
    <row r="420" spans="1:11">
      <c r="A420" s="5">
        <v>84</v>
      </c>
      <c r="B420" s="5">
        <v>72</v>
      </c>
      <c r="C420" s="5">
        <v>29.7</v>
      </c>
      <c r="D420" s="5">
        <v>46</v>
      </c>
      <c r="E420" s="6">
        <v>1</v>
      </c>
      <c r="F420" s="31"/>
      <c r="G420" s="34" t="str">
        <f t="shared" si="24"/>
        <v>NORMAL</v>
      </c>
      <c r="H420" s="9" t="str">
        <f t="shared" si="25"/>
        <v>NORMAL</v>
      </c>
      <c r="I420" s="9" t="str">
        <f t="shared" si="26"/>
        <v>NORMAL</v>
      </c>
      <c r="J420" s="35" t="str">
        <f t="shared" si="27"/>
        <v>Dewasa</v>
      </c>
      <c r="K420" s="5">
        <v>1</v>
      </c>
    </row>
    <row r="421" spans="1:11">
      <c r="A421" s="5">
        <v>128</v>
      </c>
      <c r="B421" s="5">
        <v>48</v>
      </c>
      <c r="C421" s="5">
        <v>40.5</v>
      </c>
      <c r="D421" s="5">
        <v>24</v>
      </c>
      <c r="E421" s="6">
        <v>1</v>
      </c>
      <c r="F421" s="31"/>
      <c r="G421" s="34" t="str">
        <f t="shared" si="24"/>
        <v>NORMAL</v>
      </c>
      <c r="H421" s="9" t="str">
        <f t="shared" si="25"/>
        <v>NORMAL</v>
      </c>
      <c r="I421" s="9" t="str">
        <f t="shared" si="26"/>
        <v>OBESITAS</v>
      </c>
      <c r="J421" s="35" t="str">
        <f t="shared" si="27"/>
        <v>Dewasa</v>
      </c>
      <c r="K421" s="5">
        <v>1</v>
      </c>
    </row>
    <row r="422" spans="1:11">
      <c r="A422" s="5">
        <v>129</v>
      </c>
      <c r="B422" s="5">
        <v>84</v>
      </c>
      <c r="C422" s="5">
        <v>28</v>
      </c>
      <c r="D422" s="5">
        <v>27</v>
      </c>
      <c r="E422" s="6">
        <v>0</v>
      </c>
      <c r="F422" s="31"/>
      <c r="G422" s="34" t="str">
        <f t="shared" si="24"/>
        <v>NORMAL</v>
      </c>
      <c r="H422" s="9" t="str">
        <f t="shared" si="25"/>
        <v>PRAHIPERTENSI</v>
      </c>
      <c r="I422" s="9" t="str">
        <f t="shared" si="26"/>
        <v>NORMAL</v>
      </c>
      <c r="J422" s="35" t="str">
        <f t="shared" si="27"/>
        <v>Dewasa</v>
      </c>
      <c r="K422" s="5">
        <v>0</v>
      </c>
    </row>
    <row r="423" spans="1:11">
      <c r="A423" s="5">
        <v>120</v>
      </c>
      <c r="B423" s="5">
        <v>68</v>
      </c>
      <c r="C423" s="5">
        <v>29.6</v>
      </c>
      <c r="D423" s="5">
        <v>34</v>
      </c>
      <c r="E423" s="6">
        <v>0</v>
      </c>
      <c r="F423" s="31"/>
      <c r="G423" s="34" t="str">
        <f t="shared" si="24"/>
        <v>NORMAL</v>
      </c>
      <c r="H423" s="9" t="str">
        <f t="shared" si="25"/>
        <v>NORMAL</v>
      </c>
      <c r="I423" s="9" t="str">
        <f t="shared" si="26"/>
        <v>NORMAL</v>
      </c>
      <c r="J423" s="35" t="str">
        <f t="shared" si="27"/>
        <v>Dewasa</v>
      </c>
      <c r="K423" s="5">
        <v>0</v>
      </c>
    </row>
    <row r="424" spans="1:11">
      <c r="A424" s="5">
        <v>113</v>
      </c>
      <c r="B424" s="5">
        <v>76</v>
      </c>
      <c r="C424" s="5">
        <v>33.299999999999997</v>
      </c>
      <c r="D424" s="5">
        <v>23</v>
      </c>
      <c r="E424" s="6">
        <v>1</v>
      </c>
      <c r="F424" s="31"/>
      <c r="G424" s="34" t="str">
        <f t="shared" si="24"/>
        <v>NORMAL</v>
      </c>
      <c r="H424" s="9" t="str">
        <f t="shared" si="25"/>
        <v>NORMAL</v>
      </c>
      <c r="I424" s="9" t="str">
        <f t="shared" si="26"/>
        <v>OBESITAS</v>
      </c>
      <c r="J424" s="35" t="str">
        <f t="shared" si="27"/>
        <v>Dewasa</v>
      </c>
      <c r="K424" s="5">
        <v>1</v>
      </c>
    </row>
    <row r="425" spans="1:11">
      <c r="A425" s="5">
        <v>86</v>
      </c>
      <c r="B425" s="5">
        <v>68</v>
      </c>
      <c r="C425" s="5">
        <v>30.2</v>
      </c>
      <c r="D425" s="5">
        <v>24</v>
      </c>
      <c r="E425" s="6">
        <v>0</v>
      </c>
      <c r="F425" s="31"/>
      <c r="G425" s="34" t="str">
        <f t="shared" si="24"/>
        <v>NORMAL</v>
      </c>
      <c r="H425" s="9" t="str">
        <f t="shared" si="25"/>
        <v>NORMAL</v>
      </c>
      <c r="I425" s="9" t="str">
        <f t="shared" si="26"/>
        <v>OBESITAS</v>
      </c>
      <c r="J425" s="35" t="str">
        <f t="shared" si="27"/>
        <v>Dewasa</v>
      </c>
      <c r="K425" s="5">
        <v>0</v>
      </c>
    </row>
    <row r="426" spans="1:11">
      <c r="A426" s="5">
        <v>129</v>
      </c>
      <c r="B426" s="5">
        <v>110</v>
      </c>
      <c r="C426" s="5">
        <v>67.099999999999994</v>
      </c>
      <c r="D426" s="5">
        <v>26</v>
      </c>
      <c r="E426" s="6">
        <v>1</v>
      </c>
      <c r="F426" s="31"/>
      <c r="G426" s="34" t="str">
        <f t="shared" si="24"/>
        <v>NORMAL</v>
      </c>
      <c r="H426" s="9" t="str">
        <f t="shared" si="25"/>
        <v>HIPERTENSI2</v>
      </c>
      <c r="I426" s="9" t="str">
        <f t="shared" si="26"/>
        <v>OBESITAS</v>
      </c>
      <c r="J426" s="35" t="str">
        <f t="shared" si="27"/>
        <v>Dewasa</v>
      </c>
      <c r="K426" s="5">
        <v>1</v>
      </c>
    </row>
    <row r="427" spans="1:11">
      <c r="A427" s="5">
        <v>155</v>
      </c>
      <c r="B427" s="5">
        <v>52</v>
      </c>
      <c r="C427" s="5">
        <v>38.700000000000003</v>
      </c>
      <c r="D427" s="5">
        <v>25</v>
      </c>
      <c r="E427" s="6">
        <v>1</v>
      </c>
      <c r="F427" s="31"/>
      <c r="G427" s="34" t="str">
        <f t="shared" si="24"/>
        <v>PREDIABETES</v>
      </c>
      <c r="H427" s="9" t="str">
        <f t="shared" si="25"/>
        <v>NORMAL</v>
      </c>
      <c r="I427" s="9" t="str">
        <f t="shared" si="26"/>
        <v>OBESITAS</v>
      </c>
      <c r="J427" s="35" t="str">
        <f t="shared" si="27"/>
        <v>Dewasa</v>
      </c>
      <c r="K427" s="5">
        <v>1</v>
      </c>
    </row>
    <row r="428" spans="1:11">
      <c r="A428" s="5">
        <v>122</v>
      </c>
      <c r="B428" s="5">
        <v>64</v>
      </c>
      <c r="C428" s="5">
        <v>35.1</v>
      </c>
      <c r="D428" s="5">
        <v>30</v>
      </c>
      <c r="E428" s="6">
        <v>1</v>
      </c>
      <c r="F428" s="31"/>
      <c r="G428" s="34" t="str">
        <f t="shared" si="24"/>
        <v>NORMAL</v>
      </c>
      <c r="H428" s="9" t="str">
        <f t="shared" si="25"/>
        <v>NORMAL</v>
      </c>
      <c r="I428" s="9" t="str">
        <f t="shared" si="26"/>
        <v>OBESITAS</v>
      </c>
      <c r="J428" s="35" t="str">
        <f t="shared" si="27"/>
        <v>Dewasa</v>
      </c>
      <c r="K428" s="5">
        <v>1</v>
      </c>
    </row>
    <row r="429" spans="1:11">
      <c r="A429" s="5">
        <v>183</v>
      </c>
      <c r="B429" s="5">
        <v>94</v>
      </c>
      <c r="C429" s="5">
        <v>40.799999999999997</v>
      </c>
      <c r="D429" s="5">
        <v>45</v>
      </c>
      <c r="E429" s="6">
        <v>0</v>
      </c>
      <c r="F429" s="31"/>
      <c r="G429" s="34" t="str">
        <f t="shared" si="24"/>
        <v>PREDIABETES</v>
      </c>
      <c r="H429" s="9" t="str">
        <f t="shared" si="25"/>
        <v>HIPERTENSI1</v>
      </c>
      <c r="I429" s="9" t="str">
        <f t="shared" si="26"/>
        <v>OBESITAS</v>
      </c>
      <c r="J429" s="35" t="str">
        <f t="shared" si="27"/>
        <v>Dewasa</v>
      </c>
      <c r="K429" s="5">
        <v>0</v>
      </c>
    </row>
    <row r="430" spans="1:11">
      <c r="A430" s="5">
        <v>116</v>
      </c>
      <c r="B430" s="5">
        <v>78</v>
      </c>
      <c r="C430" s="5">
        <v>36.1</v>
      </c>
      <c r="D430" s="5">
        <v>25</v>
      </c>
      <c r="E430" s="6">
        <v>0</v>
      </c>
      <c r="F430" s="31"/>
      <c r="G430" s="34" t="str">
        <f t="shared" si="24"/>
        <v>NORMAL</v>
      </c>
      <c r="H430" s="9" t="str">
        <f t="shared" si="25"/>
        <v>NORMAL</v>
      </c>
      <c r="I430" s="9" t="str">
        <f t="shared" si="26"/>
        <v>OBESITAS</v>
      </c>
      <c r="J430" s="35" t="str">
        <f t="shared" si="27"/>
        <v>Dewasa</v>
      </c>
      <c r="K430" s="5">
        <v>0</v>
      </c>
    </row>
    <row r="431" spans="1:11">
      <c r="A431" s="5">
        <v>114</v>
      </c>
      <c r="B431" s="5">
        <v>64</v>
      </c>
      <c r="C431" s="5">
        <v>27.4</v>
      </c>
      <c r="D431" s="5">
        <v>34</v>
      </c>
      <c r="E431" s="6">
        <v>1</v>
      </c>
      <c r="F431" s="31"/>
      <c r="G431" s="34" t="str">
        <f t="shared" si="24"/>
        <v>NORMAL</v>
      </c>
      <c r="H431" s="9" t="str">
        <f t="shared" si="25"/>
        <v>NORMAL</v>
      </c>
      <c r="I431" s="9" t="str">
        <f t="shared" si="26"/>
        <v>NORMAL</v>
      </c>
      <c r="J431" s="35" t="str">
        <f t="shared" si="27"/>
        <v>Dewasa</v>
      </c>
      <c r="K431" s="5">
        <v>1</v>
      </c>
    </row>
    <row r="432" spans="1:11">
      <c r="A432" s="5">
        <v>107</v>
      </c>
      <c r="B432" s="5">
        <v>60</v>
      </c>
      <c r="C432" s="5">
        <v>26.4</v>
      </c>
      <c r="D432" s="5">
        <v>23</v>
      </c>
      <c r="E432" s="6">
        <v>0</v>
      </c>
      <c r="F432" s="31"/>
      <c r="G432" s="34" t="str">
        <f t="shared" si="24"/>
        <v>NORMAL</v>
      </c>
      <c r="H432" s="9" t="str">
        <f t="shared" si="25"/>
        <v>NORMAL</v>
      </c>
      <c r="I432" s="9" t="str">
        <f t="shared" si="26"/>
        <v>NORMAL</v>
      </c>
      <c r="J432" s="35" t="str">
        <f t="shared" si="27"/>
        <v>Dewasa</v>
      </c>
      <c r="K432" s="5">
        <v>0</v>
      </c>
    </row>
    <row r="433" spans="1:11">
      <c r="A433" s="5">
        <v>103</v>
      </c>
      <c r="B433" s="5">
        <v>66</v>
      </c>
      <c r="C433" s="5">
        <v>39.1</v>
      </c>
      <c r="D433" s="5">
        <v>31</v>
      </c>
      <c r="E433" s="6">
        <v>1</v>
      </c>
      <c r="F433" s="31"/>
      <c r="G433" s="34" t="str">
        <f t="shared" si="24"/>
        <v>NORMAL</v>
      </c>
      <c r="H433" s="9" t="str">
        <f t="shared" si="25"/>
        <v>NORMAL</v>
      </c>
      <c r="I433" s="9" t="str">
        <f t="shared" si="26"/>
        <v>OBESITAS</v>
      </c>
      <c r="J433" s="35" t="str">
        <f t="shared" si="27"/>
        <v>Dewasa</v>
      </c>
      <c r="K433" s="5">
        <v>1</v>
      </c>
    </row>
    <row r="434" spans="1:11">
      <c r="A434" s="5">
        <v>107</v>
      </c>
      <c r="B434" s="5">
        <v>80</v>
      </c>
      <c r="C434" s="5">
        <v>24.6</v>
      </c>
      <c r="D434" s="5">
        <v>34</v>
      </c>
      <c r="E434" s="6">
        <v>0</v>
      </c>
      <c r="F434" s="31"/>
      <c r="G434" s="34" t="str">
        <f t="shared" si="24"/>
        <v>NORMAL</v>
      </c>
      <c r="H434" s="9" t="str">
        <f t="shared" si="25"/>
        <v>NORMAL</v>
      </c>
      <c r="I434" s="9" t="str">
        <f t="shared" si="26"/>
        <v>NORMAL</v>
      </c>
      <c r="J434" s="35" t="str">
        <f t="shared" si="27"/>
        <v>Dewasa</v>
      </c>
      <c r="K434" s="5">
        <v>0</v>
      </c>
    </row>
    <row r="435" spans="1:11">
      <c r="A435" s="5">
        <v>184</v>
      </c>
      <c r="B435" s="5">
        <v>78</v>
      </c>
      <c r="C435" s="5">
        <v>37</v>
      </c>
      <c r="D435" s="5">
        <v>31</v>
      </c>
      <c r="E435" s="6">
        <v>1</v>
      </c>
      <c r="F435" s="31"/>
      <c r="G435" s="34" t="str">
        <f t="shared" si="24"/>
        <v>PREDIABETES</v>
      </c>
      <c r="H435" s="9" t="str">
        <f t="shared" si="25"/>
        <v>NORMAL</v>
      </c>
      <c r="I435" s="9" t="str">
        <f t="shared" si="26"/>
        <v>OBESITAS</v>
      </c>
      <c r="J435" s="35" t="str">
        <f t="shared" si="27"/>
        <v>Dewasa</v>
      </c>
      <c r="K435" s="5">
        <v>1</v>
      </c>
    </row>
    <row r="436" spans="1:11">
      <c r="A436" s="5">
        <v>0</v>
      </c>
      <c r="B436" s="5">
        <v>80</v>
      </c>
      <c r="C436" s="5">
        <v>41</v>
      </c>
      <c r="D436" s="5">
        <v>37</v>
      </c>
      <c r="E436" s="6">
        <v>1</v>
      </c>
      <c r="F436" s="31"/>
      <c r="G436" s="34" t="str">
        <f t="shared" si="24"/>
        <v>NORMAL</v>
      </c>
      <c r="H436" s="9" t="str">
        <f t="shared" si="25"/>
        <v>NORMAL</v>
      </c>
      <c r="I436" s="9" t="str">
        <f t="shared" si="26"/>
        <v>OBESITAS</v>
      </c>
      <c r="J436" s="35" t="str">
        <f t="shared" si="27"/>
        <v>Dewasa</v>
      </c>
      <c r="K436" s="5">
        <v>1</v>
      </c>
    </row>
    <row r="437" spans="1:11">
      <c r="A437" s="5">
        <v>111</v>
      </c>
      <c r="B437" s="5">
        <v>72</v>
      </c>
      <c r="C437" s="5">
        <v>37.1</v>
      </c>
      <c r="D437" s="5">
        <v>56</v>
      </c>
      <c r="E437" s="6">
        <v>1</v>
      </c>
      <c r="F437" s="31"/>
      <c r="G437" s="34" t="str">
        <f t="shared" si="24"/>
        <v>NORMAL</v>
      </c>
      <c r="H437" s="9" t="str">
        <f t="shared" si="25"/>
        <v>NORMAL</v>
      </c>
      <c r="I437" s="9" t="str">
        <f t="shared" si="26"/>
        <v>OBESITAS</v>
      </c>
      <c r="J437" s="35" t="str">
        <f t="shared" si="27"/>
        <v>Dewasa</v>
      </c>
      <c r="K437" s="5">
        <v>1</v>
      </c>
    </row>
    <row r="438" spans="1:11">
      <c r="A438" s="5">
        <v>189</v>
      </c>
      <c r="B438" s="5">
        <v>104</v>
      </c>
      <c r="C438" s="5">
        <v>34.299999999999997</v>
      </c>
      <c r="D438" s="5">
        <v>41</v>
      </c>
      <c r="E438" s="6">
        <v>1</v>
      </c>
      <c r="F438" s="31"/>
      <c r="G438" s="34" t="str">
        <f t="shared" si="24"/>
        <v>PREDIABETES</v>
      </c>
      <c r="H438" s="9" t="str">
        <f t="shared" si="25"/>
        <v>HIPERTENSI2</v>
      </c>
      <c r="I438" s="9" t="str">
        <f t="shared" si="26"/>
        <v>OBESITAS</v>
      </c>
      <c r="J438" s="35" t="str">
        <f t="shared" si="27"/>
        <v>Dewasa</v>
      </c>
      <c r="K438" s="5">
        <v>1</v>
      </c>
    </row>
    <row r="439" spans="1:11">
      <c r="A439" s="5">
        <v>164</v>
      </c>
      <c r="B439" s="5">
        <v>84</v>
      </c>
      <c r="C439" s="5">
        <v>30.8</v>
      </c>
      <c r="D439" s="5">
        <v>32</v>
      </c>
      <c r="E439" s="6">
        <v>1</v>
      </c>
      <c r="F439" s="31"/>
      <c r="G439" s="34" t="str">
        <f t="shared" si="24"/>
        <v>PREDIABETES</v>
      </c>
      <c r="H439" s="9" t="str">
        <f t="shared" si="25"/>
        <v>PRAHIPERTENSI</v>
      </c>
      <c r="I439" s="9" t="str">
        <f t="shared" si="26"/>
        <v>OBESITAS</v>
      </c>
      <c r="J439" s="35" t="str">
        <f t="shared" si="27"/>
        <v>Dewasa</v>
      </c>
      <c r="K439" s="5">
        <v>1</v>
      </c>
    </row>
    <row r="440" spans="1:11">
      <c r="A440" s="5">
        <v>100</v>
      </c>
      <c r="B440" s="5">
        <v>78</v>
      </c>
      <c r="C440" s="5">
        <v>36.6</v>
      </c>
      <c r="D440" s="5">
        <v>46</v>
      </c>
      <c r="E440" s="6">
        <v>1</v>
      </c>
      <c r="F440" s="31"/>
      <c r="G440" s="34" t="str">
        <f t="shared" si="24"/>
        <v>NORMAL</v>
      </c>
      <c r="H440" s="9" t="str">
        <f t="shared" si="25"/>
        <v>NORMAL</v>
      </c>
      <c r="I440" s="9" t="str">
        <f t="shared" si="26"/>
        <v>OBESITAS</v>
      </c>
      <c r="J440" s="35" t="str">
        <f t="shared" si="27"/>
        <v>Dewasa</v>
      </c>
      <c r="K440" s="5">
        <v>1</v>
      </c>
    </row>
    <row r="441" spans="1:11">
      <c r="A441" s="5">
        <v>96</v>
      </c>
      <c r="B441" s="5">
        <v>68</v>
      </c>
      <c r="C441" s="5">
        <v>21.1</v>
      </c>
      <c r="D441" s="5">
        <v>26</v>
      </c>
      <c r="E441" s="6">
        <v>0</v>
      </c>
      <c r="F441" s="31"/>
      <c r="G441" s="34" t="str">
        <f t="shared" si="24"/>
        <v>NORMAL</v>
      </c>
      <c r="H441" s="9" t="str">
        <f t="shared" si="25"/>
        <v>NORMAL</v>
      </c>
      <c r="I441" s="9" t="str">
        <f t="shared" si="26"/>
        <v>NORMAL</v>
      </c>
      <c r="J441" s="35" t="str">
        <f t="shared" si="27"/>
        <v>Dewasa</v>
      </c>
      <c r="K441" s="5">
        <v>0</v>
      </c>
    </row>
    <row r="442" spans="1:11">
      <c r="A442" s="5">
        <v>140</v>
      </c>
      <c r="B442" s="5">
        <v>82</v>
      </c>
      <c r="C442" s="5">
        <v>39.200000000000003</v>
      </c>
      <c r="D442" s="5">
        <v>58</v>
      </c>
      <c r="E442" s="6">
        <v>1</v>
      </c>
      <c r="F442" s="31"/>
      <c r="G442" s="34" t="str">
        <f t="shared" si="24"/>
        <v>PREDIABETES</v>
      </c>
      <c r="H442" s="9" t="str">
        <f t="shared" si="25"/>
        <v>PRAHIPERTENSI</v>
      </c>
      <c r="I442" s="9" t="str">
        <f t="shared" si="26"/>
        <v>OBESITAS</v>
      </c>
      <c r="J442" s="35" t="str">
        <f t="shared" si="27"/>
        <v>Dewasa</v>
      </c>
      <c r="K442" s="5">
        <v>1</v>
      </c>
    </row>
    <row r="443" spans="1:11">
      <c r="A443" s="5">
        <v>142</v>
      </c>
      <c r="B443" s="5">
        <v>80</v>
      </c>
      <c r="C443" s="5">
        <v>32.4</v>
      </c>
      <c r="D443" s="5">
        <v>63</v>
      </c>
      <c r="E443" s="6">
        <v>0</v>
      </c>
      <c r="F443" s="31"/>
      <c r="G443" s="34" t="str">
        <f t="shared" si="24"/>
        <v>PREDIABETES</v>
      </c>
      <c r="H443" s="9" t="str">
        <f t="shared" si="25"/>
        <v>NORMAL</v>
      </c>
      <c r="I443" s="9" t="str">
        <f t="shared" si="26"/>
        <v>OBESITAS</v>
      </c>
      <c r="J443" s="35" t="str">
        <f t="shared" si="27"/>
        <v>Lansia</v>
      </c>
      <c r="K443" s="5">
        <v>0</v>
      </c>
    </row>
    <row r="444" spans="1:11">
      <c r="A444" s="5">
        <v>84</v>
      </c>
      <c r="B444" s="5">
        <v>74</v>
      </c>
      <c r="C444" s="5">
        <v>38.299999999999997</v>
      </c>
      <c r="D444" s="5">
        <v>39</v>
      </c>
      <c r="E444" s="6">
        <v>0</v>
      </c>
      <c r="F444" s="31"/>
      <c r="G444" s="34" t="str">
        <f t="shared" si="24"/>
        <v>NORMAL</v>
      </c>
      <c r="H444" s="9" t="str">
        <f t="shared" si="25"/>
        <v>NORMAL</v>
      </c>
      <c r="I444" s="9" t="str">
        <f t="shared" si="26"/>
        <v>OBESITAS</v>
      </c>
      <c r="J444" s="35" t="str">
        <f t="shared" si="27"/>
        <v>Dewasa</v>
      </c>
      <c r="K444" s="5">
        <v>0</v>
      </c>
    </row>
    <row r="445" spans="1:11">
      <c r="A445" s="5">
        <v>141</v>
      </c>
      <c r="B445" s="5">
        <v>0</v>
      </c>
      <c r="C445" s="5">
        <v>42.4</v>
      </c>
      <c r="D445" s="5">
        <v>29</v>
      </c>
      <c r="E445" s="6">
        <v>1</v>
      </c>
      <c r="F445" s="31"/>
      <c r="G445" s="34" t="str">
        <f t="shared" si="24"/>
        <v>PREDIABETES</v>
      </c>
      <c r="H445" s="9" t="str">
        <f t="shared" si="25"/>
        <v>NORMAL</v>
      </c>
      <c r="I445" s="9" t="str">
        <f t="shared" si="26"/>
        <v>OBESITAS</v>
      </c>
      <c r="J445" s="35" t="str">
        <f t="shared" si="27"/>
        <v>Dewasa</v>
      </c>
      <c r="K445" s="5">
        <v>1</v>
      </c>
    </row>
    <row r="446" spans="1:11">
      <c r="A446" s="5">
        <v>122</v>
      </c>
      <c r="B446" s="5">
        <v>68</v>
      </c>
      <c r="C446" s="5">
        <v>35</v>
      </c>
      <c r="D446" s="5">
        <v>29</v>
      </c>
      <c r="E446" s="6">
        <v>0</v>
      </c>
      <c r="F446" s="31"/>
      <c r="G446" s="34" t="str">
        <f t="shared" si="24"/>
        <v>NORMAL</v>
      </c>
      <c r="H446" s="9" t="str">
        <f t="shared" si="25"/>
        <v>NORMAL</v>
      </c>
      <c r="I446" s="9" t="str">
        <f t="shared" si="26"/>
        <v>OBESITAS</v>
      </c>
      <c r="J446" s="35" t="str">
        <f t="shared" si="27"/>
        <v>Dewasa</v>
      </c>
      <c r="K446" s="5">
        <v>0</v>
      </c>
    </row>
    <row r="447" spans="1:11">
      <c r="A447" s="5">
        <v>128</v>
      </c>
      <c r="B447" s="5">
        <v>98</v>
      </c>
      <c r="C447" s="5">
        <v>32</v>
      </c>
      <c r="D447" s="5">
        <v>33</v>
      </c>
      <c r="E447" s="6">
        <v>1</v>
      </c>
      <c r="F447" s="31"/>
      <c r="G447" s="34" t="str">
        <f t="shared" si="24"/>
        <v>NORMAL</v>
      </c>
      <c r="H447" s="9" t="str">
        <f t="shared" si="25"/>
        <v>HIPERTENSI1</v>
      </c>
      <c r="I447" s="9" t="str">
        <f t="shared" si="26"/>
        <v>OBESITAS</v>
      </c>
      <c r="J447" s="35" t="str">
        <f t="shared" si="27"/>
        <v>Dewasa</v>
      </c>
      <c r="K447" s="5">
        <v>1</v>
      </c>
    </row>
    <row r="448" spans="1:11">
      <c r="A448" s="5">
        <v>148</v>
      </c>
      <c r="B448" s="5">
        <v>84</v>
      </c>
      <c r="C448" s="5">
        <v>37.6</v>
      </c>
      <c r="D448" s="5">
        <v>51</v>
      </c>
      <c r="E448" s="6">
        <v>1</v>
      </c>
      <c r="F448" s="31"/>
      <c r="G448" s="34" t="str">
        <f t="shared" si="24"/>
        <v>PREDIABETES</v>
      </c>
      <c r="H448" s="9" t="str">
        <f t="shared" si="25"/>
        <v>PRAHIPERTENSI</v>
      </c>
      <c r="I448" s="9" t="str">
        <f t="shared" si="26"/>
        <v>OBESITAS</v>
      </c>
      <c r="J448" s="35" t="str">
        <f t="shared" si="27"/>
        <v>Dewasa</v>
      </c>
      <c r="K448" s="5">
        <v>1</v>
      </c>
    </row>
    <row r="449" spans="1:11">
      <c r="A449" s="5">
        <v>91</v>
      </c>
      <c r="B449" s="5">
        <v>80</v>
      </c>
      <c r="C449" s="5">
        <v>32.4</v>
      </c>
      <c r="D449" s="5">
        <v>27</v>
      </c>
      <c r="E449" s="6">
        <v>0</v>
      </c>
      <c r="F449" s="31"/>
      <c r="G449" s="34" t="str">
        <f t="shared" si="24"/>
        <v>NORMAL</v>
      </c>
      <c r="H449" s="9" t="str">
        <f t="shared" si="25"/>
        <v>NORMAL</v>
      </c>
      <c r="I449" s="9" t="str">
        <f t="shared" si="26"/>
        <v>OBESITAS</v>
      </c>
      <c r="J449" s="35" t="str">
        <f t="shared" si="27"/>
        <v>Dewasa</v>
      </c>
      <c r="K449" s="5">
        <v>0</v>
      </c>
    </row>
    <row r="450" spans="1:11">
      <c r="A450" s="5">
        <v>166</v>
      </c>
      <c r="B450" s="5">
        <v>76</v>
      </c>
      <c r="C450" s="5">
        <v>45.7</v>
      </c>
      <c r="D450" s="5">
        <v>27</v>
      </c>
      <c r="E450" s="6">
        <v>1</v>
      </c>
      <c r="F450" s="31"/>
      <c r="G450" s="34" t="str">
        <f t="shared" ref="G450:G513" si="28">IF(A450&lt;140,"NORMAL",IF(A450&lt;=199,"PREDIABETES",IF(A450&gt;=200,"DIABETES")))</f>
        <v>PREDIABETES</v>
      </c>
      <c r="H450" s="9" t="str">
        <f t="shared" ref="H450:H513" si="29">IF(B450&lt;=80,"NORMAL",IF(B450&lt;=89,"PRAHIPERTENSI",IF(B450&lt;=99,"HIPERTENSI1",IF(B450&lt;=119,"HIPERTENSI2",IF(B450&gt;=120,"KRISIS")))))</f>
        <v>NORMAL</v>
      </c>
      <c r="I450" s="9" t="str">
        <f t="shared" ref="I450:I513" si="30">IF(C450&lt;=18.5,"KURANG",IF(C450&lt;=29.9,"NORMAL",IF(C450&gt;=30,"OBESITAS")))</f>
        <v>OBESITAS</v>
      </c>
      <c r="J450" s="35" t="str">
        <f t="shared" si="27"/>
        <v>Dewasa</v>
      </c>
      <c r="K450" s="5">
        <v>1</v>
      </c>
    </row>
    <row r="451" spans="1:11">
      <c r="A451" s="5">
        <v>130</v>
      </c>
      <c r="B451" s="5">
        <v>78</v>
      </c>
      <c r="C451" s="5">
        <v>28.4</v>
      </c>
      <c r="D451" s="5">
        <v>34</v>
      </c>
      <c r="E451" s="6">
        <v>1</v>
      </c>
      <c r="F451" s="31"/>
      <c r="G451" s="34" t="str">
        <f t="shared" si="28"/>
        <v>NORMAL</v>
      </c>
      <c r="H451" s="9" t="str">
        <f t="shared" si="29"/>
        <v>NORMAL</v>
      </c>
      <c r="I451" s="9" t="str">
        <f t="shared" si="30"/>
        <v>NORMAL</v>
      </c>
      <c r="J451" s="35" t="str">
        <f t="shared" ref="J451:J514" si="31">IF(D451&lt;=59,"Dewasa",IF(D451&gt;=60,"Lansia"))</f>
        <v>Dewasa</v>
      </c>
      <c r="K451" s="5">
        <v>1</v>
      </c>
    </row>
    <row r="452" spans="1:11">
      <c r="A452" s="5">
        <v>82</v>
      </c>
      <c r="B452" s="5">
        <v>64</v>
      </c>
      <c r="C452" s="5">
        <v>21.2</v>
      </c>
      <c r="D452" s="5">
        <v>23</v>
      </c>
      <c r="E452" s="6">
        <v>0</v>
      </c>
      <c r="F452" s="31"/>
      <c r="G452" s="34" t="str">
        <f t="shared" si="28"/>
        <v>NORMAL</v>
      </c>
      <c r="H452" s="9" t="str">
        <f t="shared" si="29"/>
        <v>NORMAL</v>
      </c>
      <c r="I452" s="9" t="str">
        <f t="shared" si="30"/>
        <v>NORMAL</v>
      </c>
      <c r="J452" s="35" t="str">
        <f t="shared" si="31"/>
        <v>Dewasa</v>
      </c>
      <c r="K452" s="5">
        <v>0</v>
      </c>
    </row>
    <row r="453" spans="1:11">
      <c r="A453" s="5">
        <v>175</v>
      </c>
      <c r="B453" s="5">
        <v>88</v>
      </c>
      <c r="C453" s="5">
        <v>22.9</v>
      </c>
      <c r="D453" s="5">
        <v>22</v>
      </c>
      <c r="E453" s="6">
        <v>0</v>
      </c>
      <c r="F453" s="31"/>
      <c r="G453" s="34" t="str">
        <f t="shared" si="28"/>
        <v>PREDIABETES</v>
      </c>
      <c r="H453" s="9" t="str">
        <f t="shared" si="29"/>
        <v>PRAHIPERTENSI</v>
      </c>
      <c r="I453" s="9" t="str">
        <f t="shared" si="30"/>
        <v>NORMAL</v>
      </c>
      <c r="J453" s="35" t="str">
        <f t="shared" si="31"/>
        <v>Dewasa</v>
      </c>
      <c r="K453" s="5">
        <v>0</v>
      </c>
    </row>
    <row r="454" spans="1:11">
      <c r="A454" s="5">
        <v>122</v>
      </c>
      <c r="B454" s="5">
        <v>76</v>
      </c>
      <c r="C454" s="5">
        <v>35.9</v>
      </c>
      <c r="D454" s="5">
        <v>26</v>
      </c>
      <c r="E454" s="6">
        <v>0</v>
      </c>
      <c r="F454" s="31"/>
      <c r="G454" s="34" t="str">
        <f t="shared" si="28"/>
        <v>NORMAL</v>
      </c>
      <c r="H454" s="9" t="str">
        <f t="shared" si="29"/>
        <v>NORMAL</v>
      </c>
      <c r="I454" s="9" t="str">
        <f t="shared" si="30"/>
        <v>OBESITAS</v>
      </c>
      <c r="J454" s="35" t="str">
        <f t="shared" si="31"/>
        <v>Dewasa</v>
      </c>
      <c r="K454" s="5">
        <v>0</v>
      </c>
    </row>
    <row r="455" spans="1:11">
      <c r="A455" s="5">
        <v>161</v>
      </c>
      <c r="B455" s="5">
        <v>68</v>
      </c>
      <c r="C455" s="5">
        <v>25.5</v>
      </c>
      <c r="D455" s="5">
        <v>47</v>
      </c>
      <c r="E455" s="6">
        <v>1</v>
      </c>
      <c r="F455" s="31"/>
      <c r="G455" s="34" t="str">
        <f t="shared" si="28"/>
        <v>PREDIABETES</v>
      </c>
      <c r="H455" s="9" t="str">
        <f t="shared" si="29"/>
        <v>NORMAL</v>
      </c>
      <c r="I455" s="9" t="str">
        <f t="shared" si="30"/>
        <v>NORMAL</v>
      </c>
      <c r="J455" s="35" t="str">
        <f t="shared" si="31"/>
        <v>Dewasa</v>
      </c>
      <c r="K455" s="5">
        <v>1</v>
      </c>
    </row>
    <row r="456" spans="1:11">
      <c r="A456" s="5">
        <v>146</v>
      </c>
      <c r="B456" s="5">
        <v>0</v>
      </c>
      <c r="C456" s="5">
        <v>27.5</v>
      </c>
      <c r="D456" s="5">
        <v>28</v>
      </c>
      <c r="E456" s="6">
        <v>1</v>
      </c>
      <c r="F456" s="31"/>
      <c r="G456" s="34" t="str">
        <f t="shared" si="28"/>
        <v>PREDIABETES</v>
      </c>
      <c r="H456" s="9" t="str">
        <f t="shared" si="29"/>
        <v>NORMAL</v>
      </c>
      <c r="I456" s="9" t="str">
        <f t="shared" si="30"/>
        <v>NORMAL</v>
      </c>
      <c r="J456" s="35" t="str">
        <f t="shared" si="31"/>
        <v>Dewasa</v>
      </c>
      <c r="K456" s="5">
        <v>1</v>
      </c>
    </row>
    <row r="457" spans="1:11">
      <c r="A457" s="5">
        <v>94</v>
      </c>
      <c r="B457" s="5">
        <v>64</v>
      </c>
      <c r="C457" s="5">
        <v>33.299999999999997</v>
      </c>
      <c r="D457" s="5">
        <v>41</v>
      </c>
      <c r="E457" s="6">
        <v>0</v>
      </c>
      <c r="F457" s="31"/>
      <c r="G457" s="34" t="str">
        <f t="shared" si="28"/>
        <v>NORMAL</v>
      </c>
      <c r="H457" s="9" t="str">
        <f t="shared" si="29"/>
        <v>NORMAL</v>
      </c>
      <c r="I457" s="9" t="str">
        <f t="shared" si="30"/>
        <v>OBESITAS</v>
      </c>
      <c r="J457" s="35" t="str">
        <f t="shared" si="31"/>
        <v>Dewasa</v>
      </c>
      <c r="K457" s="5">
        <v>0</v>
      </c>
    </row>
    <row r="458" spans="1:11">
      <c r="A458" s="5">
        <v>140</v>
      </c>
      <c r="B458" s="5">
        <v>85</v>
      </c>
      <c r="C458" s="5">
        <v>37.4</v>
      </c>
      <c r="D458" s="5">
        <v>41</v>
      </c>
      <c r="E458" s="6">
        <v>0</v>
      </c>
      <c r="F458" s="31"/>
      <c r="G458" s="34" t="str">
        <f t="shared" si="28"/>
        <v>PREDIABETES</v>
      </c>
      <c r="H458" s="9" t="str">
        <f t="shared" si="29"/>
        <v>PRAHIPERTENSI</v>
      </c>
      <c r="I458" s="9" t="str">
        <f t="shared" si="30"/>
        <v>OBESITAS</v>
      </c>
      <c r="J458" s="35" t="str">
        <f t="shared" si="31"/>
        <v>Dewasa</v>
      </c>
      <c r="K458" s="5">
        <v>0</v>
      </c>
    </row>
    <row r="459" spans="1:11">
      <c r="A459" s="5">
        <v>121</v>
      </c>
      <c r="B459" s="5">
        <v>78</v>
      </c>
      <c r="C459" s="5">
        <v>39</v>
      </c>
      <c r="D459" s="5">
        <v>28</v>
      </c>
      <c r="E459" s="6">
        <v>0</v>
      </c>
      <c r="F459" s="31"/>
      <c r="G459" s="34" t="str">
        <f t="shared" si="28"/>
        <v>NORMAL</v>
      </c>
      <c r="H459" s="9" t="str">
        <f t="shared" si="29"/>
        <v>NORMAL</v>
      </c>
      <c r="I459" s="9" t="str">
        <f t="shared" si="30"/>
        <v>OBESITAS</v>
      </c>
      <c r="J459" s="35" t="str">
        <f t="shared" si="31"/>
        <v>Dewasa</v>
      </c>
      <c r="K459" s="5">
        <v>0</v>
      </c>
    </row>
    <row r="460" spans="1:11">
      <c r="A460" s="5">
        <v>170</v>
      </c>
      <c r="B460" s="5">
        <v>64</v>
      </c>
      <c r="C460" s="5">
        <v>34.5</v>
      </c>
      <c r="D460" s="5">
        <v>30</v>
      </c>
      <c r="E460" s="6">
        <v>1</v>
      </c>
      <c r="F460" s="31"/>
      <c r="G460" s="34" t="str">
        <f t="shared" si="28"/>
        <v>PREDIABETES</v>
      </c>
      <c r="H460" s="9" t="str">
        <f t="shared" si="29"/>
        <v>NORMAL</v>
      </c>
      <c r="I460" s="9" t="str">
        <f t="shared" si="30"/>
        <v>OBESITAS</v>
      </c>
      <c r="J460" s="35" t="str">
        <f t="shared" si="31"/>
        <v>Dewasa</v>
      </c>
      <c r="K460" s="5">
        <v>1</v>
      </c>
    </row>
    <row r="461" spans="1:11">
      <c r="A461" s="5">
        <v>100</v>
      </c>
      <c r="B461" s="5">
        <v>66</v>
      </c>
      <c r="C461" s="5">
        <v>32.9</v>
      </c>
      <c r="D461" s="5">
        <v>28</v>
      </c>
      <c r="E461" s="6">
        <v>1</v>
      </c>
      <c r="F461" s="31"/>
      <c r="G461" s="34" t="str">
        <f t="shared" si="28"/>
        <v>NORMAL</v>
      </c>
      <c r="H461" s="9" t="str">
        <f t="shared" si="29"/>
        <v>NORMAL</v>
      </c>
      <c r="I461" s="9" t="str">
        <f t="shared" si="30"/>
        <v>OBESITAS</v>
      </c>
      <c r="J461" s="35" t="str">
        <f t="shared" si="31"/>
        <v>Dewasa</v>
      </c>
      <c r="K461" s="5">
        <v>1</v>
      </c>
    </row>
    <row r="462" spans="1:11">
      <c r="A462" s="5">
        <v>105</v>
      </c>
      <c r="B462" s="5">
        <v>75</v>
      </c>
      <c r="C462" s="5">
        <v>23.3</v>
      </c>
      <c r="D462" s="5">
        <v>53</v>
      </c>
      <c r="E462" s="6">
        <v>0</v>
      </c>
      <c r="F462" s="31"/>
      <c r="G462" s="34" t="str">
        <f t="shared" si="28"/>
        <v>NORMAL</v>
      </c>
      <c r="H462" s="9" t="str">
        <f t="shared" si="29"/>
        <v>NORMAL</v>
      </c>
      <c r="I462" s="9" t="str">
        <f t="shared" si="30"/>
        <v>NORMAL</v>
      </c>
      <c r="J462" s="35" t="str">
        <f t="shared" si="31"/>
        <v>Dewasa</v>
      </c>
      <c r="K462" s="5">
        <v>0</v>
      </c>
    </row>
    <row r="463" spans="1:11">
      <c r="A463" s="5">
        <v>104</v>
      </c>
      <c r="B463" s="5">
        <v>72</v>
      </c>
      <c r="C463" s="5">
        <v>31.2</v>
      </c>
      <c r="D463" s="5">
        <v>38</v>
      </c>
      <c r="E463" s="6">
        <v>1</v>
      </c>
      <c r="F463" s="31"/>
      <c r="G463" s="34" t="str">
        <f t="shared" si="28"/>
        <v>NORMAL</v>
      </c>
      <c r="H463" s="9" t="str">
        <f t="shared" si="29"/>
        <v>NORMAL</v>
      </c>
      <c r="I463" s="9" t="str">
        <f t="shared" si="30"/>
        <v>OBESITAS</v>
      </c>
      <c r="J463" s="35" t="str">
        <f t="shared" si="31"/>
        <v>Dewasa</v>
      </c>
      <c r="K463" s="5">
        <v>1</v>
      </c>
    </row>
    <row r="464" spans="1:11">
      <c r="A464" s="5">
        <v>154</v>
      </c>
      <c r="B464" s="5">
        <v>74</v>
      </c>
      <c r="C464" s="5">
        <v>29.3</v>
      </c>
      <c r="D464" s="5">
        <v>39</v>
      </c>
      <c r="E464" s="6">
        <v>0</v>
      </c>
      <c r="F464" s="31"/>
      <c r="G464" s="34" t="str">
        <f t="shared" si="28"/>
        <v>PREDIABETES</v>
      </c>
      <c r="H464" s="9" t="str">
        <f t="shared" si="29"/>
        <v>NORMAL</v>
      </c>
      <c r="I464" s="9" t="str">
        <f t="shared" si="30"/>
        <v>NORMAL</v>
      </c>
      <c r="J464" s="35" t="str">
        <f t="shared" si="31"/>
        <v>Dewasa</v>
      </c>
      <c r="K464" s="5">
        <v>0</v>
      </c>
    </row>
    <row r="465" spans="1:11">
      <c r="A465" s="5">
        <v>94</v>
      </c>
      <c r="B465" s="5">
        <v>70</v>
      </c>
      <c r="C465" s="5">
        <v>43.5</v>
      </c>
      <c r="D465" s="5">
        <v>21</v>
      </c>
      <c r="E465" s="6">
        <v>0</v>
      </c>
      <c r="F465" s="31"/>
      <c r="G465" s="34" t="str">
        <f t="shared" si="28"/>
        <v>NORMAL</v>
      </c>
      <c r="H465" s="9" t="str">
        <f t="shared" si="29"/>
        <v>NORMAL</v>
      </c>
      <c r="I465" s="9" t="str">
        <f t="shared" si="30"/>
        <v>OBESITAS</v>
      </c>
      <c r="J465" s="35" t="str">
        <f t="shared" si="31"/>
        <v>Dewasa</v>
      </c>
      <c r="K465" s="5">
        <v>0</v>
      </c>
    </row>
    <row r="466" spans="1:11">
      <c r="A466" s="5">
        <v>126</v>
      </c>
      <c r="B466" s="5">
        <v>78</v>
      </c>
      <c r="C466" s="5">
        <v>29.6</v>
      </c>
      <c r="D466" s="5">
        <v>40</v>
      </c>
      <c r="E466" s="6">
        <v>0</v>
      </c>
      <c r="F466" s="31"/>
      <c r="G466" s="34" t="str">
        <f t="shared" si="28"/>
        <v>NORMAL</v>
      </c>
      <c r="H466" s="9" t="str">
        <f t="shared" si="29"/>
        <v>NORMAL</v>
      </c>
      <c r="I466" s="9" t="str">
        <f t="shared" si="30"/>
        <v>NORMAL</v>
      </c>
      <c r="J466" s="35" t="str">
        <f t="shared" si="31"/>
        <v>Dewasa</v>
      </c>
      <c r="K466" s="5">
        <v>0</v>
      </c>
    </row>
    <row r="467" spans="1:11">
      <c r="A467" s="5">
        <v>151</v>
      </c>
      <c r="B467" s="5">
        <v>90</v>
      </c>
      <c r="C467" s="5">
        <v>29.7</v>
      </c>
      <c r="D467" s="5">
        <v>36</v>
      </c>
      <c r="E467" s="6">
        <v>0</v>
      </c>
      <c r="F467" s="31"/>
      <c r="G467" s="34" t="str">
        <f t="shared" si="28"/>
        <v>PREDIABETES</v>
      </c>
      <c r="H467" s="9" t="str">
        <f t="shared" si="29"/>
        <v>HIPERTENSI1</v>
      </c>
      <c r="I467" s="9" t="str">
        <f t="shared" si="30"/>
        <v>NORMAL</v>
      </c>
      <c r="J467" s="35" t="str">
        <f t="shared" si="31"/>
        <v>Dewasa</v>
      </c>
      <c r="K467" s="5">
        <v>0</v>
      </c>
    </row>
    <row r="468" spans="1:11">
      <c r="A468" s="5">
        <v>111</v>
      </c>
      <c r="B468" s="5">
        <v>65</v>
      </c>
      <c r="C468" s="5">
        <v>24.6</v>
      </c>
      <c r="D468" s="5">
        <v>31</v>
      </c>
      <c r="E468" s="6">
        <v>0</v>
      </c>
      <c r="F468" s="31"/>
      <c r="G468" s="34" t="str">
        <f t="shared" si="28"/>
        <v>NORMAL</v>
      </c>
      <c r="H468" s="9" t="str">
        <f t="shared" si="29"/>
        <v>NORMAL</v>
      </c>
      <c r="I468" s="9" t="str">
        <f t="shared" si="30"/>
        <v>NORMAL</v>
      </c>
      <c r="J468" s="35" t="str">
        <f t="shared" si="31"/>
        <v>Dewasa</v>
      </c>
      <c r="K468" s="5">
        <v>0</v>
      </c>
    </row>
    <row r="469" spans="1:11">
      <c r="A469" s="5">
        <v>120</v>
      </c>
      <c r="B469" s="5">
        <v>80</v>
      </c>
      <c r="C469" s="5">
        <v>38.9</v>
      </c>
      <c r="D469" s="5">
        <v>41</v>
      </c>
      <c r="E469" s="6">
        <v>0</v>
      </c>
      <c r="F469" s="31"/>
      <c r="G469" s="34" t="str">
        <f t="shared" si="28"/>
        <v>NORMAL</v>
      </c>
      <c r="H469" s="9" t="str">
        <f t="shared" si="29"/>
        <v>NORMAL</v>
      </c>
      <c r="I469" s="9" t="str">
        <f t="shared" si="30"/>
        <v>OBESITAS</v>
      </c>
      <c r="J469" s="35" t="str">
        <f t="shared" si="31"/>
        <v>Dewasa</v>
      </c>
      <c r="K469" s="5">
        <v>0</v>
      </c>
    </row>
    <row r="470" spans="1:11">
      <c r="A470" s="5">
        <v>111</v>
      </c>
      <c r="B470" s="5">
        <v>90</v>
      </c>
      <c r="C470" s="5">
        <v>28.4</v>
      </c>
      <c r="D470" s="5">
        <v>29</v>
      </c>
      <c r="E470" s="6">
        <v>0</v>
      </c>
      <c r="F470" s="31"/>
      <c r="G470" s="34" t="str">
        <f t="shared" si="28"/>
        <v>NORMAL</v>
      </c>
      <c r="H470" s="9" t="str">
        <f t="shared" si="29"/>
        <v>HIPERTENSI1</v>
      </c>
      <c r="I470" s="9" t="str">
        <f t="shared" si="30"/>
        <v>NORMAL</v>
      </c>
      <c r="J470" s="35" t="str">
        <f t="shared" si="31"/>
        <v>Dewasa</v>
      </c>
      <c r="K470" s="5">
        <v>0</v>
      </c>
    </row>
    <row r="471" spans="1:11">
      <c r="A471" s="5">
        <v>112</v>
      </c>
      <c r="B471" s="5">
        <v>72</v>
      </c>
      <c r="C471" s="5">
        <v>34.4</v>
      </c>
      <c r="D471" s="5">
        <v>25</v>
      </c>
      <c r="E471" s="6">
        <v>0</v>
      </c>
      <c r="F471" s="31"/>
      <c r="G471" s="34" t="str">
        <f t="shared" si="28"/>
        <v>NORMAL</v>
      </c>
      <c r="H471" s="9" t="str">
        <f t="shared" si="29"/>
        <v>NORMAL</v>
      </c>
      <c r="I471" s="9" t="str">
        <f t="shared" si="30"/>
        <v>OBESITAS</v>
      </c>
      <c r="J471" s="35" t="str">
        <f t="shared" si="31"/>
        <v>Dewasa</v>
      </c>
      <c r="K471" s="5">
        <v>0</v>
      </c>
    </row>
    <row r="472" spans="1:11">
      <c r="A472" s="5">
        <v>181</v>
      </c>
      <c r="B472" s="5">
        <v>68</v>
      </c>
      <c r="C472" s="5">
        <v>30.1</v>
      </c>
      <c r="D472" s="5">
        <v>60</v>
      </c>
      <c r="E472" s="6">
        <v>1</v>
      </c>
      <c r="F472" s="31"/>
      <c r="G472" s="34" t="str">
        <f t="shared" si="28"/>
        <v>PREDIABETES</v>
      </c>
      <c r="H472" s="9" t="str">
        <f t="shared" si="29"/>
        <v>NORMAL</v>
      </c>
      <c r="I472" s="9" t="str">
        <f t="shared" si="30"/>
        <v>OBESITAS</v>
      </c>
      <c r="J472" s="35" t="str">
        <f t="shared" si="31"/>
        <v>Lansia</v>
      </c>
      <c r="K472" s="5">
        <v>1</v>
      </c>
    </row>
    <row r="473" spans="1:11">
      <c r="A473" s="5">
        <v>132</v>
      </c>
      <c r="B473" s="5">
        <v>80</v>
      </c>
      <c r="C473" s="5">
        <v>26.8</v>
      </c>
      <c r="D473" s="5">
        <v>69</v>
      </c>
      <c r="E473" s="6">
        <v>0</v>
      </c>
      <c r="F473" s="31"/>
      <c r="G473" s="34" t="str">
        <f t="shared" si="28"/>
        <v>NORMAL</v>
      </c>
      <c r="H473" s="9" t="str">
        <f t="shared" si="29"/>
        <v>NORMAL</v>
      </c>
      <c r="I473" s="9" t="str">
        <f t="shared" si="30"/>
        <v>NORMAL</v>
      </c>
      <c r="J473" s="35" t="str">
        <f t="shared" si="31"/>
        <v>Lansia</v>
      </c>
      <c r="K473" s="5">
        <v>0</v>
      </c>
    </row>
    <row r="474" spans="1:11">
      <c r="A474" s="5">
        <v>168</v>
      </c>
      <c r="B474" s="5">
        <v>74</v>
      </c>
      <c r="C474" s="5">
        <v>38</v>
      </c>
      <c r="D474" s="5">
        <v>34</v>
      </c>
      <c r="E474" s="6">
        <v>1</v>
      </c>
      <c r="F474" s="31"/>
      <c r="G474" s="34" t="str">
        <f t="shared" si="28"/>
        <v>PREDIABETES</v>
      </c>
      <c r="H474" s="9" t="str">
        <f t="shared" si="29"/>
        <v>NORMAL</v>
      </c>
      <c r="I474" s="9" t="str">
        <f t="shared" si="30"/>
        <v>OBESITAS</v>
      </c>
      <c r="J474" s="35" t="str">
        <f t="shared" si="31"/>
        <v>Dewasa</v>
      </c>
      <c r="K474" s="5">
        <v>1</v>
      </c>
    </row>
    <row r="475" spans="1:11">
      <c r="A475" s="5">
        <v>177</v>
      </c>
      <c r="B475" s="5">
        <v>60</v>
      </c>
      <c r="C475" s="5">
        <v>34.6</v>
      </c>
      <c r="D475" s="5">
        <v>21</v>
      </c>
      <c r="E475" s="6">
        <v>1</v>
      </c>
      <c r="F475" s="31"/>
      <c r="G475" s="34" t="str">
        <f t="shared" si="28"/>
        <v>PREDIABETES</v>
      </c>
      <c r="H475" s="9" t="str">
        <f t="shared" si="29"/>
        <v>NORMAL</v>
      </c>
      <c r="I475" s="9" t="str">
        <f t="shared" si="30"/>
        <v>OBESITAS</v>
      </c>
      <c r="J475" s="35" t="str">
        <f t="shared" si="31"/>
        <v>Dewasa</v>
      </c>
      <c r="K475" s="5">
        <v>1</v>
      </c>
    </row>
    <row r="476" spans="1:11">
      <c r="A476" s="5">
        <v>92</v>
      </c>
      <c r="B476" s="5">
        <v>62</v>
      </c>
      <c r="C476" s="5">
        <v>31.6</v>
      </c>
      <c r="D476" s="5">
        <v>24</v>
      </c>
      <c r="E476" s="6">
        <v>0</v>
      </c>
      <c r="F476" s="31"/>
      <c r="G476" s="34" t="str">
        <f t="shared" si="28"/>
        <v>NORMAL</v>
      </c>
      <c r="H476" s="9" t="str">
        <f t="shared" si="29"/>
        <v>NORMAL</v>
      </c>
      <c r="I476" s="9" t="str">
        <f t="shared" si="30"/>
        <v>OBESITAS</v>
      </c>
      <c r="J476" s="35" t="str">
        <f t="shared" si="31"/>
        <v>Dewasa</v>
      </c>
      <c r="K476" s="5">
        <v>0</v>
      </c>
    </row>
    <row r="477" spans="1:11">
      <c r="A477" s="5">
        <v>167</v>
      </c>
      <c r="B477" s="5">
        <v>74</v>
      </c>
      <c r="C477" s="5">
        <v>23.4</v>
      </c>
      <c r="D477" s="5">
        <v>33</v>
      </c>
      <c r="E477" s="6">
        <v>1</v>
      </c>
      <c r="F477" s="31"/>
      <c r="G477" s="34" t="str">
        <f t="shared" si="28"/>
        <v>PREDIABETES</v>
      </c>
      <c r="H477" s="9" t="str">
        <f t="shared" si="29"/>
        <v>NORMAL</v>
      </c>
      <c r="I477" s="9" t="str">
        <f t="shared" si="30"/>
        <v>NORMAL</v>
      </c>
      <c r="J477" s="35" t="str">
        <f t="shared" si="31"/>
        <v>Dewasa</v>
      </c>
      <c r="K477" s="5">
        <v>1</v>
      </c>
    </row>
    <row r="478" spans="1:11">
      <c r="A478" s="5">
        <v>126</v>
      </c>
      <c r="B478" s="5">
        <v>90</v>
      </c>
      <c r="C478" s="5">
        <v>43.4</v>
      </c>
      <c r="D478" s="5">
        <v>42</v>
      </c>
      <c r="E478" s="6">
        <v>1</v>
      </c>
      <c r="F478" s="31"/>
      <c r="G478" s="34" t="str">
        <f t="shared" si="28"/>
        <v>NORMAL</v>
      </c>
      <c r="H478" s="9" t="str">
        <f t="shared" si="29"/>
        <v>HIPERTENSI1</v>
      </c>
      <c r="I478" s="9" t="str">
        <f t="shared" si="30"/>
        <v>OBESITAS</v>
      </c>
      <c r="J478" s="35" t="str">
        <f t="shared" si="31"/>
        <v>Dewasa</v>
      </c>
      <c r="K478" s="5">
        <v>1</v>
      </c>
    </row>
    <row r="479" spans="1:11">
      <c r="A479" s="5">
        <v>117</v>
      </c>
      <c r="B479" s="5">
        <v>88</v>
      </c>
      <c r="C479" s="5">
        <v>34.5</v>
      </c>
      <c r="D479" s="5">
        <v>40</v>
      </c>
      <c r="E479" s="6">
        <v>1</v>
      </c>
      <c r="F479" s="31"/>
      <c r="G479" s="34" t="str">
        <f t="shared" si="28"/>
        <v>NORMAL</v>
      </c>
      <c r="H479" s="9" t="str">
        <f t="shared" si="29"/>
        <v>PRAHIPERTENSI</v>
      </c>
      <c r="I479" s="9" t="str">
        <f t="shared" si="30"/>
        <v>OBESITAS</v>
      </c>
      <c r="J479" s="35" t="str">
        <f t="shared" si="31"/>
        <v>Dewasa</v>
      </c>
      <c r="K479" s="5">
        <v>1</v>
      </c>
    </row>
    <row r="480" spans="1:11">
      <c r="A480" s="5">
        <v>95</v>
      </c>
      <c r="B480" s="5">
        <v>60</v>
      </c>
      <c r="C480" s="5">
        <v>23.9</v>
      </c>
      <c r="D480" s="5">
        <v>22</v>
      </c>
      <c r="E480" s="6">
        <v>0</v>
      </c>
      <c r="F480" s="31"/>
      <c r="G480" s="34" t="str">
        <f t="shared" si="28"/>
        <v>NORMAL</v>
      </c>
      <c r="H480" s="9" t="str">
        <f t="shared" si="29"/>
        <v>NORMAL</v>
      </c>
      <c r="I480" s="9" t="str">
        <f t="shared" si="30"/>
        <v>NORMAL</v>
      </c>
      <c r="J480" s="35" t="str">
        <f t="shared" si="31"/>
        <v>Dewasa</v>
      </c>
      <c r="K480" s="5">
        <v>0</v>
      </c>
    </row>
    <row r="481" spans="1:11">
      <c r="A481" s="5">
        <v>109</v>
      </c>
      <c r="B481" s="5">
        <v>64</v>
      </c>
      <c r="C481" s="5">
        <v>34.799999999999997</v>
      </c>
      <c r="D481" s="5">
        <v>26</v>
      </c>
      <c r="E481" s="6">
        <v>1</v>
      </c>
      <c r="F481" s="31"/>
      <c r="G481" s="34" t="str">
        <f t="shared" si="28"/>
        <v>NORMAL</v>
      </c>
      <c r="H481" s="9" t="str">
        <f t="shared" si="29"/>
        <v>NORMAL</v>
      </c>
      <c r="I481" s="9" t="str">
        <f t="shared" si="30"/>
        <v>OBESITAS</v>
      </c>
      <c r="J481" s="35" t="str">
        <f t="shared" si="31"/>
        <v>Dewasa</v>
      </c>
      <c r="K481" s="5">
        <v>1</v>
      </c>
    </row>
    <row r="482" spans="1:11">
      <c r="A482" s="5">
        <v>174</v>
      </c>
      <c r="B482" s="5">
        <v>58</v>
      </c>
      <c r="C482" s="5">
        <v>32.9</v>
      </c>
      <c r="D482" s="5">
        <v>36</v>
      </c>
      <c r="E482" s="6">
        <v>1</v>
      </c>
      <c r="F482" s="31"/>
      <c r="G482" s="34" t="str">
        <f t="shared" si="28"/>
        <v>PREDIABETES</v>
      </c>
      <c r="H482" s="9" t="str">
        <f t="shared" si="29"/>
        <v>NORMAL</v>
      </c>
      <c r="I482" s="9" t="str">
        <f t="shared" si="30"/>
        <v>OBESITAS</v>
      </c>
      <c r="J482" s="35" t="str">
        <f t="shared" si="31"/>
        <v>Dewasa</v>
      </c>
      <c r="K482" s="5">
        <v>1</v>
      </c>
    </row>
    <row r="483" spans="1:11">
      <c r="A483" s="5">
        <v>131</v>
      </c>
      <c r="B483" s="5">
        <v>64</v>
      </c>
      <c r="C483" s="5">
        <v>23.7</v>
      </c>
      <c r="D483" s="5">
        <v>21</v>
      </c>
      <c r="E483" s="6">
        <v>0</v>
      </c>
      <c r="F483" s="31"/>
      <c r="G483" s="34" t="str">
        <f t="shared" si="28"/>
        <v>NORMAL</v>
      </c>
      <c r="H483" s="9" t="str">
        <f t="shared" si="29"/>
        <v>NORMAL</v>
      </c>
      <c r="I483" s="9" t="str">
        <f t="shared" si="30"/>
        <v>NORMAL</v>
      </c>
      <c r="J483" s="35" t="str">
        <f t="shared" si="31"/>
        <v>Dewasa</v>
      </c>
      <c r="K483" s="5">
        <v>0</v>
      </c>
    </row>
    <row r="484" spans="1:11">
      <c r="A484" s="5">
        <v>92</v>
      </c>
      <c r="B484" s="5">
        <v>62</v>
      </c>
      <c r="C484" s="5">
        <v>32</v>
      </c>
      <c r="D484" s="5">
        <v>46</v>
      </c>
      <c r="E484" s="6">
        <v>0</v>
      </c>
      <c r="F484" s="31"/>
      <c r="G484" s="34" t="str">
        <f t="shared" si="28"/>
        <v>NORMAL</v>
      </c>
      <c r="H484" s="9" t="str">
        <f t="shared" si="29"/>
        <v>NORMAL</v>
      </c>
      <c r="I484" s="9" t="str">
        <f t="shared" si="30"/>
        <v>OBESITAS</v>
      </c>
      <c r="J484" s="35" t="str">
        <f t="shared" si="31"/>
        <v>Dewasa</v>
      </c>
      <c r="K484" s="5">
        <v>0</v>
      </c>
    </row>
    <row r="485" spans="1:11">
      <c r="A485" s="5">
        <v>121</v>
      </c>
      <c r="B485" s="5">
        <v>66</v>
      </c>
      <c r="C485" s="5">
        <v>34.299999999999997</v>
      </c>
      <c r="D485" s="5">
        <v>33</v>
      </c>
      <c r="E485" s="6">
        <v>1</v>
      </c>
      <c r="F485" s="31"/>
      <c r="G485" s="34" t="str">
        <f t="shared" si="28"/>
        <v>NORMAL</v>
      </c>
      <c r="H485" s="9" t="str">
        <f t="shared" si="29"/>
        <v>NORMAL</v>
      </c>
      <c r="I485" s="9" t="str">
        <f t="shared" si="30"/>
        <v>OBESITAS</v>
      </c>
      <c r="J485" s="35" t="str">
        <f t="shared" si="31"/>
        <v>Dewasa</v>
      </c>
      <c r="K485" s="5">
        <v>1</v>
      </c>
    </row>
    <row r="486" spans="1:11">
      <c r="A486" s="5">
        <v>162</v>
      </c>
      <c r="B486" s="5">
        <v>62</v>
      </c>
      <c r="C486" s="5">
        <v>24.3</v>
      </c>
      <c r="D486" s="5">
        <v>50</v>
      </c>
      <c r="E486" s="6">
        <v>1</v>
      </c>
      <c r="F486" s="31"/>
      <c r="G486" s="34" t="str">
        <f t="shared" si="28"/>
        <v>PREDIABETES</v>
      </c>
      <c r="H486" s="9" t="str">
        <f t="shared" si="29"/>
        <v>NORMAL</v>
      </c>
      <c r="I486" s="9" t="str">
        <f t="shared" si="30"/>
        <v>NORMAL</v>
      </c>
      <c r="J486" s="35" t="str">
        <f t="shared" si="31"/>
        <v>Dewasa</v>
      </c>
      <c r="K486" s="5">
        <v>1</v>
      </c>
    </row>
    <row r="487" spans="1:11">
      <c r="A487" s="5">
        <v>99</v>
      </c>
      <c r="B487" s="5">
        <v>84</v>
      </c>
      <c r="C487" s="5">
        <v>35.4</v>
      </c>
      <c r="D487" s="5">
        <v>50</v>
      </c>
      <c r="E487" s="6">
        <v>0</v>
      </c>
      <c r="F487" s="31"/>
      <c r="G487" s="34" t="str">
        <f t="shared" si="28"/>
        <v>NORMAL</v>
      </c>
      <c r="H487" s="9" t="str">
        <f t="shared" si="29"/>
        <v>PRAHIPERTENSI</v>
      </c>
      <c r="I487" s="9" t="str">
        <f t="shared" si="30"/>
        <v>OBESITAS</v>
      </c>
      <c r="J487" s="35" t="str">
        <f t="shared" si="31"/>
        <v>Dewasa</v>
      </c>
      <c r="K487" s="5">
        <v>0</v>
      </c>
    </row>
    <row r="488" spans="1:11">
      <c r="A488" s="5">
        <v>151</v>
      </c>
      <c r="B488" s="5">
        <v>70</v>
      </c>
      <c r="C488" s="5">
        <v>41.8</v>
      </c>
      <c r="D488" s="5">
        <v>38</v>
      </c>
      <c r="E488" s="6">
        <v>1</v>
      </c>
      <c r="F488" s="31"/>
      <c r="G488" s="34" t="str">
        <f t="shared" si="28"/>
        <v>PREDIABETES</v>
      </c>
      <c r="H488" s="9" t="str">
        <f t="shared" si="29"/>
        <v>NORMAL</v>
      </c>
      <c r="I488" s="9" t="str">
        <f t="shared" si="30"/>
        <v>OBESITAS</v>
      </c>
      <c r="J488" s="35" t="str">
        <f t="shared" si="31"/>
        <v>Dewasa</v>
      </c>
      <c r="K488" s="5">
        <v>1</v>
      </c>
    </row>
    <row r="489" spans="1:11">
      <c r="A489" s="5">
        <v>101</v>
      </c>
      <c r="B489" s="5">
        <v>58</v>
      </c>
      <c r="C489" s="5">
        <v>21.8</v>
      </c>
      <c r="D489" s="5">
        <v>22</v>
      </c>
      <c r="E489" s="6">
        <v>0</v>
      </c>
      <c r="F489" s="31"/>
      <c r="G489" s="34" t="str">
        <f t="shared" si="28"/>
        <v>NORMAL</v>
      </c>
      <c r="H489" s="9" t="str">
        <f t="shared" si="29"/>
        <v>NORMAL</v>
      </c>
      <c r="I489" s="9" t="str">
        <f t="shared" si="30"/>
        <v>NORMAL</v>
      </c>
      <c r="J489" s="35" t="str">
        <f t="shared" si="31"/>
        <v>Dewasa</v>
      </c>
      <c r="K489" s="5">
        <v>0</v>
      </c>
    </row>
    <row r="490" spans="1:11">
      <c r="A490" s="5">
        <v>127</v>
      </c>
      <c r="B490" s="5">
        <v>88</v>
      </c>
      <c r="C490" s="5">
        <v>34.5</v>
      </c>
      <c r="D490" s="5">
        <v>28</v>
      </c>
      <c r="E490" s="6">
        <v>0</v>
      </c>
      <c r="F490" s="31"/>
      <c r="G490" s="34" t="str">
        <f t="shared" si="28"/>
        <v>NORMAL</v>
      </c>
      <c r="H490" s="9" t="str">
        <f t="shared" si="29"/>
        <v>PRAHIPERTENSI</v>
      </c>
      <c r="I490" s="9" t="str">
        <f t="shared" si="30"/>
        <v>OBESITAS</v>
      </c>
      <c r="J490" s="35" t="str">
        <f t="shared" si="31"/>
        <v>Dewasa</v>
      </c>
      <c r="K490" s="5">
        <v>0</v>
      </c>
    </row>
    <row r="491" spans="1:11">
      <c r="A491" s="5">
        <v>176</v>
      </c>
      <c r="B491" s="5">
        <v>86</v>
      </c>
      <c r="C491" s="5">
        <v>33.299999999999997</v>
      </c>
      <c r="D491" s="5">
        <v>52</v>
      </c>
      <c r="E491" s="6">
        <v>1</v>
      </c>
      <c r="F491" s="31"/>
      <c r="G491" s="34" t="str">
        <f t="shared" si="28"/>
        <v>PREDIABETES</v>
      </c>
      <c r="H491" s="9" t="str">
        <f t="shared" si="29"/>
        <v>PRAHIPERTENSI</v>
      </c>
      <c r="I491" s="9" t="str">
        <f t="shared" si="30"/>
        <v>OBESITAS</v>
      </c>
      <c r="J491" s="35" t="str">
        <f t="shared" si="31"/>
        <v>Dewasa</v>
      </c>
      <c r="K491" s="5">
        <v>1</v>
      </c>
    </row>
    <row r="492" spans="1:11">
      <c r="A492" s="5">
        <v>106</v>
      </c>
      <c r="B492" s="5">
        <v>82</v>
      </c>
      <c r="C492" s="5">
        <v>39.5</v>
      </c>
      <c r="D492" s="5">
        <v>38</v>
      </c>
      <c r="E492" s="6">
        <v>0</v>
      </c>
      <c r="F492" s="31"/>
      <c r="G492" s="34" t="str">
        <f t="shared" si="28"/>
        <v>NORMAL</v>
      </c>
      <c r="H492" s="9" t="str">
        <f t="shared" si="29"/>
        <v>PRAHIPERTENSI</v>
      </c>
      <c r="I492" s="9" t="str">
        <f t="shared" si="30"/>
        <v>OBESITAS</v>
      </c>
      <c r="J492" s="35" t="str">
        <f t="shared" si="31"/>
        <v>Dewasa</v>
      </c>
      <c r="K492" s="5">
        <v>0</v>
      </c>
    </row>
    <row r="493" spans="1:11">
      <c r="A493" s="5">
        <v>113</v>
      </c>
      <c r="B493" s="5">
        <v>64</v>
      </c>
      <c r="C493" s="5">
        <v>33.6</v>
      </c>
      <c r="D493" s="5">
        <v>21</v>
      </c>
      <c r="E493" s="6">
        <v>1</v>
      </c>
      <c r="F493" s="31"/>
      <c r="G493" s="34" t="str">
        <f t="shared" si="28"/>
        <v>NORMAL</v>
      </c>
      <c r="H493" s="9" t="str">
        <f t="shared" si="29"/>
        <v>NORMAL</v>
      </c>
      <c r="I493" s="9" t="str">
        <f t="shared" si="30"/>
        <v>OBESITAS</v>
      </c>
      <c r="J493" s="35" t="str">
        <f t="shared" si="31"/>
        <v>Dewasa</v>
      </c>
      <c r="K493" s="5">
        <v>1</v>
      </c>
    </row>
    <row r="494" spans="1:11">
      <c r="A494" s="5">
        <v>117</v>
      </c>
      <c r="B494" s="5">
        <v>80</v>
      </c>
      <c r="C494" s="5">
        <v>45.2</v>
      </c>
      <c r="D494" s="5">
        <v>24</v>
      </c>
      <c r="E494" s="6">
        <v>0</v>
      </c>
      <c r="F494" s="31"/>
      <c r="G494" s="34" t="str">
        <f t="shared" si="28"/>
        <v>NORMAL</v>
      </c>
      <c r="H494" s="9" t="str">
        <f t="shared" si="29"/>
        <v>NORMAL</v>
      </c>
      <c r="I494" s="9" t="str">
        <f t="shared" si="30"/>
        <v>OBESITAS</v>
      </c>
      <c r="J494" s="35" t="str">
        <f t="shared" si="31"/>
        <v>Dewasa</v>
      </c>
      <c r="K494" s="5">
        <v>0</v>
      </c>
    </row>
    <row r="495" spans="1:11">
      <c r="A495" s="5">
        <v>119</v>
      </c>
      <c r="B495" s="5">
        <v>54</v>
      </c>
      <c r="C495" s="5">
        <v>22.3</v>
      </c>
      <c r="D495" s="5">
        <v>24</v>
      </c>
      <c r="E495" s="6">
        <v>0</v>
      </c>
      <c r="F495" s="31"/>
      <c r="G495" s="34" t="str">
        <f t="shared" si="28"/>
        <v>NORMAL</v>
      </c>
      <c r="H495" s="9" t="str">
        <f t="shared" si="29"/>
        <v>NORMAL</v>
      </c>
      <c r="I495" s="9" t="str">
        <f t="shared" si="30"/>
        <v>NORMAL</v>
      </c>
      <c r="J495" s="35" t="str">
        <f t="shared" si="31"/>
        <v>Dewasa</v>
      </c>
      <c r="K495" s="5">
        <v>0</v>
      </c>
    </row>
    <row r="496" spans="1:11">
      <c r="A496" s="5">
        <v>174</v>
      </c>
      <c r="B496" s="5">
        <v>88</v>
      </c>
      <c r="C496" s="5">
        <v>44.5</v>
      </c>
      <c r="D496" s="5">
        <v>24</v>
      </c>
      <c r="E496" s="6">
        <v>1</v>
      </c>
      <c r="F496" s="31"/>
      <c r="G496" s="34" t="str">
        <f t="shared" si="28"/>
        <v>PREDIABETES</v>
      </c>
      <c r="H496" s="9" t="str">
        <f t="shared" si="29"/>
        <v>PRAHIPERTENSI</v>
      </c>
      <c r="I496" s="9" t="str">
        <f t="shared" si="30"/>
        <v>OBESITAS</v>
      </c>
      <c r="J496" s="35" t="str">
        <f t="shared" si="31"/>
        <v>Dewasa</v>
      </c>
      <c r="K496" s="5">
        <v>1</v>
      </c>
    </row>
    <row r="497" spans="1:11">
      <c r="A497" s="5">
        <v>144</v>
      </c>
      <c r="B497" s="5">
        <v>58</v>
      </c>
      <c r="C497" s="5">
        <v>29.5</v>
      </c>
      <c r="D497" s="5">
        <v>37</v>
      </c>
      <c r="E497" s="6">
        <v>0</v>
      </c>
      <c r="F497" s="31"/>
      <c r="G497" s="34" t="str">
        <f t="shared" si="28"/>
        <v>PREDIABETES</v>
      </c>
      <c r="H497" s="9" t="str">
        <f t="shared" si="29"/>
        <v>NORMAL</v>
      </c>
      <c r="I497" s="9" t="str">
        <f t="shared" si="30"/>
        <v>NORMAL</v>
      </c>
      <c r="J497" s="35" t="str">
        <f t="shared" si="31"/>
        <v>Dewasa</v>
      </c>
      <c r="K497" s="5">
        <v>0</v>
      </c>
    </row>
    <row r="498" spans="1:11">
      <c r="A498" s="5">
        <v>188</v>
      </c>
      <c r="B498" s="5">
        <v>82</v>
      </c>
      <c r="C498" s="5">
        <v>32</v>
      </c>
      <c r="D498" s="5">
        <v>22</v>
      </c>
      <c r="E498" s="6">
        <v>1</v>
      </c>
      <c r="F498" s="31"/>
      <c r="G498" s="34" t="str">
        <f t="shared" si="28"/>
        <v>PREDIABETES</v>
      </c>
      <c r="H498" s="9" t="str">
        <f t="shared" si="29"/>
        <v>PRAHIPERTENSI</v>
      </c>
      <c r="I498" s="9" t="str">
        <f t="shared" si="30"/>
        <v>OBESITAS</v>
      </c>
      <c r="J498" s="35" t="str">
        <f t="shared" si="31"/>
        <v>Dewasa</v>
      </c>
      <c r="K498" s="5">
        <v>1</v>
      </c>
    </row>
    <row r="499" spans="1:11">
      <c r="A499" s="5">
        <v>173</v>
      </c>
      <c r="B499" s="5">
        <v>78</v>
      </c>
      <c r="C499" s="5">
        <v>33.799999999999997</v>
      </c>
      <c r="D499" s="5">
        <v>31</v>
      </c>
      <c r="E499" s="6">
        <v>1</v>
      </c>
      <c r="F499" s="31"/>
      <c r="G499" s="34" t="str">
        <f t="shared" si="28"/>
        <v>PREDIABETES</v>
      </c>
      <c r="H499" s="9" t="str">
        <f t="shared" si="29"/>
        <v>NORMAL</v>
      </c>
      <c r="I499" s="9" t="str">
        <f t="shared" si="30"/>
        <v>OBESITAS</v>
      </c>
      <c r="J499" s="35" t="str">
        <f t="shared" si="31"/>
        <v>Dewasa</v>
      </c>
      <c r="K499" s="5">
        <v>1</v>
      </c>
    </row>
    <row r="500" spans="1:11">
      <c r="A500" s="5">
        <v>100</v>
      </c>
      <c r="B500" s="5">
        <v>54</v>
      </c>
      <c r="C500" s="5">
        <v>37.799999999999997</v>
      </c>
      <c r="D500" s="5">
        <v>24</v>
      </c>
      <c r="E500" s="6">
        <v>0</v>
      </c>
      <c r="F500" s="31"/>
      <c r="G500" s="34" t="str">
        <f t="shared" si="28"/>
        <v>NORMAL</v>
      </c>
      <c r="H500" s="9" t="str">
        <f t="shared" si="29"/>
        <v>NORMAL</v>
      </c>
      <c r="I500" s="9" t="str">
        <f t="shared" si="30"/>
        <v>OBESITAS</v>
      </c>
      <c r="J500" s="35" t="str">
        <f t="shared" si="31"/>
        <v>Dewasa</v>
      </c>
      <c r="K500" s="5">
        <v>0</v>
      </c>
    </row>
    <row r="501" spans="1:11">
      <c r="A501" s="5">
        <v>162</v>
      </c>
      <c r="B501" s="5">
        <v>76</v>
      </c>
      <c r="C501" s="5">
        <v>49.6</v>
      </c>
      <c r="D501" s="5">
        <v>26</v>
      </c>
      <c r="E501" s="6">
        <v>1</v>
      </c>
      <c r="F501" s="31"/>
      <c r="G501" s="34" t="str">
        <f t="shared" si="28"/>
        <v>PREDIABETES</v>
      </c>
      <c r="H501" s="9" t="str">
        <f t="shared" si="29"/>
        <v>NORMAL</v>
      </c>
      <c r="I501" s="9" t="str">
        <f t="shared" si="30"/>
        <v>OBESITAS</v>
      </c>
      <c r="J501" s="35" t="str">
        <f t="shared" si="31"/>
        <v>Dewasa</v>
      </c>
      <c r="K501" s="5">
        <v>1</v>
      </c>
    </row>
    <row r="502" spans="1:11">
      <c r="A502" s="5">
        <v>87</v>
      </c>
      <c r="B502" s="5">
        <v>60</v>
      </c>
      <c r="C502" s="5">
        <v>21.8</v>
      </c>
      <c r="D502" s="5">
        <v>21</v>
      </c>
      <c r="E502" s="6">
        <v>0</v>
      </c>
      <c r="F502" s="31"/>
      <c r="G502" s="34" t="str">
        <f t="shared" si="28"/>
        <v>NORMAL</v>
      </c>
      <c r="H502" s="9" t="str">
        <f t="shared" si="29"/>
        <v>NORMAL</v>
      </c>
      <c r="I502" s="9" t="str">
        <f t="shared" si="30"/>
        <v>NORMAL</v>
      </c>
      <c r="J502" s="35" t="str">
        <f t="shared" si="31"/>
        <v>Dewasa</v>
      </c>
      <c r="K502" s="5">
        <v>0</v>
      </c>
    </row>
    <row r="503" spans="1:11">
      <c r="A503" s="5">
        <v>125</v>
      </c>
      <c r="B503" s="5">
        <v>50</v>
      </c>
      <c r="C503" s="5">
        <v>33.299999999999997</v>
      </c>
      <c r="D503" s="5">
        <v>28</v>
      </c>
      <c r="E503" s="6">
        <v>1</v>
      </c>
      <c r="F503" s="31"/>
      <c r="G503" s="34" t="str">
        <f t="shared" si="28"/>
        <v>NORMAL</v>
      </c>
      <c r="H503" s="9" t="str">
        <f t="shared" si="29"/>
        <v>NORMAL</v>
      </c>
      <c r="I503" s="9" t="str">
        <f t="shared" si="30"/>
        <v>OBESITAS</v>
      </c>
      <c r="J503" s="35" t="str">
        <f t="shared" si="31"/>
        <v>Dewasa</v>
      </c>
      <c r="K503" s="5">
        <v>1</v>
      </c>
    </row>
    <row r="504" spans="1:11">
      <c r="A504" s="5">
        <v>81</v>
      </c>
      <c r="B504" s="5">
        <v>72</v>
      </c>
      <c r="C504" s="5">
        <v>26.6</v>
      </c>
      <c r="D504" s="5">
        <v>24</v>
      </c>
      <c r="E504" s="6">
        <v>0</v>
      </c>
      <c r="F504" s="31"/>
      <c r="G504" s="34" t="str">
        <f t="shared" si="28"/>
        <v>NORMAL</v>
      </c>
      <c r="H504" s="9" t="str">
        <f t="shared" si="29"/>
        <v>NORMAL</v>
      </c>
      <c r="I504" s="9" t="str">
        <f t="shared" si="30"/>
        <v>NORMAL</v>
      </c>
      <c r="J504" s="35" t="str">
        <f t="shared" si="31"/>
        <v>Dewasa</v>
      </c>
      <c r="K504" s="5">
        <v>0</v>
      </c>
    </row>
    <row r="505" spans="1:11">
      <c r="A505" s="5">
        <v>119</v>
      </c>
      <c r="B505" s="5">
        <v>0</v>
      </c>
      <c r="C505" s="5">
        <v>32.4</v>
      </c>
      <c r="D505" s="5">
        <v>24</v>
      </c>
      <c r="E505" s="6">
        <v>1</v>
      </c>
      <c r="F505" s="31"/>
      <c r="G505" s="34" t="str">
        <f t="shared" si="28"/>
        <v>NORMAL</v>
      </c>
      <c r="H505" s="9" t="str">
        <f t="shared" si="29"/>
        <v>NORMAL</v>
      </c>
      <c r="I505" s="9" t="str">
        <f t="shared" si="30"/>
        <v>OBESITAS</v>
      </c>
      <c r="J505" s="35" t="str">
        <f t="shared" si="31"/>
        <v>Dewasa</v>
      </c>
      <c r="K505" s="5">
        <v>1</v>
      </c>
    </row>
    <row r="506" spans="1:11">
      <c r="A506" s="5">
        <v>56</v>
      </c>
      <c r="B506" s="5">
        <v>56</v>
      </c>
      <c r="C506" s="5">
        <v>24.2</v>
      </c>
      <c r="D506" s="5">
        <v>22</v>
      </c>
      <c r="E506" s="6">
        <v>0</v>
      </c>
      <c r="F506" s="31"/>
      <c r="G506" s="34" t="str">
        <f t="shared" si="28"/>
        <v>NORMAL</v>
      </c>
      <c r="H506" s="9" t="str">
        <f t="shared" si="29"/>
        <v>NORMAL</v>
      </c>
      <c r="I506" s="9" t="str">
        <f t="shared" si="30"/>
        <v>NORMAL</v>
      </c>
      <c r="J506" s="35" t="str">
        <f t="shared" si="31"/>
        <v>Dewasa</v>
      </c>
      <c r="K506" s="5">
        <v>0</v>
      </c>
    </row>
    <row r="507" spans="1:11">
      <c r="A507" s="5">
        <v>119</v>
      </c>
      <c r="B507" s="5">
        <v>0</v>
      </c>
      <c r="C507" s="5">
        <v>19.600000000000001</v>
      </c>
      <c r="D507" s="5">
        <v>72</v>
      </c>
      <c r="E507" s="6">
        <v>0</v>
      </c>
      <c r="F507" s="31"/>
      <c r="G507" s="34" t="str">
        <f t="shared" si="28"/>
        <v>NORMAL</v>
      </c>
      <c r="H507" s="9" t="str">
        <f t="shared" si="29"/>
        <v>NORMAL</v>
      </c>
      <c r="I507" s="9" t="str">
        <f t="shared" si="30"/>
        <v>NORMAL</v>
      </c>
      <c r="J507" s="35" t="str">
        <f t="shared" si="31"/>
        <v>Lansia</v>
      </c>
      <c r="K507" s="5">
        <v>0</v>
      </c>
    </row>
    <row r="508" spans="1:11">
      <c r="A508" s="5">
        <v>92</v>
      </c>
      <c r="B508" s="5">
        <v>62</v>
      </c>
      <c r="C508" s="5">
        <v>27.6</v>
      </c>
      <c r="D508" s="5">
        <v>44</v>
      </c>
      <c r="E508" s="6">
        <v>1</v>
      </c>
      <c r="F508" s="31"/>
      <c r="G508" s="34" t="str">
        <f t="shared" si="28"/>
        <v>NORMAL</v>
      </c>
      <c r="H508" s="9" t="str">
        <f t="shared" si="29"/>
        <v>NORMAL</v>
      </c>
      <c r="I508" s="9" t="str">
        <f t="shared" si="30"/>
        <v>NORMAL</v>
      </c>
      <c r="J508" s="35" t="str">
        <f t="shared" si="31"/>
        <v>Dewasa</v>
      </c>
      <c r="K508" s="5">
        <v>1</v>
      </c>
    </row>
    <row r="509" spans="1:11">
      <c r="A509" s="5">
        <v>141</v>
      </c>
      <c r="B509" s="5">
        <v>58</v>
      </c>
      <c r="C509" s="5">
        <v>25.4</v>
      </c>
      <c r="D509" s="5">
        <v>24</v>
      </c>
      <c r="E509" s="6">
        <v>0</v>
      </c>
      <c r="F509" s="31"/>
      <c r="G509" s="34" t="str">
        <f t="shared" si="28"/>
        <v>PREDIABETES</v>
      </c>
      <c r="H509" s="9" t="str">
        <f t="shared" si="29"/>
        <v>NORMAL</v>
      </c>
      <c r="I509" s="9" t="str">
        <f t="shared" si="30"/>
        <v>NORMAL</v>
      </c>
      <c r="J509" s="35" t="str">
        <f t="shared" si="31"/>
        <v>Dewasa</v>
      </c>
      <c r="K509" s="5">
        <v>0</v>
      </c>
    </row>
    <row r="510" spans="1:11">
      <c r="A510" s="5">
        <v>84</v>
      </c>
      <c r="B510" s="5">
        <v>50</v>
      </c>
      <c r="C510" s="5">
        <v>30.4</v>
      </c>
      <c r="D510" s="5">
        <v>21</v>
      </c>
      <c r="E510" s="6">
        <v>0</v>
      </c>
      <c r="F510" s="31"/>
      <c r="G510" s="34" t="str">
        <f t="shared" si="28"/>
        <v>NORMAL</v>
      </c>
      <c r="H510" s="9" t="str">
        <f t="shared" si="29"/>
        <v>NORMAL</v>
      </c>
      <c r="I510" s="9" t="str">
        <f t="shared" si="30"/>
        <v>OBESITAS</v>
      </c>
      <c r="J510" s="35" t="str">
        <f t="shared" si="31"/>
        <v>Dewasa</v>
      </c>
      <c r="K510" s="5">
        <v>0</v>
      </c>
    </row>
    <row r="511" spans="1:11">
      <c r="A511" s="5">
        <v>144</v>
      </c>
      <c r="B511" s="5">
        <v>82</v>
      </c>
      <c r="C511" s="5">
        <v>38.5</v>
      </c>
      <c r="D511" s="5">
        <v>37</v>
      </c>
      <c r="E511" s="6">
        <v>1</v>
      </c>
      <c r="F511" s="31"/>
      <c r="G511" s="34" t="str">
        <f t="shared" si="28"/>
        <v>PREDIABETES</v>
      </c>
      <c r="H511" s="9" t="str">
        <f t="shared" si="29"/>
        <v>PRAHIPERTENSI</v>
      </c>
      <c r="I511" s="9" t="str">
        <f t="shared" si="30"/>
        <v>OBESITAS</v>
      </c>
      <c r="J511" s="35" t="str">
        <f t="shared" si="31"/>
        <v>Dewasa</v>
      </c>
      <c r="K511" s="5">
        <v>1</v>
      </c>
    </row>
    <row r="512" spans="1:11">
      <c r="A512" s="5">
        <v>195</v>
      </c>
      <c r="B512" s="5">
        <v>70</v>
      </c>
      <c r="C512" s="5">
        <v>25.1</v>
      </c>
      <c r="D512" s="5">
        <v>55</v>
      </c>
      <c r="E512" s="6">
        <v>1</v>
      </c>
      <c r="F512" s="31"/>
      <c r="G512" s="34" t="str">
        <f t="shared" si="28"/>
        <v>PREDIABETES</v>
      </c>
      <c r="H512" s="9" t="str">
        <f t="shared" si="29"/>
        <v>NORMAL</v>
      </c>
      <c r="I512" s="9" t="str">
        <f t="shared" si="30"/>
        <v>NORMAL</v>
      </c>
      <c r="J512" s="35" t="str">
        <f t="shared" si="31"/>
        <v>Dewasa</v>
      </c>
      <c r="K512" s="5">
        <v>1</v>
      </c>
    </row>
    <row r="513" spans="1:11">
      <c r="A513" s="5">
        <v>131</v>
      </c>
      <c r="B513" s="5">
        <v>66</v>
      </c>
      <c r="C513" s="5">
        <v>34.299999999999997</v>
      </c>
      <c r="D513" s="5">
        <v>22</v>
      </c>
      <c r="E513" s="6">
        <v>1</v>
      </c>
      <c r="F513" s="31"/>
      <c r="G513" s="34" t="str">
        <f t="shared" si="28"/>
        <v>NORMAL</v>
      </c>
      <c r="H513" s="9" t="str">
        <f t="shared" si="29"/>
        <v>NORMAL</v>
      </c>
      <c r="I513" s="9" t="str">
        <f t="shared" si="30"/>
        <v>OBESITAS</v>
      </c>
      <c r="J513" s="35" t="str">
        <f t="shared" si="31"/>
        <v>Dewasa</v>
      </c>
      <c r="K513" s="5">
        <v>1</v>
      </c>
    </row>
    <row r="514" spans="1:11">
      <c r="A514" s="5">
        <v>105</v>
      </c>
      <c r="B514" s="5">
        <v>80</v>
      </c>
      <c r="C514" s="5">
        <v>32.5</v>
      </c>
      <c r="D514" s="5">
        <v>26</v>
      </c>
      <c r="E514" s="6">
        <v>0</v>
      </c>
      <c r="F514" s="31"/>
      <c r="G514" s="34" t="str">
        <f t="shared" ref="G514:G537" si="32">IF(A514&lt;140,"NORMAL",IF(A514&lt;=199,"PREDIABETES",IF(A514&gt;=200,"DIABETES")))</f>
        <v>NORMAL</v>
      </c>
      <c r="H514" s="9" t="str">
        <f t="shared" ref="H514:H537" si="33">IF(B514&lt;=80,"NORMAL",IF(B514&lt;=89,"PRAHIPERTENSI",IF(B514&lt;=99,"HIPERTENSI1",IF(B514&lt;=119,"HIPERTENSI2",IF(B514&gt;=120,"KRISIS")))))</f>
        <v>NORMAL</v>
      </c>
      <c r="I514" s="9" t="str">
        <f t="shared" ref="I514:I537" si="34">IF(C514&lt;=18.5,"KURANG",IF(C514&lt;=29.9,"NORMAL",IF(C514&gt;=30,"OBESITAS")))</f>
        <v>OBESITAS</v>
      </c>
      <c r="J514" s="35" t="str">
        <f t="shared" si="31"/>
        <v>Dewasa</v>
      </c>
      <c r="K514" s="5">
        <v>0</v>
      </c>
    </row>
    <row r="515" spans="1:11">
      <c r="A515" s="5">
        <v>106</v>
      </c>
      <c r="B515" s="5">
        <v>92</v>
      </c>
      <c r="C515" s="5">
        <v>22.7</v>
      </c>
      <c r="D515" s="5">
        <v>48</v>
      </c>
      <c r="E515" s="6">
        <v>0</v>
      </c>
      <c r="F515" s="31"/>
      <c r="G515" s="34" t="str">
        <f t="shared" si="32"/>
        <v>NORMAL</v>
      </c>
      <c r="H515" s="9" t="str">
        <f t="shared" si="33"/>
        <v>HIPERTENSI1</v>
      </c>
      <c r="I515" s="9" t="str">
        <f t="shared" si="34"/>
        <v>NORMAL</v>
      </c>
      <c r="J515" s="35" t="str">
        <f t="shared" ref="J515:J537" si="35">IF(D515&lt;=59,"Dewasa",IF(D515&gt;=60,"Lansia"))</f>
        <v>Dewasa</v>
      </c>
      <c r="K515" s="5">
        <v>0</v>
      </c>
    </row>
    <row r="516" spans="1:11">
      <c r="A516" s="5">
        <v>158</v>
      </c>
      <c r="B516" s="5">
        <v>78</v>
      </c>
      <c r="C516" s="5">
        <v>32.9</v>
      </c>
      <c r="D516" s="5">
        <v>31</v>
      </c>
      <c r="E516" s="6">
        <v>1</v>
      </c>
      <c r="F516" s="31"/>
      <c r="G516" s="34" t="str">
        <f t="shared" si="32"/>
        <v>PREDIABETES</v>
      </c>
      <c r="H516" s="9" t="str">
        <f t="shared" si="33"/>
        <v>NORMAL</v>
      </c>
      <c r="I516" s="9" t="str">
        <f t="shared" si="34"/>
        <v>OBESITAS</v>
      </c>
      <c r="J516" s="35" t="str">
        <f t="shared" si="35"/>
        <v>Dewasa</v>
      </c>
      <c r="K516" s="5">
        <v>1</v>
      </c>
    </row>
    <row r="517" spans="1:11">
      <c r="A517" s="5">
        <v>194</v>
      </c>
      <c r="B517" s="5">
        <v>78</v>
      </c>
      <c r="C517" s="5">
        <v>23.5</v>
      </c>
      <c r="D517" s="5">
        <v>59</v>
      </c>
      <c r="E517" s="6">
        <v>1</v>
      </c>
      <c r="F517" s="31"/>
      <c r="G517" s="34" t="str">
        <f t="shared" si="32"/>
        <v>PREDIABETES</v>
      </c>
      <c r="H517" s="9" t="str">
        <f t="shared" si="33"/>
        <v>NORMAL</v>
      </c>
      <c r="I517" s="9" t="str">
        <f t="shared" si="34"/>
        <v>NORMAL</v>
      </c>
      <c r="J517" s="35" t="str">
        <f t="shared" si="35"/>
        <v>Dewasa</v>
      </c>
      <c r="K517" s="5">
        <v>1</v>
      </c>
    </row>
    <row r="518" spans="1:11">
      <c r="A518" s="5">
        <v>97</v>
      </c>
      <c r="B518" s="5">
        <v>76</v>
      </c>
      <c r="C518" s="5">
        <v>35.6</v>
      </c>
      <c r="D518" s="5">
        <v>52</v>
      </c>
      <c r="E518" s="6">
        <v>1</v>
      </c>
      <c r="F518" s="31"/>
      <c r="G518" s="34" t="str">
        <f t="shared" si="32"/>
        <v>NORMAL</v>
      </c>
      <c r="H518" s="9" t="str">
        <f t="shared" si="33"/>
        <v>NORMAL</v>
      </c>
      <c r="I518" s="9" t="str">
        <f t="shared" si="34"/>
        <v>OBESITAS</v>
      </c>
      <c r="J518" s="35" t="str">
        <f t="shared" si="35"/>
        <v>Dewasa</v>
      </c>
      <c r="K518" s="5">
        <v>1</v>
      </c>
    </row>
    <row r="519" spans="1:11">
      <c r="A519" s="5">
        <v>97</v>
      </c>
      <c r="B519" s="5">
        <v>64</v>
      </c>
      <c r="C519" s="5">
        <v>36.799999999999997</v>
      </c>
      <c r="D519" s="5">
        <v>25</v>
      </c>
      <c r="E519" s="6">
        <v>0</v>
      </c>
      <c r="F519" s="31"/>
      <c r="G519" s="34" t="str">
        <f t="shared" si="32"/>
        <v>NORMAL</v>
      </c>
      <c r="H519" s="9" t="str">
        <f t="shared" si="33"/>
        <v>NORMAL</v>
      </c>
      <c r="I519" s="9" t="str">
        <f t="shared" si="34"/>
        <v>OBESITAS</v>
      </c>
      <c r="J519" s="35" t="str">
        <f t="shared" si="35"/>
        <v>Dewasa</v>
      </c>
      <c r="K519" s="5">
        <v>0</v>
      </c>
    </row>
    <row r="520" spans="1:11">
      <c r="A520" s="5">
        <v>143</v>
      </c>
      <c r="B520" s="5">
        <v>94</v>
      </c>
      <c r="C520" s="5">
        <v>36.6</v>
      </c>
      <c r="D520" s="5">
        <v>51</v>
      </c>
      <c r="E520" s="6">
        <v>1</v>
      </c>
      <c r="F520" s="31"/>
      <c r="G520" s="34" t="str">
        <f t="shared" si="32"/>
        <v>PREDIABETES</v>
      </c>
      <c r="H520" s="9" t="str">
        <f t="shared" si="33"/>
        <v>HIPERTENSI1</v>
      </c>
      <c r="I520" s="9" t="str">
        <f t="shared" si="34"/>
        <v>OBESITAS</v>
      </c>
      <c r="J520" s="35" t="str">
        <f t="shared" si="35"/>
        <v>Dewasa</v>
      </c>
      <c r="K520" s="5">
        <v>1</v>
      </c>
    </row>
    <row r="521" spans="1:11">
      <c r="A521" s="5">
        <v>109</v>
      </c>
      <c r="B521" s="5">
        <v>56</v>
      </c>
      <c r="C521" s="5">
        <v>25.2</v>
      </c>
      <c r="D521" s="5">
        <v>23</v>
      </c>
      <c r="E521" s="6">
        <v>0</v>
      </c>
      <c r="F521" s="31"/>
      <c r="G521" s="34" t="str">
        <f t="shared" si="32"/>
        <v>NORMAL</v>
      </c>
      <c r="H521" s="9" t="str">
        <f t="shared" si="33"/>
        <v>NORMAL</v>
      </c>
      <c r="I521" s="9" t="str">
        <f t="shared" si="34"/>
        <v>NORMAL</v>
      </c>
      <c r="J521" s="35" t="str">
        <f t="shared" si="35"/>
        <v>Dewasa</v>
      </c>
      <c r="K521" s="5">
        <v>0</v>
      </c>
    </row>
    <row r="522" spans="1:11">
      <c r="A522" s="5">
        <v>146</v>
      </c>
      <c r="B522" s="5">
        <v>56</v>
      </c>
      <c r="C522" s="5">
        <v>29.7</v>
      </c>
      <c r="D522" s="5">
        <v>29</v>
      </c>
      <c r="E522" s="6">
        <v>0</v>
      </c>
      <c r="F522" s="31"/>
      <c r="G522" s="34" t="str">
        <f t="shared" si="32"/>
        <v>PREDIABETES</v>
      </c>
      <c r="H522" s="9" t="str">
        <f t="shared" si="33"/>
        <v>NORMAL</v>
      </c>
      <c r="I522" s="9" t="str">
        <f t="shared" si="34"/>
        <v>NORMAL</v>
      </c>
      <c r="J522" s="35" t="str">
        <f t="shared" si="35"/>
        <v>Dewasa</v>
      </c>
      <c r="K522" s="5">
        <v>0</v>
      </c>
    </row>
    <row r="523" spans="1:11">
      <c r="A523" s="5">
        <v>94</v>
      </c>
      <c r="B523" s="5">
        <v>65</v>
      </c>
      <c r="C523" s="5">
        <v>24.7</v>
      </c>
      <c r="D523" s="5">
        <v>21</v>
      </c>
      <c r="E523" s="6">
        <v>0</v>
      </c>
      <c r="F523" s="31"/>
      <c r="G523" s="34" t="str">
        <f t="shared" si="32"/>
        <v>NORMAL</v>
      </c>
      <c r="H523" s="9" t="str">
        <f t="shared" si="33"/>
        <v>NORMAL</v>
      </c>
      <c r="I523" s="9" t="str">
        <f t="shared" si="34"/>
        <v>NORMAL</v>
      </c>
      <c r="J523" s="35" t="str">
        <f t="shared" si="35"/>
        <v>Dewasa</v>
      </c>
      <c r="K523" s="5">
        <v>0</v>
      </c>
    </row>
    <row r="524" spans="1:11">
      <c r="A524" s="5">
        <v>108</v>
      </c>
      <c r="B524" s="5">
        <v>44</v>
      </c>
      <c r="C524" s="5">
        <v>24</v>
      </c>
      <c r="D524" s="5">
        <v>35</v>
      </c>
      <c r="E524" s="6">
        <v>0</v>
      </c>
      <c r="F524" s="31"/>
      <c r="G524" s="34" t="str">
        <f t="shared" si="32"/>
        <v>NORMAL</v>
      </c>
      <c r="H524" s="9" t="str">
        <f t="shared" si="33"/>
        <v>NORMAL</v>
      </c>
      <c r="I524" s="9" t="str">
        <f t="shared" si="34"/>
        <v>NORMAL</v>
      </c>
      <c r="J524" s="35" t="str">
        <f t="shared" si="35"/>
        <v>Dewasa</v>
      </c>
      <c r="K524" s="5">
        <v>0</v>
      </c>
    </row>
    <row r="525" spans="1:11">
      <c r="A525" s="5">
        <v>162</v>
      </c>
      <c r="B525" s="5">
        <v>76</v>
      </c>
      <c r="C525" s="5">
        <v>53.2</v>
      </c>
      <c r="D525" s="5">
        <v>25</v>
      </c>
      <c r="E525" s="6">
        <v>1</v>
      </c>
      <c r="F525" s="31"/>
      <c r="G525" s="34" t="str">
        <f t="shared" si="32"/>
        <v>PREDIABETES</v>
      </c>
      <c r="H525" s="9" t="str">
        <f t="shared" si="33"/>
        <v>NORMAL</v>
      </c>
      <c r="I525" s="9" t="str">
        <f t="shared" si="34"/>
        <v>OBESITAS</v>
      </c>
      <c r="J525" s="35" t="str">
        <f t="shared" si="35"/>
        <v>Dewasa</v>
      </c>
      <c r="K525" s="5">
        <v>1</v>
      </c>
    </row>
    <row r="526" spans="1:11">
      <c r="A526" s="5">
        <v>100</v>
      </c>
      <c r="B526" s="5">
        <v>74</v>
      </c>
      <c r="C526" s="5">
        <v>39.4</v>
      </c>
      <c r="D526" s="5">
        <v>43</v>
      </c>
      <c r="E526" s="6">
        <v>1</v>
      </c>
      <c r="F526" s="31"/>
      <c r="G526" s="34" t="str">
        <f t="shared" si="32"/>
        <v>NORMAL</v>
      </c>
      <c r="H526" s="9" t="str">
        <f t="shared" si="33"/>
        <v>NORMAL</v>
      </c>
      <c r="I526" s="9" t="str">
        <f t="shared" si="34"/>
        <v>OBESITAS</v>
      </c>
      <c r="J526" s="35" t="str">
        <f t="shared" si="35"/>
        <v>Dewasa</v>
      </c>
      <c r="K526" s="5">
        <v>1</v>
      </c>
    </row>
    <row r="527" spans="1:11">
      <c r="A527" s="5">
        <v>89</v>
      </c>
      <c r="B527" s="5">
        <v>24</v>
      </c>
      <c r="C527" s="5">
        <v>27.8</v>
      </c>
      <c r="D527" s="5">
        <v>21</v>
      </c>
      <c r="E527" s="6">
        <v>0</v>
      </c>
      <c r="F527" s="31"/>
      <c r="G527" s="34" t="str">
        <f t="shared" si="32"/>
        <v>NORMAL</v>
      </c>
      <c r="H527" s="9" t="str">
        <f t="shared" si="33"/>
        <v>NORMAL</v>
      </c>
      <c r="I527" s="9" t="str">
        <f t="shared" si="34"/>
        <v>NORMAL</v>
      </c>
      <c r="J527" s="35" t="str">
        <f t="shared" si="35"/>
        <v>Dewasa</v>
      </c>
      <c r="K527" s="5">
        <v>0</v>
      </c>
    </row>
    <row r="528" spans="1:11">
      <c r="A528" s="5">
        <v>87</v>
      </c>
      <c r="B528" s="5">
        <v>80</v>
      </c>
      <c r="C528" s="5">
        <v>23.2</v>
      </c>
      <c r="D528" s="5">
        <v>32</v>
      </c>
      <c r="E528" s="6">
        <v>0</v>
      </c>
      <c r="F528" s="31"/>
      <c r="G528" s="34" t="str">
        <f t="shared" si="32"/>
        <v>NORMAL</v>
      </c>
      <c r="H528" s="9" t="str">
        <f t="shared" si="33"/>
        <v>NORMAL</v>
      </c>
      <c r="I528" s="9" t="str">
        <f t="shared" si="34"/>
        <v>NORMAL</v>
      </c>
      <c r="J528" s="35" t="str">
        <f t="shared" si="35"/>
        <v>Dewasa</v>
      </c>
      <c r="K528" s="5">
        <v>0</v>
      </c>
    </row>
    <row r="529" spans="1:11">
      <c r="A529" s="5">
        <v>159</v>
      </c>
      <c r="B529" s="5">
        <v>64</v>
      </c>
      <c r="C529" s="5">
        <v>27.4</v>
      </c>
      <c r="D529" s="5">
        <v>40</v>
      </c>
      <c r="E529" s="6">
        <v>0</v>
      </c>
      <c r="F529" s="31"/>
      <c r="G529" s="34" t="str">
        <f t="shared" si="32"/>
        <v>PREDIABETES</v>
      </c>
      <c r="H529" s="9" t="str">
        <f t="shared" si="33"/>
        <v>NORMAL</v>
      </c>
      <c r="I529" s="9" t="str">
        <f t="shared" si="34"/>
        <v>NORMAL</v>
      </c>
      <c r="J529" s="35" t="str">
        <f t="shared" si="35"/>
        <v>Dewasa</v>
      </c>
      <c r="K529" s="5">
        <v>0</v>
      </c>
    </row>
    <row r="530" spans="1:11">
      <c r="A530" s="5">
        <v>106</v>
      </c>
      <c r="B530" s="5">
        <v>64</v>
      </c>
      <c r="C530" s="5">
        <v>30.5</v>
      </c>
      <c r="D530" s="5">
        <v>34</v>
      </c>
      <c r="E530" s="6">
        <v>0</v>
      </c>
      <c r="F530" s="31"/>
      <c r="G530" s="34" t="str">
        <f t="shared" si="32"/>
        <v>NORMAL</v>
      </c>
      <c r="H530" s="9" t="str">
        <f t="shared" si="33"/>
        <v>NORMAL</v>
      </c>
      <c r="I530" s="9" t="str">
        <f t="shared" si="34"/>
        <v>OBESITAS</v>
      </c>
      <c r="J530" s="35" t="str">
        <f t="shared" si="35"/>
        <v>Dewasa</v>
      </c>
      <c r="K530" s="5">
        <v>0</v>
      </c>
    </row>
    <row r="531" spans="1:11">
      <c r="A531" s="5">
        <v>136</v>
      </c>
      <c r="B531" s="5">
        <v>84</v>
      </c>
      <c r="C531" s="5">
        <v>28.3</v>
      </c>
      <c r="D531" s="5">
        <v>42</v>
      </c>
      <c r="E531" s="6">
        <v>1</v>
      </c>
      <c r="F531" s="31"/>
      <c r="G531" s="34" t="str">
        <f t="shared" si="32"/>
        <v>NORMAL</v>
      </c>
      <c r="H531" s="9" t="str">
        <f t="shared" si="33"/>
        <v>PRAHIPERTENSI</v>
      </c>
      <c r="I531" s="9" t="str">
        <f t="shared" si="34"/>
        <v>NORMAL</v>
      </c>
      <c r="J531" s="35" t="str">
        <f t="shared" si="35"/>
        <v>Dewasa</v>
      </c>
      <c r="K531" s="5">
        <v>1</v>
      </c>
    </row>
    <row r="532" spans="1:11">
      <c r="A532" s="5">
        <v>88</v>
      </c>
      <c r="B532" s="5">
        <v>58</v>
      </c>
      <c r="C532" s="5">
        <v>24.8</v>
      </c>
      <c r="D532" s="5">
        <v>22</v>
      </c>
      <c r="E532" s="6">
        <v>0</v>
      </c>
      <c r="F532" s="31"/>
      <c r="G532" s="34" t="str">
        <f t="shared" si="32"/>
        <v>NORMAL</v>
      </c>
      <c r="H532" s="9" t="str">
        <f t="shared" si="33"/>
        <v>NORMAL</v>
      </c>
      <c r="I532" s="9" t="str">
        <f t="shared" si="34"/>
        <v>NORMAL</v>
      </c>
      <c r="J532" s="35" t="str">
        <f t="shared" si="35"/>
        <v>Dewasa</v>
      </c>
      <c r="K532" s="5">
        <v>0</v>
      </c>
    </row>
    <row r="533" spans="1:11">
      <c r="A533" s="5">
        <v>147</v>
      </c>
      <c r="B533" s="5">
        <v>76</v>
      </c>
      <c r="C533" s="5">
        <v>39.4</v>
      </c>
      <c r="D533" s="5">
        <v>43</v>
      </c>
      <c r="E533" s="6">
        <v>1</v>
      </c>
      <c r="F533" s="31"/>
      <c r="G533" s="34" t="str">
        <f t="shared" si="32"/>
        <v>PREDIABETES</v>
      </c>
      <c r="H533" s="9" t="str">
        <f t="shared" si="33"/>
        <v>NORMAL</v>
      </c>
      <c r="I533" s="9" t="str">
        <f t="shared" si="34"/>
        <v>OBESITAS</v>
      </c>
      <c r="J533" s="35" t="str">
        <f t="shared" si="35"/>
        <v>Dewasa</v>
      </c>
      <c r="K533" s="5">
        <v>1</v>
      </c>
    </row>
    <row r="534" spans="1:11">
      <c r="A534" s="5">
        <v>78</v>
      </c>
      <c r="B534" s="5">
        <v>88</v>
      </c>
      <c r="C534" s="5">
        <v>36.9</v>
      </c>
      <c r="D534" s="5">
        <v>21</v>
      </c>
      <c r="E534" s="6">
        <v>0</v>
      </c>
      <c r="F534" s="31"/>
      <c r="G534" s="34" t="str">
        <f t="shared" si="32"/>
        <v>NORMAL</v>
      </c>
      <c r="H534" s="9" t="str">
        <f t="shared" si="33"/>
        <v>PRAHIPERTENSI</v>
      </c>
      <c r="I534" s="9" t="str">
        <f t="shared" si="34"/>
        <v>OBESITAS</v>
      </c>
      <c r="J534" s="35" t="str">
        <f t="shared" si="35"/>
        <v>Dewasa</v>
      </c>
      <c r="K534" s="5">
        <v>0</v>
      </c>
    </row>
    <row r="535" spans="1:11">
      <c r="A535" s="5">
        <v>109</v>
      </c>
      <c r="B535" s="5">
        <v>88</v>
      </c>
      <c r="C535" s="5">
        <v>32.5</v>
      </c>
      <c r="D535" s="5">
        <v>38</v>
      </c>
      <c r="E535" s="6">
        <v>1</v>
      </c>
      <c r="F535" s="31"/>
      <c r="G535" s="34" t="str">
        <f t="shared" si="32"/>
        <v>NORMAL</v>
      </c>
      <c r="H535" s="9" t="str">
        <f t="shared" si="33"/>
        <v>PRAHIPERTENSI</v>
      </c>
      <c r="I535" s="9" t="str">
        <f t="shared" si="34"/>
        <v>OBESITAS</v>
      </c>
      <c r="J535" s="35" t="str">
        <f t="shared" si="35"/>
        <v>Dewasa</v>
      </c>
      <c r="K535" s="5">
        <v>1</v>
      </c>
    </row>
    <row r="536" spans="1:11">
      <c r="A536" s="5">
        <v>111</v>
      </c>
      <c r="B536" s="5">
        <v>60</v>
      </c>
      <c r="C536" s="5">
        <v>26.2</v>
      </c>
      <c r="D536" s="5">
        <v>23</v>
      </c>
      <c r="E536" s="6">
        <v>0</v>
      </c>
      <c r="F536" s="31"/>
      <c r="G536" s="34" t="str">
        <f t="shared" si="32"/>
        <v>NORMAL</v>
      </c>
      <c r="H536" s="9" t="str">
        <f t="shared" si="33"/>
        <v>NORMAL</v>
      </c>
      <c r="I536" s="9" t="str">
        <f t="shared" si="34"/>
        <v>NORMAL</v>
      </c>
      <c r="J536" s="35" t="str">
        <f t="shared" si="35"/>
        <v>Dewasa</v>
      </c>
      <c r="K536" s="5">
        <v>0</v>
      </c>
    </row>
    <row r="537" spans="1:11">
      <c r="A537" s="5">
        <v>187</v>
      </c>
      <c r="B537" s="5">
        <v>76</v>
      </c>
      <c r="C537" s="5">
        <v>43.6</v>
      </c>
      <c r="D537" s="5">
        <v>53</v>
      </c>
      <c r="E537" s="6">
        <v>1</v>
      </c>
      <c r="F537" s="31"/>
      <c r="G537" s="36" t="str">
        <f t="shared" si="32"/>
        <v>PREDIABETES</v>
      </c>
      <c r="H537" s="9" t="str">
        <f t="shared" si="33"/>
        <v>NORMAL</v>
      </c>
      <c r="I537" s="9" t="str">
        <f t="shared" si="34"/>
        <v>OBESITAS</v>
      </c>
      <c r="J537" s="35" t="str">
        <f t="shared" si="35"/>
        <v>Dewasa</v>
      </c>
      <c r="K53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Historis</vt:lpstr>
      <vt:lpstr>Data terpilih</vt:lpstr>
      <vt:lpstr>Kategorikal</vt:lpstr>
      <vt:lpstr>Kadar Glukosa</vt:lpstr>
      <vt:lpstr>Tekanan Darah</vt:lpstr>
      <vt:lpstr>Berat Tubuh</vt:lpstr>
      <vt:lpstr>umur</vt:lpstr>
      <vt:lpstr>Hasil</vt:lpstr>
      <vt:lpstr>Balance</vt:lpstr>
      <vt:lpstr>Splitting</vt:lpstr>
      <vt:lpstr>Numbering</vt:lpstr>
      <vt:lpstr>Naive Bayes</vt:lpstr>
      <vt:lpstr>Confision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2022-12-09T21:05:00Z</dcterms:created>
  <dcterms:modified xsi:type="dcterms:W3CDTF">2023-01-12T13:55:34Z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