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 a Bear" sheetId="1" r:id="rId5"/>
    <sheet state="visible" name="PC DPR" sheetId="2" r:id="rId6"/>
    <sheet state="visible" name="StormlightAverages" sheetId="3" r:id="rId7"/>
    <sheet state="visible" name="MistbornAverages" sheetId="4" r:id="rId8"/>
    <sheet state="visible" name="StormlightTier 1" sheetId="5" r:id="rId9"/>
    <sheet state="hidden" name="WarbreakerAverages" sheetId="6" r:id="rId10"/>
    <sheet state="hidden" name="ElantrisAverages" sheetId="7" r:id="rId11"/>
    <sheet state="hidden" name="WorldhopperAverages" sheetId="8" r:id="rId12"/>
    <sheet state="hidden" name="StormlightMaximums" sheetId="9" r:id="rId13"/>
    <sheet state="hidden" name="MistbornMaximums" sheetId="10" r:id="rId14"/>
    <sheet state="hidden" name="WarbreakerMaximums" sheetId="11" r:id="rId15"/>
    <sheet state="hidden" name="ElantrisMaximums" sheetId="12" r:id="rId16"/>
    <sheet state="hidden" name="WorldhopperMaximums" sheetId="13" r:id="rId17"/>
    <sheet state="hidden" name="StormlightMinimums" sheetId="14" r:id="rId18"/>
    <sheet state="hidden" name="MistbornMinimums" sheetId="15" r:id="rId19"/>
    <sheet state="hidden" name="WarbreakerMinimums" sheetId="16" r:id="rId20"/>
    <sheet state="hidden" name="ElantrisMinimums" sheetId="17" r:id="rId21"/>
    <sheet state="hidden" name="WorldhopperMinimums" sheetId="18" r:id="rId22"/>
    <sheet state="hidden" name="MistbornTier 1" sheetId="19" r:id="rId23"/>
    <sheet state="hidden" name="WarbreakerTier 1" sheetId="20" r:id="rId24"/>
    <sheet state="hidden" name="ElantrisTier 1" sheetId="21" r:id="rId25"/>
    <sheet state="hidden" name="WorldhopperTier 1" sheetId="22" r:id="rId26"/>
    <sheet state="visible" name="StormlightTier2" sheetId="23" r:id="rId27"/>
    <sheet state="visible" name="StormlightTier3" sheetId="24" r:id="rId28"/>
    <sheet state="visible" name="StormlightTier 4" sheetId="25" r:id="rId29"/>
    <sheet state="visible" name="MistbornTier2" sheetId="26" r:id="rId30"/>
    <sheet state="hidden" name="WarbreakerTier2" sheetId="27" r:id="rId31"/>
    <sheet state="hidden" name="ElantrisTier2" sheetId="28" r:id="rId32"/>
    <sheet state="hidden" name="WorldhopperTier2" sheetId="29" r:id="rId33"/>
    <sheet state="visible" name="MistbornTier3" sheetId="30" r:id="rId34"/>
    <sheet state="hidden" name="WarbreakerTier3" sheetId="31" r:id="rId35"/>
    <sheet state="hidden" name="ElantrisTier3" sheetId="32" r:id="rId36"/>
    <sheet state="hidden" name="WorldhopperTier3" sheetId="33" r:id="rId37"/>
    <sheet state="hidden" name="MistbornTier 4" sheetId="34" r:id="rId38"/>
    <sheet state="hidden" name="WarbreakerTier 4" sheetId="35" r:id="rId39"/>
    <sheet state="hidden" name="ElantrisTier 4" sheetId="36" r:id="rId40"/>
    <sheet state="hidden" name="WorldhopperTier 4" sheetId="37" r:id="rId41"/>
    <sheet state="hidden" name="StormlightIsInvested" sheetId="38" r:id="rId42"/>
    <sheet state="hidden" name="MistbornIsInvested" sheetId="39" r:id="rId43"/>
    <sheet state="hidden" name="WarbreakerIsInvested" sheetId="40" r:id="rId44"/>
    <sheet state="hidden" name="ElantrisIsInvested" sheetId="41" r:id="rId45"/>
    <sheet state="hidden" name="WorldhopperIsInvested" sheetId="42" r:id="rId46"/>
  </sheets>
  <definedNames/>
  <calcPr/>
</workbook>
</file>

<file path=xl/sharedStrings.xml><?xml version="1.0" encoding="utf-8"?>
<sst xmlns="http://schemas.openxmlformats.org/spreadsheetml/2006/main" count="1729" uniqueCount="147">
  <si>
    <t>Tier</t>
  </si>
  <si>
    <t>Type</t>
  </si>
  <si>
    <t>Physical Defense</t>
  </si>
  <si>
    <t>Cognitive Defense</t>
  </si>
  <si>
    <t>Spiritual Defense</t>
  </si>
  <si>
    <t>Health</t>
  </si>
  <si>
    <t>Focus</t>
  </si>
  <si>
    <t>Investiture</t>
  </si>
  <si>
    <t>Physical Skills</t>
  </si>
  <si>
    <t>Cognitive Skills</t>
  </si>
  <si>
    <t>Spiritual Skills</t>
  </si>
  <si>
    <t>Invested Skills</t>
  </si>
  <si>
    <t>To Hit Bonus</t>
  </si>
  <si>
    <t>DPR (Fast)</t>
  </si>
  <si>
    <t>DPR (Slow)</t>
  </si>
  <si>
    <t>Minion</t>
  </si>
  <si>
    <t>Key</t>
  </si>
  <si>
    <t>Average (Max - Min)</t>
  </si>
  <si>
    <t>Rival</t>
  </si>
  <si>
    <t>Stormlight</t>
  </si>
  <si>
    <t>Boss</t>
  </si>
  <si>
    <t>Mistborn</t>
  </si>
  <si>
    <t>Nonfunctioning! Do not Edit!</t>
  </si>
  <si>
    <t>Warbreaker</t>
  </si>
  <si>
    <t>Elantris</t>
  </si>
  <si>
    <t>Worldhopper</t>
  </si>
  <si>
    <t>Boss HP/12</t>
  </si>
  <si>
    <t>Rival HP/3</t>
  </si>
  <si>
    <t>Boss Phy Def</t>
  </si>
  <si>
    <t>Rival Phy Def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</si>
  <si>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</si>
  <si>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</si>
  <si>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</si>
  <si>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</si>
  <si>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</si>
  <si>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</si>
  <si>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</si>
  <si>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</si>
  <si>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</si>
  <si>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</si>
  <si>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</si>
  <si>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</si>
  <si>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 xml:space="preserve">
</t>
  </si>
  <si>
    <t>Tier 1 Averages</t>
  </si>
  <si>
    <t>Total Skills</t>
  </si>
  <si>
    <t>Tier 2 Averages</t>
  </si>
  <si>
    <t>Tier 3 Averages</t>
  </si>
  <si>
    <t>Tier 4 Averages</t>
  </si>
  <si>
    <t>Adversary Name</t>
  </si>
  <si>
    <t>Archer</t>
  </si>
  <si>
    <t>Axehound</t>
  </si>
  <si>
    <t>Bandit</t>
  </si>
  <si>
    <t>Chull</t>
  </si>
  <si>
    <t>Commoner</t>
  </si>
  <si>
    <t>Cremling Swarm</t>
  </si>
  <si>
    <t>Crime Boss</t>
  </si>
  <si>
    <t>Expert</t>
  </si>
  <si>
    <t>Eyes of Pala Agent</t>
  </si>
  <si>
    <t>Ghostblood Spy</t>
  </si>
  <si>
    <t>Greater Skyeel</t>
  </si>
  <si>
    <t>Guard</t>
  </si>
  <si>
    <t>Juvenile Whitespine</t>
  </si>
  <si>
    <t>Kaiana</t>
  </si>
  <si>
    <t>Khornak</t>
  </si>
  <si>
    <t>Mink</t>
  </si>
  <si>
    <t>Nimbleform Singer</t>
  </si>
  <si>
    <t>Painspren</t>
  </si>
  <si>
    <t>Shadowform Zealot</t>
  </si>
  <si>
    <t>Shellmite</t>
  </si>
  <si>
    <t>Skyeel</t>
  </si>
  <si>
    <t>Spear Infantry</t>
  </si>
  <si>
    <t>Swordmaster Ardent</t>
  </si>
  <si>
    <t>Tazo-son-Cluto</t>
  </si>
  <si>
    <t>Thief</t>
  </si>
  <si>
    <t>Thrill Berserker</t>
  </si>
  <si>
    <t>Veth</t>
  </si>
  <si>
    <t>Warfrom Singer</t>
  </si>
  <si>
    <t>Ylt</t>
  </si>
  <si>
    <t>Zealot</t>
  </si>
  <si>
    <t>Tier 1 Maximums</t>
  </si>
  <si>
    <t>Tier 2 Maximums</t>
  </si>
  <si>
    <t>Tier 3 Maximums</t>
  </si>
  <si>
    <t>Tier 4 Maximums</t>
  </si>
  <si>
    <t>Tier 1 Minimums</t>
  </si>
  <si>
    <t>Tier 2 Minimums</t>
  </si>
  <si>
    <t>Tier 3 Minimums</t>
  </si>
  <si>
    <t>Tier 4 Minimums</t>
  </si>
  <si>
    <t xml:space="preserve">  </t>
  </si>
  <si>
    <t>Angerspren</t>
  </si>
  <si>
    <t>Assassin</t>
  </si>
  <si>
    <t>Brightlord</t>
  </si>
  <si>
    <t>Deepest One</t>
  </si>
  <si>
    <t>Devastating One</t>
  </si>
  <si>
    <t>Direform Regal</t>
  </si>
  <si>
    <t>Duelist Shardbearer</t>
  </si>
  <si>
    <t>Dustbringer (2nd Ideal)</t>
  </si>
  <si>
    <t>Envoyform Regal</t>
  </si>
  <si>
    <t>Eyes of Pala Watcher</t>
  </si>
  <si>
    <t>Flowing One</t>
  </si>
  <si>
    <t>Ghostblood Enforcer</t>
  </si>
  <si>
    <t>Heavy Shardbearer</t>
  </si>
  <si>
    <t>Horse</t>
  </si>
  <si>
    <t>Husked One (Rival)</t>
  </si>
  <si>
    <t>Larkin</t>
  </si>
  <si>
    <t>Lilinum</t>
  </si>
  <si>
    <t>Masked One</t>
  </si>
  <si>
    <t>Nightform Regal</t>
  </si>
  <si>
    <t>Relayform Regal</t>
  </si>
  <si>
    <t>Reveler of Ashertmarn</t>
  </si>
  <si>
    <t>Ryshadium</t>
  </si>
  <si>
    <t>Skybreaker (2nd Ideal)</t>
  </si>
  <si>
    <t>Socialite</t>
  </si>
  <si>
    <t>Soulcaster Savant</t>
  </si>
  <si>
    <t>Spearmaster</t>
  </si>
  <si>
    <t>Stormform Regal</t>
  </si>
  <si>
    <t>Whitespine</t>
  </si>
  <si>
    <t>Windrunner Squire</t>
  </si>
  <si>
    <t>Yu-Nerig</t>
  </si>
  <si>
    <t>Yu-Thorak</t>
  </si>
  <si>
    <t>Altered One</t>
  </si>
  <si>
    <t>Altered One (Boss)</t>
  </si>
  <si>
    <t>Axies</t>
  </si>
  <si>
    <t>Chasmfiend</t>
  </si>
  <si>
    <t>Dustbringer (3rd ideal)</t>
  </si>
  <si>
    <t>Elite Shardbearer</t>
  </si>
  <si>
    <t>Focused One (Rival)</t>
  </si>
  <si>
    <t>Heavenly One</t>
  </si>
  <si>
    <t>Husked One</t>
  </si>
  <si>
    <t>Magnified One</t>
  </si>
  <si>
    <t>Midnight Essence</t>
  </si>
  <si>
    <t>Sleepless</t>
  </si>
  <si>
    <t>Thunderclast</t>
  </si>
  <si>
    <t>Dusbringer (4th ideal)</t>
  </si>
  <si>
    <t>Focused One</t>
  </si>
  <si>
    <t>Greater Larkin</t>
  </si>
  <si>
    <t>Servant of Yelig-Nar</t>
  </si>
  <si>
    <t>Skybreaker (4th ideal)</t>
  </si>
  <si>
    <t>Kandra Defender</t>
  </si>
  <si>
    <t>Kandra Spy</t>
  </si>
  <si>
    <t>Tier 1 Type</t>
  </si>
  <si>
    <t>Tier 1 Score</t>
  </si>
  <si>
    <t>Tier 2 Type</t>
  </si>
  <si>
    <t>Tier 2 Score</t>
  </si>
  <si>
    <t>Tier 3 Type</t>
  </si>
  <si>
    <t>Tier 3 Score</t>
  </si>
  <si>
    <t>Tier 4 Type</t>
  </si>
  <si>
    <t>Tier 4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</si>
</sst>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3" fillId="0" fontId="1" numFmtId="164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64" xfId="0" applyBorder="1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2">
    <tableStyle count="4" pivot="0" name="Build a B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C DPR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4" pivot="0" name="Stormlight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stborn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rbreaker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antris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ldhopper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mlightTier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mlightTier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mlightTier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stbornTier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rbreakerTier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antrisTier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ldhopperTier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stbornTier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rbreakerTier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antrisTier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ldhopperTier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stbornTier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rbreakerTier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antrisTier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ldhopperTier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O13" displayName="Table1" name="Table1" id="1">
  <tableColumns count="15">
    <tableColumn name="Tier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Build a Bear-style" showColumnStripes="0" showFirstColumn="1" showLastColumn="1" showRowStripes="1"/>
</table>
</file>

<file path=xl/tables/table2.xml><?xml version="1.0" encoding="utf-8"?>
<table xmlns="http://schemas.openxmlformats.org/spreadsheetml/2006/main" ref="A2:Q6" displayName="Average_Assumed_Player_DPR" name="Average_Assumed_Player_DPR" id="2">
  <tableColumns count="17">
    <tableColumn name="Tier" id="1"/>
    <tableColumn name="Boss HP/12" id="2"/>
    <tableColumn name="Rival HP/3" id="3"/>
    <tableColumn name="Boss Phy Def" id="4"/>
    <tableColumn name="Rival Phy Def" id="5"/>
    <tableColumn name="0" id="6"/>
    <tableColumn name="1" id="7"/>
    <tableColumn name="2" id="8"/>
    <tableColumn name="3" id="9"/>
    <tableColumn name="4" id="10"/>
    <tableColumn name="5" id="11"/>
    <tableColumn name="6" id="12"/>
    <tableColumn name="7" id="13"/>
    <tableColumn name="8" id="14"/>
    <tableColumn name="9" id="15"/>
    <tableColumn name="10" id="16"/>
    <tableColumn name="11" id="17"/>
  </tableColumns>
  <tableStyleInfo name="PC DPR-style" showColumnStripes="0" showFirstColumn="1" showLastColumn="1" showRowStripes="1"/>
</table>
</file>

<file path=xl/tables/table3.xml><?xml version="1.0" encoding="utf-8"?>
<table xmlns="http://schemas.openxmlformats.org/spreadsheetml/2006/main" ref="A1:O32" displayName="Stormlight_Tier_1_Adversaries" name="Stormlight_Tier_1_Adversaries" id="3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StormlightTier 1-style" showColumnStripes="0" showFirstColumn="1" showLastColumn="1" showRowStripes="1"/>
</table>
</file>

<file path=xl/tables/table4.xml><?xml version="1.0" encoding="utf-8"?>
<table xmlns="http://schemas.openxmlformats.org/spreadsheetml/2006/main" ref="A1:O32" displayName="Tier_1_Adversaries_2" name="Tier_1_Adversaries_2" id="4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MistbornTier 1-style" showColumnStripes="0" showFirstColumn="1" showLastColumn="1" showRowStripes="1"/>
</table>
</file>

<file path=xl/tables/table5.xml><?xml version="1.0" encoding="utf-8"?>
<table xmlns="http://schemas.openxmlformats.org/spreadsheetml/2006/main" ref="A1:O32" displayName="Tier_1_Adversaries_3" name="Tier_1_Adversaries_3" id="5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arbreakerTier 1-style" showColumnStripes="0" showFirstColumn="1" showLastColumn="1" showRowStripes="1"/>
</table>
</file>

<file path=xl/tables/table6.xml><?xml version="1.0" encoding="utf-8"?>
<table xmlns="http://schemas.openxmlformats.org/spreadsheetml/2006/main" ref="A1:O32" displayName="Tier_1_Adversaries_4" name="Tier_1_Adversaries_4" id="6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ElantrisTier 1-style" showColumnStripes="0" showFirstColumn="1" showLastColumn="1" showRowStripes="1"/>
</table>
</file>

<file path=xl/tables/table7.xml><?xml version="1.0" encoding="utf-8"?>
<table xmlns="http://schemas.openxmlformats.org/spreadsheetml/2006/main" ref="A1:O32" displayName="Tier_1_Adversaries_5" name="Tier_1_Adversaries_5" id="7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orldhopperTier 1-style" showColumnStripes="0" showFirstColumn="1" showLastColumn="1" showRowStripes="1"/>
</table>
</file>

<file path=xl/tables/table8.xml><?xml version="1.0" encoding="utf-8"?>
<table xmlns="http://schemas.openxmlformats.org/spreadsheetml/2006/main" ref="A1:O32" displayName="Tier_2_Adversaries" name="Tier_2_Adversaries" id="8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StormlightTier2-style" showColumnStripes="0" showFirstColumn="1" showLastColumn="1" showRowStripes="1"/>
</table>
</file>

<file path=xl/tables/table9.xml><?xml version="1.0" encoding="utf-8"?>
<table xmlns="http://schemas.openxmlformats.org/spreadsheetml/2006/main" ref="A1:O14" displayName="Tier_3_Adversaries" name="Tier_3_Adversaries" id="9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StormlightTier3-style" showColumnStripes="0" showFirstColumn="1" showLastColumn="1" showRowStripes="1"/>
</table>
</file>

<file path=xl/tables/table10.xml><?xml version="1.0" encoding="utf-8"?>
<table xmlns="http://schemas.openxmlformats.org/spreadsheetml/2006/main" ref="A1:O6" displayName="Tier_4_Adversaries" name="Tier_4_Adversaries" id="10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StormlightTier 4-style" showColumnStripes="0" showFirstColumn="1" showLastColumn="1" showRowStripes="1"/>
</table>
</file>

<file path=xl/tables/table11.xml><?xml version="1.0" encoding="utf-8"?>
<table xmlns="http://schemas.openxmlformats.org/spreadsheetml/2006/main" ref="A1:O32" displayName="Mistborn_Tier_2_Adversaries" name="Mistborn_Tier_2_Adversaries" id="11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MistbornTier2-style" showColumnStripes="0" showFirstColumn="1" showLastColumn="1" showRowStripes="1"/>
</table>
</file>

<file path=xl/tables/table12.xml><?xml version="1.0" encoding="utf-8"?>
<table xmlns="http://schemas.openxmlformats.org/spreadsheetml/2006/main" ref="A1:O32" displayName="Tier_2_Adversaries_3" name="Tier_2_Adversaries_3" id="12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arbreakerTier2-style" showColumnStripes="0" showFirstColumn="1" showLastColumn="1" showRowStripes="1"/>
</table>
</file>

<file path=xl/tables/table13.xml><?xml version="1.0" encoding="utf-8"?>
<table xmlns="http://schemas.openxmlformats.org/spreadsheetml/2006/main" ref="A1:O32" displayName="Tier_2_Adversaries_4" name="Tier_2_Adversaries_4" id="13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ElantrisTier2-style" showColumnStripes="0" showFirstColumn="1" showLastColumn="1" showRowStripes="1"/>
</table>
</file>

<file path=xl/tables/table14.xml><?xml version="1.0" encoding="utf-8"?>
<table xmlns="http://schemas.openxmlformats.org/spreadsheetml/2006/main" ref="A1:O32" displayName="Tier_2_Adversaries_5" name="Tier_2_Adversaries_5" id="14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orldhopperTier2-style" showColumnStripes="0" showFirstColumn="1" showLastColumn="1" showRowStripes="1"/>
</table>
</file>

<file path=xl/tables/table15.xml><?xml version="1.0" encoding="utf-8"?>
<table xmlns="http://schemas.openxmlformats.org/spreadsheetml/2006/main" ref="A1:O14" displayName="Mistborn_Tier_3_Adversaries" name="Mistborn_Tier_3_Adversaries" id="15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MistbornTier3-style" showColumnStripes="0" showFirstColumn="1" showLastColumn="1" showRowStripes="1"/>
</table>
</file>

<file path=xl/tables/table16.xml><?xml version="1.0" encoding="utf-8"?>
<table xmlns="http://schemas.openxmlformats.org/spreadsheetml/2006/main" ref="A1:O14" displayName="Tier_3_Adversaries_3" name="Tier_3_Adversaries_3" id="16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arbreakerTier3-style" showColumnStripes="0" showFirstColumn="1" showLastColumn="1" showRowStripes="1"/>
</table>
</file>

<file path=xl/tables/table17.xml><?xml version="1.0" encoding="utf-8"?>
<table xmlns="http://schemas.openxmlformats.org/spreadsheetml/2006/main" ref="A1:O14" displayName="Tier_3_Adversaries_4" name="Tier_3_Adversaries_4" id="17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ElantrisTier3-style" showColumnStripes="0" showFirstColumn="1" showLastColumn="1" showRowStripes="1"/>
</table>
</file>

<file path=xl/tables/table18.xml><?xml version="1.0" encoding="utf-8"?>
<table xmlns="http://schemas.openxmlformats.org/spreadsheetml/2006/main" ref="A1:O14" displayName="Tier_3_Adversaries_5" name="Tier_3_Adversaries_5" id="18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orldhopperTier3-style" showColumnStripes="0" showFirstColumn="1" showLastColumn="1" showRowStripes="1"/>
</table>
</file>

<file path=xl/tables/table19.xml><?xml version="1.0" encoding="utf-8"?>
<table xmlns="http://schemas.openxmlformats.org/spreadsheetml/2006/main" ref="A1:O6" displayName="Tier_4_Adversaries_2" name="Tier_4_Adversaries_2" id="19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MistbornTier 4-style" showColumnStripes="0" showFirstColumn="1" showLastColumn="1" showRowStripes="1"/>
</table>
</file>

<file path=xl/tables/table20.xml><?xml version="1.0" encoding="utf-8"?>
<table xmlns="http://schemas.openxmlformats.org/spreadsheetml/2006/main" ref="A1:O6" displayName="Tier_4_Adversaries_3" name="Tier_4_Adversaries_3" id="20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arbreakerTier 4-style" showColumnStripes="0" showFirstColumn="1" showLastColumn="1" showRowStripes="1"/>
</table>
</file>

<file path=xl/tables/table21.xml><?xml version="1.0" encoding="utf-8"?>
<table xmlns="http://schemas.openxmlformats.org/spreadsheetml/2006/main" ref="A1:O6" displayName="Tier_4_Adversaries_4" name="Tier_4_Adversaries_4" id="21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ElantrisTier 4-style" showColumnStripes="0" showFirstColumn="1" showLastColumn="1" showRowStripes="1"/>
</table>
</file>

<file path=xl/tables/table22.xml><?xml version="1.0" encoding="utf-8"?>
<table xmlns="http://schemas.openxmlformats.org/spreadsheetml/2006/main" ref="A1:O6" displayName="Tier_4_Adversaries_5" name="Tier_4_Adversaries_5" id="22">
  <tableColumns count="15">
    <tableColumn name="Adversary Name" id="1"/>
    <tableColumn name="Type" id="2"/>
    <tableColumn name="Physical Defense" id="3"/>
    <tableColumn name="Cognitive Defense" id="4"/>
    <tableColumn name="Spiritual Defense" id="5"/>
    <tableColumn name="Health" id="6"/>
    <tableColumn name="Focus" id="7"/>
    <tableColumn name="Investiture" id="8"/>
    <tableColumn name="Physical Skills" id="9"/>
    <tableColumn name="Cognitive Skills" id="10"/>
    <tableColumn name="Spiritual Skills" id="11"/>
    <tableColumn name="Invested Skills" id="12"/>
    <tableColumn name="To Hit Bonus" id="13"/>
    <tableColumn name="DPR (Fast)" id="14"/>
    <tableColumn name="DPR (Slow)" id="15"/>
  </tableColumns>
  <tableStyleInfo name="WorldhopperTier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7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8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9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1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1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1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17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18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19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20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21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22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4" max="4" width="19.13"/>
    <col customWidth="1" min="5" max="5" width="18.38"/>
    <col customWidth="1" min="6" max="6" width="12.75"/>
    <col customWidth="1" min="7" max="7" width="10.0"/>
    <col customWidth="1" min="8" max="8" width="13.5"/>
    <col customWidth="1" min="9" max="9" width="16.38"/>
    <col customWidth="1" min="10" max="10" width="17.13"/>
    <col customWidth="1" min="11" max="11" width="16.25"/>
    <col customWidth="1" min="12" max="12" width="16.38"/>
    <col customWidth="1" min="13" max="13" width="15.13"/>
    <col customWidth="1" min="14" max="14" width="13.25"/>
    <col customWidth="1" min="15" max="15" width="13.88"/>
    <col customWidth="1" min="18" max="18" width="19.25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2" t="s">
        <v>11</v>
      </c>
      <c r="M3" s="2" t="s">
        <v>12</v>
      </c>
      <c r="N3" s="1" t="s">
        <v>13</v>
      </c>
      <c r="O3" s="1" t="s">
        <v>14</v>
      </c>
    </row>
    <row r="4" ht="22.5" customHeight="1">
      <c r="A4" s="3">
        <v>1.0</v>
      </c>
      <c r="B4" s="4" t="s">
        <v>15</v>
      </c>
      <c r="C4" s="5" t="str">
        <f>CONCATENATE(round(((if($R$5=true, StormlightAverages!B4,0)+if($R$6=true, MistbornAverages!B4,0)+if($R$7=true, WarbreakerAverages!B4,0)+if($R$8=true, ElantrisAverages!B4,0)+if($R$9=true, WorldhopperAverages!B4,0))/(if(countif($R$5:$R$9,true)=0, 1, COUNTIF($R$5:$R$9,true)))),0)," (",min(if($R$5=true, StormlightMinimums!B4,100000000000),if($R$6=true, MistbornMinimums!B4,100000000000),if($R$7=true, WarbreakerMinimums!B4,100000000000),if($R$8=true, ElantrisMinimums!B4,100000000000),if($R$9=true, WorldhopperMinimums!B4,100000000000)), ,"-",max(if($R$5=true,StormlightMaximums!B4,0),if($R$6=true,MistbornMaximums!B4,0),if($R$7=true, WarbreakerMaximums!B4,0),if($R$8=true, ElantrisMaximums!B4,0),if($R$9=true, WorldhopperMaximums!B4,0)),")")</f>
        <v>13 (11-15)</v>
      </c>
      <c r="D4" s="5" t="str">
        <f>CONCATENATE(round(((if($R$5=true, StormlightAverages!C4,0)+if($R$6=true, MistbornAverages!C4,0)+if($R$7=true, WarbreakerAverages!C4,0)+if($R$8=true, ElantrisAverages!C4,0)+if($R$9=true, WorldhopperAverages!C4,0))/(if(countif($R$5:$R$9,true)=0, 1, COUNTIF($R$5:$R$9,true)))),0)," (",min(if($R$5=true, StormlightMinimums!C4,100000000000),if($R$6=true, MistbornMinimums!C4,100000000000),if($R$7=true, WarbreakerMinimums!C4,100000000000),if($R$8=true, ElantrisMinimums!C4,100000000000),if($R$9=true, WorldhopperMinimums!C4,100000000000)), ,"-",max(if($R$5=true,StormlightMaximums!C4,0),if($R$6=true,MistbornMaximums!C4,0),if($R$7=true, WarbreakerMaximums!C4,0),if($R$8=true, ElantrisMaximums!C4,0),if($R$9=true, WorldhopperMaximums!C4,0)),")")</f>
        <v>12 (10-13)</v>
      </c>
      <c r="E4" s="5" t="str">
        <f>CONCATENATE(round(((if($R$5=true, StormlightAverages!D4,0)+if($R$6=true, MistbornAverages!D4,0)+if($R$7=true, WarbreakerAverages!D4,0)+if($R$8=true, ElantrisAverages!D4,0)+if($R$9=true, WorldhopperAverages!D4,0))/(if(countif($R$5:$R$9,true)=0, 1, COUNTIF($R$5:$R$9,true)))),0)," (",min(if($R$5=true, StormlightMinimums!D4,100000000000),if($R$6=true, MistbornMinimums!D4,100000000000),if($R$7=true, WarbreakerMinimums!D4,100000000000),if($R$8=true, ElantrisMinimums!D4,100000000000),if($R$9=true, WorldhopperMinimums!D4,100000000000)), ,"-",max(if($R$5=true,StormlightMaximums!D4,0),if($R$6=true,MistbornMaximums!D4,0),if($R$7=true, WarbreakerMaximums!D4,0),if($R$8=true, ElantrisMaximums!D4,0),if($R$9=true, WorldhopperMaximums!D4,0)),")")</f>
        <v>12 (10-13)</v>
      </c>
      <c r="F4" s="5" t="str">
        <f>CONCATENATE(round(((if($R$5=true, StormlightAverages!E4,0)+if($R$6=true, MistbornAverages!E4,0)+if($R$7=true, WarbreakerAverages!E4,0)+if($R$8=true, ElantrisAverages!E4,0)+if($R$9=true, WorldhopperAverages!E4,0))/(if(countif($R$5:$R$9,true)=0, 1, COUNTIF($R$5:$R$9,true)))),0)," (",min(if($R$5=true, StormlightMinimums!E4,100000000000),if($R$6=true, MistbornMinimums!E4,100000000000),if($R$7=true, WarbreakerMinimums!E4,100000000000),if($R$8=true, ElantrisMinimums!E4,100000000000),if($R$9=true, WorldhopperMinimums!E4,100000000000)), ,"-",max(if($R$5=true,StormlightMaximums!E4,0),if($R$6=true,MistbornMaximums!E4,0),if($R$7=true, WarbreakerMaximums!E4,0),if($R$8=true, ElantrisMaximums!E4,0),if($R$9=true, WorldhopperMaximums!E4,0)),")")</f>
        <v>11 (9-14)</v>
      </c>
      <c r="G4" s="5" t="str">
        <f>CONCATENATE(round(((if($R$5=true, StormlightAverages!F4,0)+if($R$6=true, MistbornAverages!F4,0)+if($R$7=true, WarbreakerAverages!F4,0)+if($R$8=true, ElantrisAverages!F4,0)+if($R$9=true, WorldhopperAverages!F4,0))/(if(countif($R$5:$R$9,true)=0, 1, COUNTIF($R$5:$R$9,true)))),0)," (",min(if($R$5=true, StormlightMinimums!F4,100000000000),if($R$6=true, MistbornMinimums!F4,100000000000),if($R$7=true, WarbreakerMinimums!F4,100000000000),if($R$8=true, ElantrisMinimums!F4,100000000000),if($R$9=true, WorldhopperMinimums!F4,100000000000)), ,"-",max(if($R$5=true,StormlightMaximums!F4,0),if($R$6=true,MistbornMaximums!F4,0),if($R$7=true, WarbreakerMaximums!F4,0),if($R$8=true, ElantrisMaximums!F4,0),if($R$9=true, WorldhopperMaximums!F4,0)),")")</f>
        <v>4 (2-13)</v>
      </c>
      <c r="H4" s="5" t="str">
        <f>CONCATENATE(round(((if($R$5=true, StormlightAverages!G4,0)+if($R$6=true, MistbornAverages!G4,0)+if($R$7=true, WarbreakerAverages!G4,0)+if($R$8=true, ElantrisAverages!G4,0)+if($R$9=true, WorldhopperAverages!G4,0))/(if(countif($R$5:$R$9,true)=0, 1, COUNTIF($R$5:$R$9,true)))),0)," (",min(if($R$5=true, StormlightMinimums!G4,100000000000),if($R$6=true, MistbornMinimums!G4,100000000000),if($R$7=true, WarbreakerMinimums!G4,100000000000),if($R$8=true, ElantrisMinimums!G4,100000000000),if($R$9=true, WorldhopperMinimums!G4,100000000000)), ,"-",max(if($R$5=true,StormlightMaximums!G4,0),if($R$6=true,MistbornMaximums!G4,0),if($R$7=true, WarbreakerMaximums!G4,0),if($R$8=true, ElantrisMaximums!G4,0),if($R$9=true, WorldhopperMaximums!G4,0)),")")</f>
        <v>0 (0-0)</v>
      </c>
      <c r="I4" s="5" t="str">
        <f>CONCATENATE(round(((if($R$5=true, StormlightAverages!H4,0)+if($R$6=true, MistbornAverages!H4,0)+if($R$7=true, WarbreakerAverages!H4,0)+if($R$8=true, ElantrisAverages!H4,0)+if($R$9=true, WorldhopperAverages!H4,0))/(if(countif($R$5:$R$9,true)=0, 1, COUNTIF($R$5:$R$9,true)))),0)," (",min(if($R$5=true, StormlightMinimums!H4,100000000000),if($R$6=true, MistbornMinimums!H4,100000000000),if($R$7=true, WarbreakerMinimums!H4,100000000000),if($R$8=true, ElantrisMinimums!H4,100000000000),if($R$9=true, WorldhopperMinimums!H4,100000000000)), ,"-",max(if($R$5=true,StormlightMaximums!H4,0),if($R$6=true,MistbornMaximums!H4,0),if($R$7=true, WarbreakerMaximums!H4,0),if($R$8=true, ElantrisMaximums!H4,0),if($R$9=true, WorldhopperMaximums!H4,0)),")")</f>
        <v>7 (1-11)</v>
      </c>
      <c r="J4" s="5" t="str">
        <f>CONCATENATE(round(((if($R$5=true, StormlightAverages!I4,0)+if($R$6=true, MistbornAverages!I4,0)+if($R$7=true, WarbreakerAverages!I4,0)+if($R$8=true, ElantrisAverages!I4,0)+if($R$9=true, WorldhopperAverages!I4,0))/(if(countif($R$5:$R$9,true)=0, 1, COUNTIF($R$5:$R$9,true)))),0)," (",min(if($R$5=true, StormlightMinimums!I4,100000000000),if($R$6=true, MistbornMinimums!I4,100000000000),if($R$7=true, WarbreakerMinimums!I4,100000000000),if($R$8=true, ElantrisMinimums!I4,100000000000),if($R$9=true, WorldhopperMinimums!I4,100000000000)), ,"-",max(if($R$5=true,StormlightMaximums!I4,0),if($R$6=true,MistbornMaximums!I4,0),if($R$7=true, WarbreakerMaximums!I4,0),if($R$8=true, ElantrisMaximums!I4,0),if($R$9=true, WorldhopperMaximums!I4,0)),")")</f>
        <v>2 (0-5)</v>
      </c>
      <c r="K4" s="5" t="str">
        <f>CONCATENATE(round(((if($R$5=true, StormlightAverages!J4,0)+if($R$6=true, MistbornAverages!J4,0)+if($R$7=true, WarbreakerAverages!J4,0)+if($R$8=true, ElantrisAverages!J4,0)+if($R$9=true, WorldhopperAverages!J4,0))/(if(countif($R$5:$R$9,true)=0, 1, COUNTIF($R$5:$R$9,true)))),0)," (",min(if($R$5=true, StormlightMinimums!J4,100000000000),if($R$6=true, MistbornMinimums!J4,100000000000),if($R$7=true, WarbreakerMinimums!J4,100000000000),if($R$8=true, ElantrisMinimums!J4,100000000000),if($R$9=true, WorldhopperMinimums!J4,100000000000)), ,"-",max(if($R$5=true,StormlightMaximums!J4,0),if($R$6=true,MistbornMaximums!J4,0),if($R$7=true, WarbreakerMaximums!J4,0),if($R$8=true, ElantrisMaximums!J4,0),if($R$9=true, WorldhopperMaximums!J4,0)),")")</f>
        <v>6 (2-9)</v>
      </c>
      <c r="L4" s="5" t="str">
        <f>CONCATENATE(round(((if($R$5=true, StormlightAverages!K4,0)+if($R$6=true, MistbornAverages!K4,0)+if($R$7=true, WarbreakerAverages!K4,0)+if($R$8=true, ElantrisAverages!K4,0)+if($R$9=true, WorldhopperAverages!K4,0))/(if(countif($R$5:$R$9,true)=0, 1, COUNTIF($R$5:$R$9,true)))),0)," (",min(if($R$5=true, StormlightMinimums!K4,100000000000),if($R$6=true, MistbornMinimums!K4,100000000000),if($R$7=true, WarbreakerMinimums!K4,100000000000),if($R$8=true, ElantrisMinimums!K4,100000000000),if($R$9=true, WorldhopperMinimums!K4,100000000000)), ,"-",max(if($R$5=true,StormlightMaximums!K4,0),if($R$6=true,MistbornMaximums!K4,0),if($R$7=true, WarbreakerMaximums!K4,0),if($R$8=true, ElantrisMaximums!K4,0),if($R$9=true, WorldhopperMaximums!K4,0)),")")</f>
        <v>0 (0-0)</v>
      </c>
      <c r="M4" s="5" t="str">
        <f>CONCATENATE(round(((if($R$5=true, StormlightAverages!M4,0)+if($R$6=true, MistbornAverages!M4,0)+if($R$7=true, WarbreakerAverages!M4,0)+if($R$8=true, ElantrisAverages!M4,0)+if($R$9=true, WorldhopperAverages!M4,0))/(if(countif($R$5:$R$9,true)=0, 1, COUNTIF($R$5:$R$9,true)))),0)," (",min(if($R$5=true, StormlightMinimums!L4,100000000000),if($R$6=true, MistbornMinimums!L4,100000000000),if($R$7=true, WarbreakerMinimums!L4,100000000000),if($R$8=true, ElantrisMinimums!L4,100000000000),if($R$9=true, WorldhopperMinimums!L4,100000000000)), ,"-",max(if($R$5=true,StormlightMaximums!L4,0),if($R$6=true,MistbornMaximums!L4,0),if($R$7=true, WarbreakerMaximums!L4,0),if($R$8=true, ElantrisMaximums!L4,0),if($R$9=true, WorldhopperMaximums!L4,0)),")")</f>
        <v>3 (1-4)</v>
      </c>
      <c r="N4" s="5" t="str">
        <f>CONCATENATE(round(((if($R$5=true, StormlightAverages!N4,0)+if($R$6=true, MistbornAverages!N4,0)+if($R$7=true, WarbreakerAverages!N4,0)+if($R$8=true, ElantrisAverages!N4,0)+if($R$9=true, WorldhopperAverages!N4,0))/(if(countif($R$5:$R$9,true)=0, 1, COUNTIF($R$5:$R$9,true)))),0)," (",min(if($R$5=true, StormlightMinimums!M4,100000000000),if($R$6=true, MistbornMinimums!M4,100000000000),if($R$7=true, WarbreakerMinimums!M4,100000000000),if($R$8=true, ElantrisMinimums!M4,100000000000),if($R$9=true, WorldhopperMinimums!M4,100000000000)), ,"-",max(if($R$5=true,StormlightMaximums!M4,0),if($R$6=true,MistbornMaximums!M4,0),if($R$7=true, WarbreakerMaximums!M4,0),if($R$8=true, ElantrisMaximums!M4,0),if($R$9=true, WorldhopperMaximums!M4,0)),")")</f>
        <v>7 (3-12)</v>
      </c>
      <c r="O4" s="5" t="str">
        <f>CONCATENATE(round(((if($R$5=true, StormlightAverages!O4,0)+if($R$6=true, MistbornAverages!O4,0)+if($R$7=true, WarbreakerAverages!O4,0)+if($R$8=true, ElantrisAverages!O4,0)+if($R$9=true, WorldhopperAverages!O4,0))/(if(countif($R$5:$R$9,true)=0, 1, COUNTIF($R$5:$R$9,true)))),0)," (",min(if($R$5=true, StormlightMinimums!N4,100000000000),if($R$6=true, MistbornMinimums!N4,100000000000),if($R$7=true, WarbreakerMinimums!N4,100000000000),if($R$8=true, ElantrisMinimums!N4,100000000000),if($R$9=true, WorldhopperMinimums!N4,100000000000)), ,"-",max(if($R$5=true,StormlightMaximums!N4,0),if($R$6=true,MistbornMaximums!N4,0),if($R$7=true, WarbreakerMaximums!N4,0),if($R$8=true, ElantrisMaximums!N4,0),if($R$9=true, WorldhopperMaximums!N4,0)),")")</f>
        <v>7 (3-12)</v>
      </c>
      <c r="Q4" s="6" t="s">
        <v>16</v>
      </c>
      <c r="R4" s="7" t="s">
        <v>17</v>
      </c>
    </row>
    <row r="5" ht="22.5" customHeight="1">
      <c r="A5" s="8">
        <v>1.0</v>
      </c>
      <c r="B5" s="9" t="s">
        <v>18</v>
      </c>
      <c r="C5" s="5" t="str">
        <f>CONCATENATE(round(((if($R$5=true, StormlightAverages!B5,0)+if($R$6=true, MistbornAverages!B5,0)+if($R$7=true, WarbreakerAverages!B5,0)+if($R$8=true, ElantrisAverages!B5,0)+if($R$9=true, WorldhopperAverages!B5,0))/(if(countif($R$5:$R$9,true)=0, 1, COUNTIF($R$5:$R$9,true)))),0)," (",min(if($R$5=true, StormlightMinimums!B5,100000000000),if($R$6=true, MistbornMinimums!B5,100000000000),if($R$7=true, WarbreakerMinimums!B5,100000000000),if($R$8=true, ElantrisMinimums!B5,100000000000),if($R$9=true, WorldhopperMinimums!B5,100000000000)), ,"-",max(if($R$5=true,StormlightMaximums!B5,0),if($R$6=true,MistbornMaximums!B5,0),if($R$7=true, WarbreakerMaximums!B5,0),if($R$8=true, ElantrisMaximums!B5,0),if($R$9=true, WorldhopperMaximums!B5,0)),")")</f>
        <v>14 (12-16)</v>
      </c>
      <c r="D5" s="5" t="str">
        <f>CONCATENATE(round(((if($R$5=true, StormlightAverages!C5,0)+if($R$6=true, MistbornAverages!C5,0)+if($R$7=true, WarbreakerAverages!C5,0)+if($R$8=true, ElantrisAverages!C5,0)+if($R$9=true, WorldhopperAverages!C5,0))/(if(countif($R$5:$R$9,true)=0, 1, COUNTIF($R$5:$R$9,true)))),0)," (",min(if($R$5=true, StormlightMinimums!C5,100000000000),if($R$6=true, MistbornMinimums!C5,100000000000),if($R$7=true, WarbreakerMinimums!C5,100000000000),if($R$8=true, ElantrisMinimums!C5,100000000000),if($R$9=true, WorldhopperMinimums!C5,100000000000)), ,"-",max(if($R$5=true,StormlightMaximums!C5,0),if($R$6=true,MistbornMaximums!C5,0),if($R$7=true, WarbreakerMaximums!C5,0),if($R$8=true, ElantrisMaximums!C5,0),if($R$9=true, WorldhopperMaximums!C5,0)),")")</f>
        <v>13 (11-15)</v>
      </c>
      <c r="E5" s="5" t="str">
        <f>CONCATENATE(round(((if($R$5=true, StormlightAverages!D5,0)+if($R$6=true, MistbornAverages!D5,0)+if($R$7=true, WarbreakerAverages!D5,0)+if($R$8=true, ElantrisAverages!D5,0)+if($R$9=true, WorldhopperAverages!D5,0))/(if(countif($R$5:$R$9,true)=0, 1, COUNTIF($R$5:$R$9,true)))),0)," (",min(if($R$5=true, StormlightMinimums!D5,100000000000),if($R$6=true, MistbornMinimums!D5,100000000000),if($R$7=true, WarbreakerMinimums!D5,100000000000),if($R$8=true, ElantrisMinimums!D5,100000000000),if($R$9=true, WorldhopperMinimums!D5,100000000000)), ,"-",max(if($R$5=true,StormlightMaximums!D5,0),if($R$6=true,MistbornMaximums!D5,0),if($R$7=true, WarbreakerMaximums!D5,0),if($R$8=true, ElantrisMaximums!D5,0),if($R$9=true, WorldhopperMaximums!D5,0)),")")</f>
        <v>14 (12-16)</v>
      </c>
      <c r="F5" s="5" t="str">
        <f>CONCATENATE(round(((if($R$5=true, StormlightAverages!E5,0)+if($R$6=true, MistbornAverages!E5,0)+if($R$7=true, WarbreakerAverages!E5,0)+if($R$8=true, ElantrisAverages!E5,0)+if($R$9=true, WorldhopperAverages!E5,0))/(if(countif($R$5:$R$9,true)=0, 1, COUNTIF($R$5:$R$9,true)))),0)," (",min(if($R$5=true, StormlightMinimums!E5,100000000000),if($R$6=true, MistbornMinimums!E5,100000000000),if($R$7=true, WarbreakerMinimums!E5,100000000000),if($R$8=true, ElantrisMinimums!E5,100000000000),if($R$9=true, WorldhopperMinimums!E5,100000000000)), ,"-",max(if($R$5=true,StormlightMaximums!E5,0),if($R$6=true,MistbornMaximums!E5,0),if($R$7=true, WarbreakerMaximums!E5,0),if($R$8=true, ElantrisMaximums!E5,0),if($R$9=true, WorldhopperMaximums!E5,0)),")")</f>
        <v>22 (10-34)</v>
      </c>
      <c r="G5" s="5" t="str">
        <f>CONCATENATE(round(((if($R$5=true, StormlightAverages!F5,0)+if($R$6=true, MistbornAverages!F5,0)+if($R$7=true, WarbreakerAverages!F5,0)+if($R$8=true, ElantrisAverages!F5,0)+if($R$9=true, WorldhopperAverages!F5,0))/(if(countif($R$5:$R$9,true)=0, 1, COUNTIF($R$5:$R$9,true)))),0)," (",min(if($R$5=true, StormlightMinimums!F5,100000000000),if($R$6=true, MistbornMinimums!F5,100000000000),if($R$7=true, WarbreakerMinimums!F5,100000000000),if($R$8=true, ElantrisMinimums!F5,100000000000),if($R$9=true, WorldhopperMinimums!F5,100000000000)), ,"-",max(if($R$5=true,StormlightMaximums!F5,0),if($R$6=true,MistbornMaximums!F5,0),if($R$7=true, WarbreakerMaximums!F5,0),if($R$8=true, ElantrisMaximums!F5,0),if($R$9=true, WorldhopperMaximums!F5,0)),")")</f>
        <v>4 (2-5)</v>
      </c>
      <c r="H5" s="5" t="str">
        <f>CONCATENATE(round(((if($R$5=true, StormlightAverages!G5,0)+if($R$6=true, MistbornAverages!G5,0)+if($R$7=true, WarbreakerAverages!G5,0)+if($R$8=true, ElantrisAverages!G5,0)+if($R$9=true, WorldhopperAverages!G5,0))/(if(countif($R$5:$R$9,true)=0, 1, COUNTIF($R$5:$R$9,true)))),0)," (",min(if($R$5=true, StormlightMinimums!G5,100000000000),if($R$6=true, MistbornMinimums!G5,100000000000),if($R$7=true, WarbreakerMinimums!G5,100000000000),if($R$8=true, ElantrisMinimums!G5,100000000000),if($R$9=true, WorldhopperMinimums!G5,100000000000)), ,"-",max(if($R$5=true,StormlightMaximums!G5,0),if($R$6=true,MistbornMaximums!G5,0),if($R$7=true, WarbreakerMaximums!G5,0),if($R$8=true, ElantrisMaximums!G5,0),if($R$9=true, WorldhopperMaximums!G5,0)),")")</f>
        <v>1 (0-5)</v>
      </c>
      <c r="I5" s="5" t="str">
        <f>CONCATENATE(round(((if($R$5=true, StormlightAverages!H5,0)+if($R$6=true, MistbornAverages!H5,0)+if($R$7=true, WarbreakerAverages!H5,0)+if($R$8=true, ElantrisAverages!H5,0)+if($R$9=true, WorldhopperAverages!H5,0))/(if(countif($R$5:$R$9,true)=0, 1, COUNTIF($R$5:$R$9,true)))),0)," (",min(if($R$5=true, StormlightMinimums!H5,100000000000),if($R$6=true, MistbornMinimums!H5,100000000000),if($R$7=true, WarbreakerMinimums!H5,100000000000),if($R$8=true, ElantrisMinimums!H5,100000000000),if($R$9=true, WorldhopperMinimums!H5,100000000000)), ,"-",max(if($R$5=true,StormlightMaximums!H5,0),if($R$6=true,MistbornMaximums!H5,0),if($R$7=true, WarbreakerMaximums!H5,0),if($R$8=true, ElantrisMaximums!H5,0),if($R$9=true, WorldhopperMaximums!H5,0)),")")</f>
        <v>12 (5-20)</v>
      </c>
      <c r="J5" s="5" t="str">
        <f>CONCATENATE(round(((if($R$5=true, StormlightAverages!I5,0)+if($R$6=true, MistbornAverages!I5,0)+if($R$7=true, WarbreakerAverages!I5,0)+if($R$8=true, ElantrisAverages!I5,0)+if($R$9=true, WorldhopperAverages!I5,0))/(if(countif($R$5:$R$9,true)=0, 1, COUNTIF($R$5:$R$9,true)))),0)," (",min(if($R$5=true, StormlightMinimums!I5,100000000000),if($R$6=true, MistbornMinimums!I5,100000000000),if($R$7=true, WarbreakerMinimums!I5,100000000000),if($R$8=true, ElantrisMinimums!I5,100000000000),if($R$9=true, WorldhopperMinimums!I5,100000000000)), ,"-",max(if($R$5=true,StormlightMaximums!I5,0),if($R$6=true,MistbornMaximums!I5,0),if($R$7=true, WarbreakerMaximums!I5,0),if($R$8=true, ElantrisMaximums!I5,0),if($R$9=true, WorldhopperMaximums!I5,0)),")")</f>
        <v>5 (0-13)</v>
      </c>
      <c r="K5" s="5" t="str">
        <f>CONCATENATE(round(((if($R$5=true, StormlightAverages!J5,0)+if($R$6=true, MistbornAverages!J5,0)+if($R$7=true, WarbreakerAverages!J5,0)+if($R$8=true, ElantrisAverages!J5,0)+if($R$9=true, WorldhopperAverages!J5,0))/(if(countif($R$5:$R$9,true)=0, 1, COUNTIF($R$5:$R$9,true)))),0)," (",min(if($R$5=true, StormlightMinimums!J5,100000000000),if($R$6=true, MistbornMinimums!J5,100000000000),if($R$7=true, WarbreakerMinimums!J5,100000000000),if($R$8=true, ElantrisMinimums!J5,100000000000),if($R$9=true, WorldhopperMinimums!J5,100000000000)), ,"-",max(if($R$5=true,StormlightMaximums!J5,0),if($R$6=true,MistbornMaximums!J5,0),if($R$7=true, WarbreakerMaximums!J5,0),if($R$8=true, ElantrisMaximums!J5,0),if($R$9=true, WorldhopperMaximums!J5,0)),")")</f>
        <v>9 (0-14)</v>
      </c>
      <c r="L5" s="5" t="str">
        <f>CONCATENATE(round(((if($R$5=true, StormlightAverages!K5,0)+if($R$6=true, MistbornAverages!K5,0)+if($R$7=true, WarbreakerAverages!K5,0)+if($R$8=true, ElantrisAverages!K5,0)+if($R$9=true, WorldhopperAverages!K5,0))/(if(countif($R$5:$R$9,true)=0, 1, COUNTIF($R$5:$R$9,true)))),0)," (",min(if($R$5=true, StormlightMinimums!K5,100000000000),if($R$6=true, MistbornMinimums!K5,100000000000),if($R$7=true, WarbreakerMinimums!K5,100000000000),if($R$8=true, ElantrisMinimums!K5,100000000000),if($R$9=true, WorldhopperMinimums!K5,100000000000)), ,"-",max(if($R$5=true,StormlightMaximums!K5,0),if($R$6=true,MistbornMaximums!K5,0),if($R$7=true, WarbreakerMaximums!K5,0),if($R$8=true, ElantrisMaximums!K5,0),if($R$9=true, WorldhopperMaximums!K5,0)),")")</f>
        <v>9 (9-9)</v>
      </c>
      <c r="M5" s="5" t="str">
        <f>CONCATENATE(round(((if($R$5=true, StormlightAverages!M5,0)+if($R$6=true, MistbornAverages!M5,0)+if($R$7=true, WarbreakerAverages!M5,0)+if($R$8=true, ElantrisAverages!M5,0)+if($R$9=true, WorldhopperAverages!M5,0))/(if(countif($R$5:$R$9,true)=0, 1, COUNTIF($R$5:$R$9,true)))),0)," (",min(if($R$5=true, StormlightMinimums!L5,100000000000),if($R$6=true, MistbornMinimums!L5,100000000000),if($R$7=true, WarbreakerMinimums!L5,100000000000),if($R$8=true, ElantrisMinimums!L5,100000000000),if($R$9=true, WorldhopperMinimums!L5,100000000000)), ,"-",max(if($R$5=true,StormlightMaximums!L5,0),if($R$6=true,MistbornMaximums!L5,0),if($R$7=true, WarbreakerMaximums!L5,0),if($R$8=true, ElantrisMaximums!L5,0),if($R$9=true, WorldhopperMaximums!L5,0)),")")</f>
        <v>4 (1-6)</v>
      </c>
      <c r="N5" s="5" t="str">
        <f>CONCATENATE(round(((if($R$5=true, StormlightAverages!N5,0)+if($R$6=true, MistbornAverages!N5,0)+if($R$7=true, WarbreakerAverages!N5,0)+if($R$8=true, ElantrisAverages!N5,0)+if($R$9=true, WorldhopperAverages!N5,0))/(if(countif($R$5:$R$9,true)=0, 1, COUNTIF($R$5:$R$9,true)))),0)," (",min(if($R$5=true, StormlightMinimums!M5,100000000000),if($R$6=true, MistbornMinimums!M5,100000000000),if($R$7=true, WarbreakerMinimums!M5,100000000000),if($R$8=true, ElantrisMinimums!M5,100000000000),if($R$9=true, WorldhopperMinimums!M5,100000000000)), ,"-",max(if($R$5=true,StormlightMaximums!M5,0),if($R$6=true,MistbornMaximums!M5,0),if($R$7=true, WarbreakerMaximums!M5,0),if($R$8=true, ElantrisMaximums!M5,0),if($R$9=true, WorldhopperMaximums!M5,0)),")")</f>
        <v>12 (3-24)</v>
      </c>
      <c r="O5" s="5" t="str">
        <f>CONCATENATE(round(((if($R$5=true, StormlightAverages!O5,0)+if($R$6=true, MistbornAverages!O5,0)+if($R$7=true, WarbreakerAverages!O5,0)+if($R$8=true, ElantrisAverages!O5,0)+if($R$9=true, WorldhopperAverages!O5,0))/(if(countif($R$5:$R$9,true)=0, 1, COUNTIF($R$5:$R$9,true)))),0)," (",min(if($R$5=true, StormlightMinimums!N5,100000000000),if($R$6=true, MistbornMinimums!N5,100000000000),if($R$7=true, WarbreakerMinimums!N5,100000000000),if($R$8=true, ElantrisMinimums!N5,100000000000),if($R$9=true, WorldhopperMinimums!N5,100000000000)), ,"-",max(if($R$5=true,StormlightMaximums!N5,0),if($R$6=true,MistbornMaximums!N5,0),if($R$7=true, WarbreakerMaximums!N5,0),if($R$8=true, ElantrisMaximums!N5,0),if($R$9=true, WorldhopperMaximums!N5,0)),")")</f>
        <v>15 (3-24)</v>
      </c>
      <c r="Q5" s="10" t="s">
        <v>19</v>
      </c>
      <c r="R5" s="10" t="b">
        <v>1</v>
      </c>
    </row>
    <row r="6" ht="22.5" customHeight="1">
      <c r="A6" s="8">
        <v>1.0</v>
      </c>
      <c r="B6" s="9" t="s">
        <v>20</v>
      </c>
      <c r="C6" s="5" t="str">
        <f>CONCATENATE(round(((if($R$5=true, StormlightAverages!B6,0)+if($R$6=true, MistbornAverages!B6,0)+if($R$7=true, WarbreakerAverages!B6,0)+if($R$8=true, ElantrisAverages!B6,0)+if($R$9=true, WorldhopperAverages!B6,0))/(if(countif($R$5:$R$9,true)=0, 1, COUNTIF($R$5:$R$9,true)))),0)," (",min(if($R$5=true, StormlightMinimums!B6,100000000000),if($R$6=true, MistbornMinimums!B6,100000000000),if($R$7=true, WarbreakerMinimums!B6,100000000000),if($R$8=true, ElantrisMinimums!B6,100000000000),if($R$9=true, WorldhopperMinimums!B6,100000000000)), ,"-",max(if($R$5=true,StormlightMaximums!B6,0),if($R$6=true,MistbornMaximums!B6,0),if($R$7=true, WarbreakerMaximums!B6,0),if($R$8=true, ElantrisMaximums!B6,0),if($R$9=true, WorldhopperMaximums!B6,0)),")")</f>
        <v>15 (14-15)</v>
      </c>
      <c r="D6" s="5" t="str">
        <f>CONCATENATE(round(((if($R$5=true, StormlightAverages!C6,0)+if($R$6=true, MistbornAverages!C6,0)+if($R$7=true, WarbreakerAverages!C6,0)+if($R$8=true, ElantrisAverages!C6,0)+if($R$9=true, WorldhopperAverages!C6,0))/(if(countif($R$5:$R$9,true)=0, 1, COUNTIF($R$5:$R$9,true)))),0)," (",min(if($R$5=true, StormlightMinimums!C6,100000000000),if($R$6=true, MistbornMinimums!C6,100000000000),if($R$7=true, WarbreakerMinimums!C6,100000000000),if($R$8=true, ElantrisMinimums!C6,100000000000),if($R$9=true, WorldhopperMinimums!C6,100000000000)), ,"-",max(if($R$5=true,StormlightMaximums!C6,0),if($R$6=true,MistbornMaximums!C6,0),if($R$7=true, WarbreakerMaximums!C6,0),if($R$8=true, ElantrisMaximums!C6,0),if($R$9=true, WorldhopperMaximums!C6,0)),")")</f>
        <v>15 (12-17)</v>
      </c>
      <c r="E6" s="5" t="str">
        <f>CONCATENATE(round(((if($R$5=true, StormlightAverages!D6,0)+if($R$6=true, MistbornAverages!D6,0)+if($R$7=true, WarbreakerAverages!D6,0)+if($R$8=true, ElantrisAverages!D6,0)+if($R$9=true, WorldhopperAverages!D6,0))/(if(countif($R$5:$R$9,true)=0, 1, COUNTIF($R$5:$R$9,true)))),0)," (",min(if($R$5=true, StormlightMinimums!D6,100000000000),if($R$6=true, MistbornMinimums!D6,100000000000),if($R$7=true, WarbreakerMinimums!D6,100000000000),if($R$8=true, ElantrisMinimums!D6,100000000000),if($R$9=true, WorldhopperMinimums!D6,100000000000)), ,"-",max(if($R$5=true,StormlightMaximums!D6,0),if($R$6=true,MistbornMaximums!D6,0),if($R$7=true, WarbreakerMaximums!D6,0),if($R$8=true, ElantrisMaximums!D6,0),if($R$9=true, WorldhopperMaximums!D6,0)),")")</f>
        <v>16 (15-17)</v>
      </c>
      <c r="F6" s="5" t="str">
        <f>CONCATENATE(round(((if($R$5=true, StormlightAverages!E6,0)+if($R$6=true, MistbornAverages!E6,0)+if($R$7=true, WarbreakerAverages!E6,0)+if($R$8=true, ElantrisAverages!E6,0)+if($R$9=true, WorldhopperAverages!E6,0))/(if(countif($R$5:$R$9,true)=0, 1, COUNTIF($R$5:$R$9,true)))),0)," (",min(if($R$5=true, StormlightMinimums!E6,100000000000),if($R$6=true, MistbornMinimums!E6,100000000000),if($R$7=true, WarbreakerMinimums!E6,100000000000),if($R$8=true, ElantrisMinimums!E6,100000000000),if($R$9=true, WorldhopperMinimums!E6,100000000000)), ,"-",max(if($R$5=true,StormlightMaximums!E6,0),if($R$6=true,MistbornMaximums!E6,0),if($R$7=true, WarbreakerMaximums!E6,0),if($R$8=true, ElantrisMaximums!E6,0),if($R$9=true, WorldhopperMaximums!E6,0)),")")</f>
        <v>57 (40-80)</v>
      </c>
      <c r="G6" s="5" t="str">
        <f>CONCATENATE(round(((if($R$5=true, StormlightAverages!F6,0)+if($R$6=true, MistbornAverages!F6,0)+if($R$7=true, WarbreakerAverages!F6,0)+if($R$8=true, ElantrisAverages!F6,0)+if($R$9=true, WorldhopperAverages!F6,0))/(if(countif($R$5:$R$9,true)=0, 1, COUNTIF($R$5:$R$9,true)))),0)," (",min(if($R$5=true, StormlightMinimums!F6,100000000000),if($R$6=true, MistbornMinimums!F6,100000000000),if($R$7=true, WarbreakerMinimums!F6,100000000000),if($R$8=true, ElantrisMinimums!F6,100000000000),if($R$9=true, WorldhopperMinimums!F6,100000000000)), ,"-",max(if($R$5=true,StormlightMaximums!F6,0),if($R$6=true,MistbornMaximums!F6,0),if($R$7=true, WarbreakerMaximums!F6,0),if($R$8=true, ElantrisMaximums!F6,0),if($R$9=true, WorldhopperMaximums!F6,0)),")")</f>
        <v>5 (3-6)</v>
      </c>
      <c r="H6" s="5" t="str">
        <f>CONCATENATE(round(((if($R$5=true, StormlightAverages!G6,0)+if($R$6=true, MistbornAverages!G6,0)+if($R$7=true, WarbreakerAverages!G6,0)+if($R$8=true, ElantrisAverages!G6,0)+if($R$9=true, WorldhopperAverages!G6,0))/(if(countif($R$5:$R$9,true)=0, 1, COUNTIF($R$5:$R$9,true)))),0)," (",min(if($R$5=true, StormlightMinimums!G6,100000000000),if($R$6=true, MistbornMinimums!G6,100000000000),if($R$7=true, WarbreakerMinimums!G6,100000000000),if($R$8=true, ElantrisMinimums!G6,100000000000),if($R$9=true, WorldhopperMinimums!G6,100000000000)), ,"-",max(if($R$5=true,StormlightMaximums!G6,0),if($R$6=true,MistbornMaximums!G6,0),if($R$7=true, WarbreakerMaximums!G6,0),if($R$8=true, ElantrisMaximums!G6,0),if($R$9=true, WorldhopperMaximums!G6,0)),")")</f>
        <v>2 (0-6)</v>
      </c>
      <c r="I6" s="5" t="str">
        <f>CONCATENATE(round(((if($R$5=true, StormlightAverages!H6,0)+if($R$6=true, MistbornAverages!H6,0)+if($R$7=true, WarbreakerAverages!H6,0)+if($R$8=true, ElantrisAverages!H6,0)+if($R$9=true, WorldhopperAverages!H6,0))/(if(countif($R$5:$R$9,true)=0, 1, COUNTIF($R$5:$R$9,true)))),0)," (",min(if($R$5=true, StormlightMinimums!H6,100000000000),if($R$6=true, MistbornMinimums!H6,100000000000),if($R$7=true, WarbreakerMinimums!H6,100000000000),if($R$8=true, ElantrisMinimums!H6,100000000000),if($R$9=true, WorldhopperMinimums!H6,100000000000)), ,"-",max(if($R$5=true,StormlightMaximums!H6,0),if($R$6=true,MistbornMaximums!H6,0),if($R$7=true, WarbreakerMaximums!H6,0),if($R$8=true, ElantrisMaximums!H6,0),if($R$9=true, WorldhopperMaximums!H6,0)),")")</f>
        <v>9 (5-11)</v>
      </c>
      <c r="J6" s="5" t="str">
        <f>CONCATENATE(round(((if($R$5=true, StormlightAverages!I6,0)+if($R$6=true, MistbornAverages!I6,0)+if($R$7=true, WarbreakerAverages!I6,0)+if($R$8=true, ElantrisAverages!I6,0)+if($R$9=true, WorldhopperAverages!I6,0))/(if(countif($R$5:$R$9,true)=0, 1, COUNTIF($R$5:$R$9,true)))),0)," (",min(if($R$5=true, StormlightMinimums!I6,100000000000),if($R$6=true, MistbornMinimums!I6,100000000000),if($R$7=true, WarbreakerMinimums!I6,100000000000),if($R$8=true, ElantrisMinimums!I6,100000000000),if($R$9=true, WorldhopperMinimums!I6,100000000000)), ,"-",max(if($R$5=true,StormlightMaximums!I6,0),if($R$6=true,MistbornMaximums!I6,0),if($R$7=true, WarbreakerMaximums!I6,0),if($R$8=true, ElantrisMaximums!I6,0),if($R$9=true, WorldhopperMaximums!I6,0)),")")</f>
        <v>12 (3-20)</v>
      </c>
      <c r="K6" s="5" t="str">
        <f>CONCATENATE(round(((if($R$5=true, StormlightAverages!J6,0)+if($R$6=true, MistbornAverages!J6,0)+if($R$7=true, WarbreakerAverages!J6,0)+if($R$8=true, ElantrisAverages!J6,0)+if($R$9=true, WorldhopperAverages!J6,0))/(if(countif($R$5:$R$9,true)=0, 1, COUNTIF($R$5:$R$9,true)))),0)," (",min(if($R$5=true, StormlightMinimums!J6,100000000000),if($R$6=true, MistbornMinimums!J6,100000000000),if($R$7=true, WarbreakerMinimums!J6,100000000000),if($R$8=true, ElantrisMinimums!J6,100000000000),if($R$9=true, WorldhopperMinimums!J6,100000000000)), ,"-",max(if($R$5=true,StormlightMaximums!J6,0),if($R$6=true,MistbornMaximums!J6,0),if($R$7=true, WarbreakerMaximums!J6,0),if($R$8=true, ElantrisMaximums!J6,0),if($R$9=true, WorldhopperMaximums!J6,0)),")")</f>
        <v>17 (10-25)</v>
      </c>
      <c r="L6" s="5" t="str">
        <f>CONCATENATE(round(((if($R$5=true, StormlightAverages!K6,0)+if($R$6=true, MistbornAverages!K6,0)+if($R$7=true, WarbreakerAverages!K6,0)+if($R$8=true, ElantrisAverages!K6,0)+if($R$9=true, WorldhopperAverages!K6,0))/(if(countif($R$5:$R$9,true)=0, 1, COUNTIF($R$5:$R$9,true)))),0)," (",min(if($R$5=true, StormlightMinimums!K6,100000000000),if($R$6=true, MistbornMinimums!K6,100000000000),if($R$7=true, WarbreakerMinimums!K6,100000000000),if($R$8=true, ElantrisMinimums!K6,100000000000),if($R$9=true, WorldhopperMinimums!K6,100000000000)), ,"-",max(if($R$5=true,StormlightMaximums!K6,0),if($R$6=true,MistbornMaximums!K6,0),if($R$7=true, WarbreakerMaximums!K6,0),if($R$8=true, ElantrisMaximums!K6,0),if($R$9=true, WorldhopperMaximums!K6,0)),")")</f>
        <v>22 (22-22)</v>
      </c>
      <c r="M6" s="5" t="str">
        <f>CONCATENATE(round(((if($R$5=true, StormlightAverages!M6,0)+if($R$6=true, MistbornAverages!M6,0)+if($R$7=true, WarbreakerAverages!M6,0)+if($R$8=true, ElantrisAverages!M6,0)+if($R$9=true, WorldhopperAverages!M6,0))/(if(countif($R$5:$R$9,true)=0, 1, COUNTIF($R$5:$R$9,true)))),0)," (",min(if($R$5=true, StormlightMinimums!L6,100000000000),if($R$6=true, MistbornMinimums!L6,100000000000),if($R$7=true, WarbreakerMinimums!L6,100000000000),if($R$8=true, ElantrisMinimums!L6,100000000000),if($R$9=true, WorldhopperMinimums!L6,100000000000)), ,"-",max(if($R$5=true,StormlightMaximums!L6,0),if($R$6=true,MistbornMaximums!L6,0),if($R$7=true, WarbreakerMaximums!L6,0),if($R$8=true, ElantrisMaximums!L6,0),if($R$9=true, WorldhopperMaximums!L6,0)),")")</f>
        <v>5 (3-6)</v>
      </c>
      <c r="N6" s="5" t="str">
        <f>CONCATENATE(round(((if($R$5=true, StormlightAverages!N6,0)+if($R$6=true, MistbornAverages!N6,0)+if($R$7=true, WarbreakerAverages!N6,0)+if($R$8=true, ElantrisAverages!N6,0)+if($R$9=true, WorldhopperAverages!N6,0))/(if(countif($R$5:$R$9,true)=0, 1, COUNTIF($R$5:$R$9,true)))),0)," (",min(if($R$5=true, StormlightMinimums!M6,100000000000),if($R$6=true, MistbornMinimums!M6,100000000000),if($R$7=true, WarbreakerMinimums!M6,100000000000),if($R$8=true, ElantrisMinimums!M6,100000000000),if($R$9=true, WorldhopperMinimums!M6,100000000000)), ,"-",max(if($R$5=true,StormlightMaximums!M6,0),if($R$6=true,MistbornMaximums!M6,0),if($R$7=true, WarbreakerMaximums!M6,0),if($R$8=true, ElantrisMaximums!M6,0),if($R$9=true, WorldhopperMaximums!M6,0)),")")</f>
        <v>16 (9-25)</v>
      </c>
      <c r="O6" s="5" t="str">
        <f>CONCATENATE(round(((if($R$5=true, StormlightAverages!O6,0)+if($R$6=true, MistbornAverages!O6,0)+if($R$7=true, WarbreakerAverages!O6,0)+if($R$8=true, ElantrisAverages!O6,0)+if($R$9=true, WorldhopperAverages!O6,0))/(if(countif($R$5:$R$9,true)=0, 1, COUNTIF($R$5:$R$9,true)))),0)," (",min(if($R$5=true, StormlightMinimums!N6,100000000000),if($R$6=true, MistbornMinimums!N6,100000000000),if($R$7=true, WarbreakerMinimums!N6,100000000000),if($R$8=true, ElantrisMinimums!N6,100000000000),if($R$9=true, WorldhopperMinimums!N6,100000000000)), ,"-",max(if($R$5=true,StormlightMaximums!N6,0),if($R$6=true,MistbornMaximums!N6,0),if($R$7=true, WarbreakerMaximums!N6,0),if($R$8=true, ElantrisMaximums!N6,0),if($R$9=true, WorldhopperMaximums!N6,0)),")")</f>
        <v>24 (9-49)</v>
      </c>
      <c r="Q6" s="10" t="s">
        <v>21</v>
      </c>
      <c r="R6" s="10" t="b">
        <v>0</v>
      </c>
      <c r="S6" s="11" t="s">
        <v>22</v>
      </c>
    </row>
    <row r="7" ht="22.5" customHeight="1">
      <c r="A7" s="8">
        <v>2.0</v>
      </c>
      <c r="B7" s="9" t="s">
        <v>15</v>
      </c>
      <c r="C7" s="5" t="str">
        <f>CONCATENATE(round(((if($R$5=true, StormlightAverages!B11,0)+if($R$6=true, MistbornAverages!B11,0)+if($R$7=true, WarbreakerAverages!B11,0)+if($R$8=true, ElantrisAverages!B11,0)+if($R$9=true, WorldhopperAverages!B11,0))/(if(countif($R$5:$R$9,true)=0, 1, COUNTIF($R$5:$R$9,true)))),0)," (",min(if($R$5=true, StormlightMinimums!B11,100000000000),if($R$6=true, MistbornMinimums!B11,100000000000),if($R$7=true, WarbreakerMinimums!B11,100000000000),if($R$8=true, ElantrisMinimums!B11,100000000000),if($R$9=true, WorldhopperMinimums!B11,100000000000)), ,"-",max(if($R$5=true,StormlightMaximums!B11,0),if($R$6=true,MistbornMaximums!B11,0),if($R$7=true, WarbreakerMaximums!B11,0),if($R$8=true, ElantrisMaximums!B11,0),if($R$9=true, WorldhopperMaximums!B11,0)),")")</f>
        <v>13 (11-15)</v>
      </c>
      <c r="D7" s="5" t="str">
        <f>CONCATENATE(round(((if($R$5=true, StormlightAverages!C11,0)+if($R$6=true, MistbornAverages!C11,0)+if($R$7=true, WarbreakerAverages!C11,0)+if($R$8=true, ElantrisAverages!C11,0)+if($R$9=true, WorldhopperAverages!C11,0))/(if(countif($R$5:$R$9,true)=0, 1, COUNTIF($R$5:$R$9,true)))),0)," (",min(if($R$5=true, StormlightMinimums!C11,100000000000),if($R$6=true, MistbornMinimums!C11,100000000000),if($R$7=true, WarbreakerMinimums!C11,100000000000),if($R$8=true, ElantrisMinimums!C11,100000000000),if($R$9=true, WorldhopperMinimums!C11,100000000000)), ,"-",max(if($R$5=true,StormlightMaximums!C11,0),if($R$6=true,MistbornMaximums!C11,0),if($R$7=true, WarbreakerMaximums!C11,0),if($R$8=true, ElantrisMaximums!C11,0),if($R$9=true, WorldhopperMaximums!C11,0)),")")</f>
        <v>14 (12-15)</v>
      </c>
      <c r="E7" s="5" t="str">
        <f>CONCATENATE(round(((if($R$5=true, StormlightAverages!D11,0)+if($R$6=true, MistbornAverages!D11,0)+if($R$7=true, WarbreakerAverages!D11,0)+if($R$8=true, ElantrisAverages!D11,0)+if($R$9=true, WorldhopperAverages!D11,0))/(if(countif($R$5:$R$9,true)=0, 1, COUNTIF($R$5:$R$9,true)))),0)," (",min(if($R$5=true, StormlightMinimums!D11,100000000000),if($R$6=true, MistbornMinimums!D11,100000000000),if($R$7=true, WarbreakerMinimums!D11,100000000000),if($R$8=true, ElantrisMinimums!D11,100000000000),if($R$9=true, WorldhopperMinimums!D11,100000000000)), ,"-",max(if($R$5=true,StormlightMaximums!D11,0),if($R$6=true,MistbornMaximums!D11,0),if($R$7=true, WarbreakerMaximums!D11,0),if($R$8=true, ElantrisMaximums!D11,0),if($R$9=true, WorldhopperMaximums!D11,0)),")")</f>
        <v>16 (14-18)</v>
      </c>
      <c r="F7" s="5" t="str">
        <f>CONCATENATE(round(((if($R$5=true, StormlightAverages!E11,0)+if($R$6=true, MistbornAverages!E11,0)+if($R$7=true, WarbreakerAverages!E11,0)+if($R$8=true, ElantrisAverages!E11,0)+if($R$9=true, WorldhopperAverages!E11,0))/(if(countif($R$5:$R$9,true)=0, 1, COUNTIF($R$5:$R$9,true)))),0)," (",min(if($R$5=true, StormlightMinimums!E11,100000000000),if($R$6=true, MistbornMinimums!E11,100000000000),if($R$7=true, WarbreakerMinimums!E11,100000000000),if($R$8=true, ElantrisMinimums!E11,100000000000),if($R$9=true, WorldhopperMinimums!E11,100000000000)), ,"-",max(if($R$5=true,StormlightMaximums!E11,0),if($R$6=true,MistbornMaximums!E11,0),if($R$7=true, WarbreakerMaximums!E11,0),if($R$8=true, ElantrisMaximums!E11,0),if($R$9=true, WorldhopperMaximums!E11,0)),")")</f>
        <v>21 (18-24)</v>
      </c>
      <c r="G7" s="5" t="str">
        <f>CONCATENATE(round(((if($R$5=true, StormlightAverages!F11,0)+if($R$6=true, MistbornAverages!F11,0)+if($R$7=true, WarbreakerAverages!F11,0)+if($R$8=true, ElantrisAverages!F11,0)+if($R$9=true, WorldhopperAverages!F11,0))/(if(countif($R$5:$R$9,true)=0, 1, COUNTIF($R$5:$R$9,true)))),0)," (",min(if($R$5=true, StormlightMinimums!F11,100000000000),if($R$6=true, MistbornMinimums!F11,100000000000),if($R$7=true, WarbreakerMinimums!F11,100000000000),if($R$8=true, ElantrisMinimums!F11,100000000000),if($R$9=true, WorldhopperMinimums!F11,100000000000)), ,"-",max(if($R$5=true,StormlightMaximums!F11,0),if($R$6=true,MistbornMaximums!F11,0),if($R$7=true, WarbreakerMaximums!F11,0),if($R$8=true, ElantrisMaximums!F11,0),if($R$9=true, WorldhopperMaximums!F11,0)),")")</f>
        <v>4 (3-4)</v>
      </c>
      <c r="H7" s="5" t="str">
        <f>CONCATENATE(round(((if($R$5=true, StormlightAverages!G11,0)+if($R$6=true, MistbornAverages!G11,0)+if($R$7=true, WarbreakerAverages!G11,0)+if($R$8=true, ElantrisAverages!G11,0)+if($R$9=true, WorldhopperAverages!G11,0))/(if(countif($R$5:$R$9,true)=0, 1, COUNTIF($R$5:$R$9,true)))),0)," (",min(if($R$5=true, StormlightMinimums!G11,100000000000),if($R$6=true, MistbornMinimums!G11,100000000000),if($R$7=true, WarbreakerMinimums!G11,100000000000),if($R$8=true, ElantrisMinimums!G11,100000000000),if($R$9=true, WorldhopperMinimums!G11,100000000000)), ,"-",max(if($R$5=true,StormlightMaximums!G11,0),if($R$6=true,MistbornMaximums!G11,0),if($R$7=true, WarbreakerMaximums!G11,0),if($R$8=true, ElantrisMaximums!G11,0),if($R$9=true, WorldhopperMaximums!G11,0)),")")</f>
        <v>3 (0-5)</v>
      </c>
      <c r="I7" s="5" t="str">
        <f>CONCATENATE(round(((if($R$5=true, StormlightAverages!H11,0)+if($R$6=true, MistbornAverages!H11,0)+if($R$7=true, WarbreakerAverages!H11,0)+if($R$8=true, ElantrisAverages!H11,0)+if($R$9=true, WorldhopperAverages!H11,0))/(if(countif($R$5:$R$9,true)=0, 1, COUNTIF($R$5:$R$9,true)))),0)," (",min(if($R$5=true, StormlightMinimums!H11,100000000000),if($R$6=true, MistbornMinimums!H11,100000000000),if($R$7=true, WarbreakerMinimums!H11,100000000000),if($R$8=true, ElantrisMinimums!H11,100000000000),if($R$9=true, WorldhopperMinimums!H11,100000000000)), ,"-",max(if($R$5=true,StormlightMaximums!H11,0),if($R$6=true,MistbornMaximums!H11,0),if($R$7=true, WarbreakerMaximums!H11,0),if($R$8=true, ElantrisMaximums!H11,0),if($R$9=true, WorldhopperMaximums!H11,0)),")")</f>
        <v>16 (4-28)</v>
      </c>
      <c r="J7" s="5" t="str">
        <f>CONCATENATE(round(((if($R$5=true, StormlightAverages!I11,0)+if($R$6=true, MistbornAverages!I11,0)+if($R$7=true, WarbreakerAverages!I11,0)+if($R$8=true, ElantrisAverages!I11,0)+if($R$9=true, WorldhopperAverages!I11,0))/(if(countif($R$5:$R$9,true)=0, 1, COUNTIF($R$5:$R$9,true)))),0)," (",min(if($R$5=true, StormlightMinimums!I11,100000000000),if($R$6=true, MistbornMinimums!I11,100000000000),if($R$7=true, WarbreakerMinimums!I11,100000000000),if($R$8=true, ElantrisMinimums!I11,100000000000),if($R$9=true, WorldhopperMinimums!I11,100000000000)), ,"-",max(if($R$5=true,StormlightMaximums!I11,0),if($R$6=true,MistbornMaximums!I11,0),if($R$7=true, WarbreakerMaximums!I11,0),if($R$8=true, ElantrisMaximums!I11,0),if($R$9=true, WorldhopperMaximums!I11,0)),")")</f>
        <v>2 (0-4)</v>
      </c>
      <c r="K7" s="5" t="str">
        <f>CONCATENATE(round(((if($R$5=true, StormlightAverages!J11,0)+if($R$6=true, MistbornAverages!J11,0)+if($R$7=true, WarbreakerAverages!J11,0)+if($R$8=true, ElantrisAverages!J11,0)+if($R$9=true, WorldhopperAverages!J11,0))/(if(countif($R$5:$R$9,true)=0, 1, COUNTIF($R$5:$R$9,true)))),0)," (",min(if($R$5=true, StormlightMinimums!J11,100000000000),if($R$6=true, MistbornMinimums!J11,100000000000),if($R$7=true, WarbreakerMinimums!J11,100000000000),if($R$8=true, ElantrisMinimums!J11,100000000000),if($R$9=true, WorldhopperMinimums!J11,100000000000)), ,"-",max(if($R$5=true,StormlightMaximums!J11,0),if($R$6=true,MistbornMaximums!J11,0),if($R$7=true, WarbreakerMaximums!J11,0),if($R$8=true, ElantrisMaximums!J11,0),if($R$9=true, WorldhopperMaximums!J11,0)),")")</f>
        <v>19 (10-28)</v>
      </c>
      <c r="L7" s="5" t="str">
        <f>CONCATENATE(round(((if($R$5=true, StormlightAverages!K11,0)+if($R$6=true, MistbornAverages!K11,0)+if($R$7=true, WarbreakerAverages!K11,0)+if($R$8=true, ElantrisAverages!K11,0)+if($R$9=true, WorldhopperAverages!K11,0))/(if(countif($R$5:$R$9,true)=0, 1, COUNTIF($R$5:$R$9,true)))),0)," (",min(if($R$5=true, StormlightMinimums!K11,100000000000),if($R$6=true, MistbornMinimums!K11,100000000000),if($R$7=true, WarbreakerMinimums!K11,100000000000),if($R$8=true, ElantrisMinimums!K11,100000000000),if($R$9=true, WorldhopperMinimums!K11,100000000000)), ,"-",max(if($R$5=true,StormlightMaximums!K11,0),if($R$6=true,MistbornMaximums!K11,0),if($R$7=true, WarbreakerMaximums!K11,0),if($R$8=true, ElantrisMaximums!K11,0),if($R$9=true, WorldhopperMaximums!K11,0)),")")</f>
        <v>0 (0-0)</v>
      </c>
      <c r="M7" s="5" t="str">
        <f>CONCATENATE(round(((if($R$5=true, StormlightAverages!M11,0)+if($R$6=true, MistbornAverages!M11,0)+if($R$7=true, WarbreakerAverages!M11,0)+if($R$8=true, ElantrisAverages!M11,0)+if($R$9=true, WorldhopperAverages!M11,0))/(if(countif($R$5:$R$9,true)=0, 1, COUNTIF($R$5:$R$9,true)))),0)," (",min(if($R$5=true, StormlightMinimums!L11,100000000000),if($R$6=true, MistbornMinimums!L11,100000000000),if($R$7=true, WarbreakerMinimums!L11,100000000000),if($R$8=true, ElantrisMinimums!L11,100000000000),if($R$9=true, WorldhopperMinimums!L11,100000000000)), ,"-",max(if($R$5=true,StormlightMaximums!L11,0),if($R$6=true,MistbornMaximums!L11,0),if($R$7=true, WarbreakerMaximums!L11,0),if($R$8=true, ElantrisMaximums!L11,0),if($R$9=true, WorldhopperMaximums!L11,0)),")")</f>
        <v>6 (4-7)</v>
      </c>
      <c r="N7" s="5" t="str">
        <f>CONCATENATE(round(((if($R$5=true, StormlightAverages!N11,0)+if($R$6=true, MistbornAverages!N11,0)+if($R$7=true, WarbreakerAverages!N11,0)+if($R$8=true, ElantrisAverages!N11,0)+if($R$9=true, WorldhopperAverages!N11,0))/(if(countif($R$5:$R$9,true)=0, 1, COUNTIF($R$5:$R$9,true)))),0)," (",min(if($R$5=true, StormlightMinimums!M11,100000000000),if($R$6=true, MistbornMinimums!M11,100000000000),if($R$7=true, WarbreakerMinimums!M11,100000000000),if($R$8=true, ElantrisMinimums!M11,100000000000),if($R$9=true, WorldhopperMinimums!M11,100000000000)), ,"-",max(if($R$5=true,StormlightMaximums!M11,0),if($R$6=true,MistbornMaximums!M11,0),if($R$7=true, WarbreakerMaximums!M11,0),if($R$8=true, ElantrisMaximums!M11,0),if($R$9=true, WorldhopperMaximums!M11,0)),")")</f>
        <v>8 (7-9)</v>
      </c>
      <c r="O7" s="5" t="str">
        <f>CONCATENATE(round(((if($R$5=true, StormlightAverages!O11,0)+if($R$6=true, MistbornAverages!O11,0)+if($R$7=true, WarbreakerAverages!O11,0)+if($R$8=true, ElantrisAverages!O11,0)+if($R$9=true, WorldhopperAverages!O11,0))/(if(countif($R$5:$R$9,true)=0, 1, COUNTIF($R$5:$R$9,true)))),0)," (",min(if($R$5=true, StormlightMinimums!N11,100000000000),if($R$6=true, MistbornMinimums!N11,100000000000),if($R$7=true, WarbreakerMinimums!N11,100000000000),if($R$8=true, ElantrisMinimums!N11,100000000000),if($R$9=true, WorldhopperMinimums!N11,100000000000)), ,"-",max(if($R$5=true,StormlightMaximums!N11,0),if($R$6=true,MistbornMaximums!N11,0),if($R$7=true, WarbreakerMaximums!N11,0),if($R$8=true, ElantrisMaximums!N11,0),if($R$9=true, WorldhopperMaximums!N11,0)),")")</f>
        <v>10 (7-12)</v>
      </c>
      <c r="Q7" s="10" t="s">
        <v>23</v>
      </c>
      <c r="R7" s="10" t="b">
        <v>0</v>
      </c>
    </row>
    <row r="8" ht="22.5" customHeight="1">
      <c r="A8" s="8">
        <v>2.0</v>
      </c>
      <c r="B8" s="9" t="s">
        <v>18</v>
      </c>
      <c r="C8" s="5" t="str">
        <f>CONCATENATE(round(((if($R$5=true, StormlightAverages!B12,0)+if($R$6=true, MistbornAverages!B12,0)+if($R$7=true, WarbreakerAverages!B12,0)+if($R$8=true, ElantrisAverages!B12,0)+if($R$9=true, WorldhopperAverages!B12,0))/(if(countif($R$5:$R$9,true)=0, 1, COUNTIF($R$5:$R$9,true)))),0)," (",min(if($R$5=true, StormlightMinimums!B12,100000000000),if($R$6=true, MistbornMinimums!B12,100000000000),if($R$7=true, WarbreakerMinimums!B12,100000000000),if($R$8=true, ElantrisMinimums!B12,100000000000),if($R$9=true, WorldhopperMinimums!B12,100000000000)), ,"-",max(if($R$5=true,StormlightMaximums!B12,0),if($R$6=true,MistbornMaximums!B12,0),if($R$7=true, WarbreakerMaximums!B12,0),if($R$8=true, ElantrisMaximums!B12,0),if($R$9=true, WorldhopperMaximums!B12,0)),")")</f>
        <v>16 (13-19)</v>
      </c>
      <c r="D8" s="5" t="str">
        <f>CONCATENATE(round(((if($R$5=true, StormlightAverages!C12,0)+if($R$6=true, MistbornAverages!C12,0)+if($R$7=true, WarbreakerAverages!C12,0)+if($R$8=true, ElantrisAverages!C12,0)+if($R$9=true, WorldhopperAverages!C12,0))/(if(countif($R$5:$R$9,true)=0, 1, COUNTIF($R$5:$R$9,true)))),0)," (",min(if($R$5=true, StormlightMinimums!C12,100000000000),if($R$6=true, MistbornMinimums!C12,100000000000),if($R$7=true, WarbreakerMinimums!C12,100000000000),if($R$8=true, ElantrisMinimums!C12,100000000000),if($R$9=true, WorldhopperMinimums!C12,100000000000)), ,"-",max(if($R$5=true,StormlightMaximums!C12,0),if($R$6=true,MistbornMaximums!C12,0),if($R$7=true, WarbreakerMaximums!C12,0),if($R$8=true, ElantrisMaximums!C12,0),if($R$9=true, WorldhopperMaximums!C12,0)),")")</f>
        <v>15 (11-19)</v>
      </c>
      <c r="E8" s="5" t="str">
        <f>CONCATENATE(round(((if($R$5=true, StormlightAverages!D12,0)+if($R$6=true, MistbornAverages!D12,0)+if($R$7=true, WarbreakerAverages!D12,0)+if($R$8=true, ElantrisAverages!D12,0)+if($R$9=true, WorldhopperAverages!D12,0))/(if(countif($R$5:$R$9,true)=0, 1, COUNTIF($R$5:$R$9,true)))),0)," (",min(if($R$5=true, StormlightMinimums!D12,100000000000),if($R$6=true, MistbornMinimums!D12,100000000000),if($R$7=true, WarbreakerMinimums!D12,100000000000),if($R$8=true, ElantrisMinimums!D12,100000000000),if($R$9=true, WorldhopperMinimums!D12,100000000000)), ,"-",max(if($R$5=true,StormlightMaximums!D12,0),if($R$6=true,MistbornMaximums!D12,0),if($R$7=true, WarbreakerMaximums!D12,0),if($R$8=true, ElantrisMaximums!D12,0),if($R$9=true, WorldhopperMaximums!D12,0)),")")</f>
        <v>15 (13-19)</v>
      </c>
      <c r="F8" s="5" t="str">
        <f>CONCATENATE(round(((if($R$5=true, StormlightAverages!E12,0)+if($R$6=true, MistbornAverages!E12,0)+if($R$7=true, WarbreakerAverages!E12,0)+if($R$8=true, ElantrisAverages!E12,0)+if($R$9=true, WorldhopperAverages!E12,0))/(if(countif($R$5:$R$9,true)=0, 1, COUNTIF($R$5:$R$9,true)))),0)," (",min(if($R$5=true, StormlightMinimums!E12,100000000000),if($R$6=true, MistbornMinimums!E12,100000000000),if($R$7=true, WarbreakerMinimums!E12,100000000000),if($R$8=true, ElantrisMinimums!E12,100000000000),if($R$9=true, WorldhopperMinimums!E12,100000000000)), ,"-",max(if($R$5=true,StormlightMaximums!E12,0),if($R$6=true,MistbornMaximums!E12,0),if($R$7=true, WarbreakerMaximums!E12,0),if($R$8=true, ElantrisMaximums!E12,0),if($R$9=true, WorldhopperMaximums!E12,0)),")")</f>
        <v>39 (14-48)</v>
      </c>
      <c r="G8" s="5" t="str">
        <f>CONCATENATE(round(((if($R$5=true, StormlightAverages!F12,0)+if($R$6=true, MistbornAverages!F12,0)+if($R$7=true, WarbreakerAverages!F12,0)+if($R$8=true, ElantrisAverages!F12,0)+if($R$9=true, WorldhopperAverages!F12,0))/(if(countif($R$5:$R$9,true)=0, 1, COUNTIF($R$5:$R$9,true)))),0)," (",min(if($R$5=true, StormlightMinimums!F12,100000000000),if($R$6=true, MistbornMinimums!F12,100000000000),if($R$7=true, WarbreakerMinimums!F12,100000000000),if($R$8=true, ElantrisMinimums!F12,100000000000),if($R$9=true, WorldhopperMinimums!F12,100000000000)), ,"-",max(if($R$5=true,StormlightMaximums!F12,0),if($R$6=true,MistbornMaximums!F12,0),if($R$7=true, WarbreakerMaximums!F12,0),if($R$8=true, ElantrisMaximums!F12,0),if($R$9=true, WorldhopperMaximums!F12,0)),")")</f>
        <v>5 (3-8)</v>
      </c>
      <c r="H8" s="5" t="str">
        <f>CONCATENATE(round(((if($R$5=true, StormlightAverages!G12,0)+if($R$6=true, MistbornAverages!G12,0)+if($R$7=true, WarbreakerAverages!G12,0)+if($R$8=true, ElantrisAverages!G12,0)+if($R$9=true, WorldhopperAverages!G12,0))/(if(countif($R$5:$R$9,true)=0, 1, COUNTIF($R$5:$R$9,true)))),0)," (",min(if($R$5=true, StormlightMinimums!G12,100000000000),if($R$6=true, MistbornMinimums!G12,100000000000),if($R$7=true, WarbreakerMinimums!G12,100000000000),if($R$8=true, ElantrisMinimums!G12,100000000000),if($R$9=true, WorldhopperMinimums!G12,100000000000)), ,"-",max(if($R$5=true,StormlightMaximums!G12,0),if($R$6=true,MistbornMaximums!G12,0),if($R$7=true, WarbreakerMaximums!G12,0),if($R$8=true, ElantrisMaximums!G12,0),if($R$9=true, WorldhopperMaximums!G12,0)),")")</f>
        <v>3 (0-8)</v>
      </c>
      <c r="I8" s="5" t="str">
        <f>CONCATENATE(round(((if($R$5=true, StormlightAverages!H12,0)+if($R$6=true, MistbornAverages!H12,0)+if($R$7=true, WarbreakerAverages!H12,0)+if($R$8=true, ElantrisAverages!H12,0)+if($R$9=true, WorldhopperAverages!H12,0))/(if(countif($R$5:$R$9,true)=0, 1, COUNTIF($R$5:$R$9,true)))),0)," (",min(if($R$5=true, StormlightMinimums!H12,100000000000),if($R$6=true, MistbornMinimums!H12,100000000000),if($R$7=true, WarbreakerMinimums!H12,100000000000),if($R$8=true, ElantrisMinimums!H12,100000000000),if($R$9=true, WorldhopperMinimums!H12,100000000000)), ,"-",max(if($R$5=true,StormlightMaximums!H12,0),if($R$6=true,MistbornMaximums!H12,0),if($R$7=true, WarbreakerMaximums!H12,0),if($R$8=true, ElantrisMaximums!H12,0),if($R$9=true, WorldhopperMaximums!H12,0)),")")</f>
        <v>16 (0-28)</v>
      </c>
      <c r="J8" s="5" t="str">
        <f>CONCATENATE(round(((if($R$5=true, StormlightAverages!I12,0)+if($R$6=true, MistbornAverages!I12,0)+if($R$7=true, WarbreakerAverages!I12,0)+if($R$8=true, ElantrisAverages!I12,0)+if($R$9=true, WorldhopperAverages!I12,0))/(if(countif($R$5:$R$9,true)=0, 1, COUNTIF($R$5:$R$9,true)))),0)," (",min(if($R$5=true, StormlightMinimums!I12,100000000000),if($R$6=true, MistbornMinimums!I12,100000000000),if($R$7=true, WarbreakerMinimums!I12,100000000000),if($R$8=true, ElantrisMinimums!I12,100000000000),if($R$9=true, WorldhopperMinimums!I12,100000000000)), ,"-",max(if($R$5=true,StormlightMaximums!I12,0),if($R$6=true,MistbornMaximums!I12,0),if($R$7=true, WarbreakerMaximums!I12,0),if($R$8=true, ElantrisMaximums!I12,0),if($R$9=true, WorldhopperMaximums!I12,0)),")")</f>
        <v>10 (0-21)</v>
      </c>
      <c r="K8" s="5" t="str">
        <f>CONCATENATE(round(((if($R$5=true, StormlightAverages!J12,0)+if($R$6=true, MistbornAverages!J12,0)+if($R$7=true, WarbreakerAverages!J12,0)+if($R$8=true, ElantrisAverages!J12,0)+if($R$9=true, WorldhopperAverages!J12,0))/(if(countif($R$5:$R$9,true)=0, 1, COUNTIF($R$5:$R$9,true)))),0)," (",min(if($R$5=true, StormlightMinimums!J12,100000000000),if($R$6=true, MistbornMinimums!J12,100000000000),if($R$7=true, WarbreakerMinimums!J12,100000000000),if($R$8=true, ElantrisMinimums!J12,100000000000),if($R$9=true, WorldhopperMinimums!J12,100000000000)), ,"-",max(if($R$5=true,StormlightMaximums!J12,0),if($R$6=true,MistbornMaximums!J12,0),if($R$7=true, WarbreakerMaximums!J12,0),if($R$8=true, ElantrisMaximums!J12,0),if($R$9=true, WorldhopperMaximums!J12,0)),")")</f>
        <v>13 (4-26)</v>
      </c>
      <c r="L8" s="5" t="str">
        <f>CONCATENATE(round(((if($R$5=true, StormlightAverages!K12,0)+if($R$6=true, MistbornAverages!K12,0)+if($R$7=true, WarbreakerAverages!K12,0)+if($R$8=true, ElantrisAverages!K12,0)+if($R$9=true, WorldhopperAverages!K12,0))/(if(countif($R$5:$R$9,true)=0, 1, COUNTIF($R$5:$R$9,true)))),0)," (",min(if($R$5=true, StormlightMinimums!K12,100000000000),if($R$6=true, MistbornMinimums!K12,100000000000),if($R$7=true, WarbreakerMinimums!K12,100000000000),if($R$8=true, ElantrisMinimums!K12,100000000000),if($R$9=true, WorldhopperMinimums!K12,100000000000)), ,"-",max(if($R$5=true,StormlightMaximums!K12,0),if($R$6=true,MistbornMaximums!K12,0),if($R$7=true, WarbreakerMaximums!K12,0),if($R$8=true, ElantrisMaximums!K12,0),if($R$9=true, WorldhopperMaximums!K12,0)),")")</f>
        <v>9 (6-11)</v>
      </c>
      <c r="M8" s="5" t="str">
        <f>CONCATENATE(round(((if($R$5=true, StormlightAverages!M12,0)+if($R$6=true, MistbornAverages!M12,0)+if($R$7=true, WarbreakerAverages!M12,0)+if($R$8=true, ElantrisAverages!M12,0)+if($R$9=true, WorldhopperAverages!M12,0))/(if(countif($R$5:$R$9,true)=0, 1, COUNTIF($R$5:$R$9,true)))),0)," (",min(if($R$5=true, StormlightMinimums!L12,100000000000),if($R$6=true, MistbornMinimums!L12,100000000000),if($R$7=true, WarbreakerMinimums!L12,100000000000),if($R$8=true, ElantrisMinimums!L12,100000000000),if($R$9=true, WorldhopperMinimums!L12,100000000000)), ,"-",max(if($R$5=true,StormlightMaximums!L12,0),if($R$6=true,MistbornMaximums!L12,0),if($R$7=true, WarbreakerMaximums!L12,0),if($R$8=true, ElantrisMaximums!L12,0),if($R$9=true, WorldhopperMaximums!L12,0)),")")</f>
        <v>7 (5-9)</v>
      </c>
      <c r="N8" s="5" t="str">
        <f>CONCATENATE(round(((if($R$5=true, StormlightAverages!N12,0)+if($R$6=true, MistbornAverages!N12,0)+if($R$7=true, WarbreakerAverages!N12,0)+if($R$8=true, ElantrisAverages!N12,0)+if($R$9=true, WorldhopperAverages!N12,0))/(if(countif($R$5:$R$9,true)=0, 1, COUNTIF($R$5:$R$9,true)))),0)," (",min(if($R$5=true, StormlightMinimums!M12,100000000000),if($R$6=true, MistbornMinimums!M12,100000000000),if($R$7=true, WarbreakerMinimums!M12,100000000000),if($R$8=true, ElantrisMinimums!M12,100000000000),if($R$9=true, WorldhopperMinimums!M12,100000000000)), ,"-",max(if($R$5=true,StormlightMaximums!M12,0),if($R$6=true,MistbornMaximums!M12,0),if($R$7=true, WarbreakerMaximums!M12,0),if($R$8=true, ElantrisMaximums!M12,0),if($R$9=true, WorldhopperMaximums!M12,0)),")")</f>
        <v>18 (7-42)</v>
      </c>
      <c r="O8" s="5" t="str">
        <f>CONCATENATE(round(((if($R$5=true, StormlightAverages!O12,0)+if($R$6=true, MistbornAverages!O12,0)+if($R$7=true, WarbreakerAverages!O12,0)+if($R$8=true, ElantrisAverages!O12,0)+if($R$9=true, WorldhopperAverages!O12,0))/(if(countif($R$5:$R$9,true)=0, 1, COUNTIF($R$5:$R$9,true)))),0)," (",min(if($R$5=true, StormlightMinimums!N12,100000000000),if($R$6=true, MistbornMinimums!N12,100000000000),if($R$7=true, WarbreakerMinimums!N12,100000000000),if($R$8=true, ElantrisMinimums!N12,100000000000),if($R$9=true, WorldhopperMinimums!N12,100000000000)), ,"-",max(if($R$5=true,StormlightMaximums!N12,0),if($R$6=true,MistbornMaximums!N12,0),if($R$7=true, WarbreakerMaximums!N12,0),if($R$8=true, ElantrisMaximums!N12,0),if($R$9=true, WorldhopperMaximums!N12,0)),")")</f>
        <v>24 (7-50)</v>
      </c>
      <c r="Q8" s="10" t="s">
        <v>24</v>
      </c>
      <c r="R8" s="10" t="b">
        <v>0</v>
      </c>
    </row>
    <row r="9" ht="22.5" customHeight="1">
      <c r="A9" s="8">
        <v>2.0</v>
      </c>
      <c r="B9" s="9" t="s">
        <v>20</v>
      </c>
      <c r="C9" s="5" t="str">
        <f>CONCATENATE(round(((if($R$5=true, StormlightAverages!B13,0)+if($R$6=true, MistbornAverages!B13,0)+if($R$7=true, WarbreakerAverages!B13,0)+if($R$8=true, ElantrisAverages!B13,0)+if($R$9=true, WorldhopperAverages!B13,0))/(if(countif($R$5:$R$9,true)=0, 1, COUNTIF($R$5:$R$9,true)))),0)," (",min(if($R$5=true, StormlightMinimums!B13,100000000000),if($R$6=true, MistbornMinimums!B13,100000000000),if($R$7=true, WarbreakerMinimums!B13,100000000000),if($R$8=true, ElantrisMinimums!B13,100000000000),if($R$9=true, WorldhopperMinimums!B13,100000000000)), ,"-",max(if($R$5=true,StormlightMaximums!B13,0),if($R$6=true,MistbornMaximums!B13,0),if($R$7=true, WarbreakerMaximums!B13,0),if($R$8=true, ElantrisMaximums!B13,0),if($R$9=true, WorldhopperMaximums!B13,0)),")")</f>
        <v>19 (18-19)</v>
      </c>
      <c r="D9" s="5" t="str">
        <f>CONCATENATE(round(((if($R$5=true, StormlightAverages!C13,0)+if($R$6=true, MistbornAverages!C13,0)+if($R$7=true, WarbreakerAverages!C13,0)+if($R$8=true, ElantrisAverages!C13,0)+if($R$9=true, WorldhopperAverages!C13,0))/(if(countif($R$5:$R$9,true)=0, 1, COUNTIF($R$5:$R$9,true)))),0)," (",min(if($R$5=true, StormlightMinimums!C13,100000000000),if($R$6=true, MistbornMinimums!C13,100000000000),if($R$7=true, WarbreakerMinimums!C13,100000000000),if($R$8=true, ElantrisMinimums!C13,100000000000),if($R$9=true, WorldhopperMinimums!C13,100000000000)), ,"-",max(if($R$5=true,StormlightMaximums!C13,0),if($R$6=true,MistbornMaximums!C13,0),if($R$7=true, WarbreakerMaximums!C13,0),if($R$8=true, ElantrisMaximums!C13,0),if($R$9=true, WorldhopperMaximums!C13,0)),")")</f>
        <v>15 (14-15)</v>
      </c>
      <c r="E9" s="5" t="str">
        <f>CONCATENATE(round(((if($R$5=true, StormlightAverages!D13,0)+if($R$6=true, MistbornAverages!D13,0)+if($R$7=true, WarbreakerAverages!D13,0)+if($R$8=true, ElantrisAverages!D13,0)+if($R$9=true, WorldhopperAverages!D13,0))/(if(countif($R$5:$R$9,true)=0, 1, COUNTIF($R$5:$R$9,true)))),0)," (",min(if($R$5=true, StormlightMinimums!D13,100000000000),if($R$6=true, MistbornMinimums!D13,100000000000),if($R$7=true, WarbreakerMinimums!D13,100000000000),if($R$8=true, ElantrisMinimums!D13,100000000000),if($R$9=true, WorldhopperMinimums!D13,100000000000)), ,"-",max(if($R$5=true,StormlightMaximums!D13,0),if($R$6=true,MistbornMaximums!D13,0),if($R$7=true, WarbreakerMaximums!D13,0),if($R$8=true, ElantrisMaximums!D13,0),if($R$9=true, WorldhopperMaximums!D13,0)),")")</f>
        <v>16 (16-16)</v>
      </c>
      <c r="F9" s="5" t="str">
        <f>CONCATENATE(round(((if($R$5=true, StormlightAverages!E13,0)+if($R$6=true, MistbornAverages!E13,0)+if($R$7=true, WarbreakerAverages!E13,0)+if($R$8=true, ElantrisAverages!E13,0)+if($R$9=true, WorldhopperAverages!E13,0))/(if(countif($R$5:$R$9,true)=0, 1, COUNTIF($R$5:$R$9,true)))),0)," (",min(if($R$5=true, StormlightMinimums!E13,100000000000),if($R$6=true, MistbornMinimums!E13,100000000000),if($R$7=true, WarbreakerMinimums!E13,100000000000),if($R$8=true, ElantrisMinimums!E13,100000000000),if($R$9=true, WorldhopperMinimums!E13,100000000000)), ,"-",max(if($R$5=true,StormlightMaximums!E13,0),if($R$6=true,MistbornMaximums!E13,0),if($R$7=true, WarbreakerMaximums!E13,0),if($R$8=true, ElantrisMaximums!E13,0),if($R$9=true, WorldhopperMaximums!E13,0)),")")</f>
        <v>135 (126-144)</v>
      </c>
      <c r="G9" s="5" t="str">
        <f>CONCATENATE(round(((if($R$5=true, StormlightAverages!F13,0)+if($R$6=true, MistbornAverages!F13,0)+if($R$7=true, WarbreakerAverages!F13,0)+if($R$8=true, ElantrisAverages!F13,0)+if($R$9=true, WorldhopperAverages!F13,0))/(if(countif($R$5:$R$9,true)=0, 1, COUNTIF($R$5:$R$9,true)))),0)," (",min(if($R$5=true, StormlightMinimums!F13,100000000000),if($R$6=true, MistbornMinimums!F13,100000000000),if($R$7=true, WarbreakerMinimums!F13,100000000000),if($R$8=true, ElantrisMinimums!F13,100000000000),if($R$9=true, WorldhopperMinimums!F13,100000000000)), ,"-",max(if($R$5=true,StormlightMaximums!F13,0),if($R$6=true,MistbornMaximums!F13,0),if($R$7=true, WarbreakerMaximums!F13,0),if($R$8=true, ElantrisMaximums!F13,0),if($R$9=true, WorldhopperMaximums!F13,0)),")")</f>
        <v>5 (5-5)</v>
      </c>
      <c r="H9" s="5" t="str">
        <f>CONCATENATE(round(((if($R$5=true, StormlightAverages!G13,0)+if($R$6=true, MistbornAverages!G13,0)+if($R$7=true, WarbreakerAverages!G13,0)+if($R$8=true, ElantrisAverages!G13,0)+if($R$9=true, WorldhopperAverages!G13,0))/(if(countif($R$5:$R$9,true)=0, 1, COUNTIF($R$5:$R$9,true)))),0)," (",min(if($R$5=true, StormlightMinimums!G13,100000000000),if($R$6=true, MistbornMinimums!G13,100000000000),if($R$7=true, WarbreakerMinimums!G13,100000000000),if($R$8=true, ElantrisMinimums!G13,100000000000),if($R$9=true, WorldhopperMinimums!G13,100000000000)), ,"-",max(if($R$5=true,StormlightMaximums!G13,0),if($R$6=true,MistbornMaximums!G13,0),if($R$7=true, WarbreakerMaximums!G13,0),if($R$8=true, ElantrisMaximums!G13,0),if($R$9=true, WorldhopperMaximums!G13,0)),")")</f>
        <v>0 (0-0)</v>
      </c>
      <c r="I9" s="5" t="str">
        <f>CONCATENATE(round(((if($R$5=true, StormlightAverages!H13,0)+if($R$6=true, MistbornAverages!H13,0)+if($R$7=true, WarbreakerAverages!H13,0)+if($R$8=true, ElantrisAverages!H13,0)+if($R$9=true, WorldhopperAverages!H13,0))/(if(countif($R$5:$R$9,true)=0, 1, COUNTIF($R$5:$R$9,true)))),0)," (",min(if($R$5=true, StormlightMinimums!H13,100000000000),if($R$6=true, MistbornMinimums!H13,100000000000),if($R$7=true, WarbreakerMinimums!H13,100000000000),if($R$8=true, ElantrisMinimums!H13,100000000000),if($R$9=true, WorldhopperMinimums!H13,100000000000)), ,"-",max(if($R$5=true,StormlightMaximums!H13,0),if($R$6=true,MistbornMaximums!H13,0),if($R$7=true, WarbreakerMaximums!H13,0),if($R$8=true, ElantrisMaximums!H13,0),if($R$9=true, WorldhopperMaximums!H13,0)),")")</f>
        <v>11 (8-14)</v>
      </c>
      <c r="J9" s="5" t="str">
        <f>CONCATENATE(round(((if($R$5=true, StormlightAverages!I13,0)+if($R$6=true, MistbornAverages!I13,0)+if($R$7=true, WarbreakerAverages!I13,0)+if($R$8=true, ElantrisAverages!I13,0)+if($R$9=true, WorldhopperAverages!I13,0))/(if(countif($R$5:$R$9,true)=0, 1, COUNTIF($R$5:$R$9,true)))),0)," (",min(if($R$5=true, StormlightMinimums!I13,100000000000),if($R$6=true, MistbornMinimums!I13,100000000000),if($R$7=true, WarbreakerMinimums!I13,100000000000),if($R$8=true, ElantrisMinimums!I13,100000000000),if($R$9=true, WorldhopperMinimums!I13,100000000000)), ,"-",max(if($R$5=true,StormlightMaximums!I13,0),if($R$6=true,MistbornMaximums!I13,0),if($R$7=true, WarbreakerMaximums!I13,0),if($R$8=true, ElantrisMaximums!I13,0),if($R$9=true, WorldhopperMaximums!I13,0)),")")</f>
        <v>6 (5-6)</v>
      </c>
      <c r="K9" s="5" t="str">
        <f>CONCATENATE(round(((if($R$5=true, StormlightAverages!J13,0)+if($R$6=true, MistbornAverages!J13,0)+if($R$7=true, WarbreakerAverages!J13,0)+if($R$8=true, ElantrisAverages!J13,0)+if($R$9=true, WorldhopperAverages!J13,0))/(if(countif($R$5:$R$9,true)=0, 1, COUNTIF($R$5:$R$9,true)))),0)," (",min(if($R$5=true, StormlightMinimums!J13,100000000000),if($R$6=true, MistbornMinimums!J13,100000000000),if($R$7=true, WarbreakerMinimums!J13,100000000000),if($R$8=true, ElantrisMinimums!J13,100000000000),if($R$9=true, WorldhopperMinimums!J13,100000000000)), ,"-",max(if($R$5=true,StormlightMaximums!J13,0),if($R$6=true,MistbornMaximums!J13,0),if($R$7=true, WarbreakerMaximums!J13,0),if($R$8=true, ElantrisMaximums!J13,0),if($R$9=true, WorldhopperMaximums!J13,0)),")")</f>
        <v>10 (5-14)</v>
      </c>
      <c r="L9" s="5" t="str">
        <f>CONCATENATE(round(((if($R$5=true, StormlightAverages!K13,0)+if($R$6=true, MistbornAverages!K13,0)+if($R$7=true, WarbreakerAverages!K13,0)+if($R$8=true, ElantrisAverages!K13,0)+if($R$9=true, WorldhopperAverages!K13,0))/(if(countif($R$5:$R$9,true)=0, 1, COUNTIF($R$5:$R$9,true)))),0)," (",min(if($R$5=true, StormlightMinimums!K13,100000000000),if($R$6=true, MistbornMinimums!K13,100000000000),if($R$7=true, WarbreakerMinimums!K13,100000000000),if($R$8=true, ElantrisMinimums!K13,100000000000),if($R$9=true, WorldhopperMinimums!K13,100000000000)), ,"-",max(if($R$5=true,StormlightMaximums!K13,0),if($R$6=true,MistbornMaximums!K13,0),if($R$7=true, WarbreakerMaximums!K13,0),if($R$8=true, ElantrisMaximums!K13,0),if($R$9=true, WorldhopperMaximums!K13,0)),")")</f>
        <v>0 (0-0)</v>
      </c>
      <c r="M9" s="5" t="str">
        <f>CONCATENATE(round(((if($R$5=true, StormlightAverages!M13,0)+if($R$6=true, MistbornAverages!M13,0)+if($R$7=true, WarbreakerAverages!M13,0)+if($R$8=true, ElantrisAverages!M13,0)+if($R$9=true, WorldhopperAverages!M13,0))/(if(countif($R$5:$R$9,true)=0, 1, COUNTIF($R$5:$R$9,true)))),0)," (",min(if($R$5=true, StormlightMinimums!L13,100000000000),if($R$6=true, MistbornMinimums!L13,100000000000),if($R$7=true, WarbreakerMinimums!L13,100000000000),if($R$8=true, ElantrisMinimums!L13,100000000000),if($R$9=true, WorldhopperMinimums!L13,100000000000)), ,"-",max(if($R$5=true,StormlightMaximums!L13,0),if($R$6=true,MistbornMaximums!L13,0),if($R$7=true, WarbreakerMaximums!L13,0),if($R$8=true, ElantrisMaximums!L13,0),if($R$9=true, WorldhopperMaximums!L13,0)),")")</f>
        <v>8 (8-8)</v>
      </c>
      <c r="N9" s="5" t="str">
        <f>CONCATENATE(round(((if($R$5=true, StormlightAverages!N13,0)+if($R$6=true, MistbornAverages!N13,0)+if($R$7=true, WarbreakerAverages!N13,0)+if($R$8=true, ElantrisAverages!N13,0)+if($R$9=true, WorldhopperAverages!N13,0))/(if(countif($R$5:$R$9,true)=0, 1, COUNTIF($R$5:$R$9,true)))),0)," (",min(if($R$5=true, StormlightMinimums!M13,100000000000),if($R$6=true, MistbornMinimums!M13,100000000000),if($R$7=true, WarbreakerMinimums!M13,100000000000),if($R$8=true, ElantrisMinimums!M13,100000000000),if($R$9=true, WorldhopperMinimums!M13,100000000000)), ,"-",max(if($R$5=true,StormlightMaximums!M13,0),if($R$6=true,MistbornMaximums!M13,0),if($R$7=true, WarbreakerMaximums!M13,0),if($R$8=true, ElantrisMaximums!M13,0),if($R$9=true, WorldhopperMaximums!M13,0)),")")</f>
        <v>15 (12-17)</v>
      </c>
      <c r="O9" s="5" t="str">
        <f>CONCATENATE(round(((if($R$5=true, StormlightAverages!O13,0)+if($R$6=true, MistbornAverages!O13,0)+if($R$7=true, WarbreakerAverages!O13,0)+if($R$8=true, ElantrisAverages!O13,0)+if($R$9=true, WorldhopperAverages!O13,0))/(if(countif($R$5:$R$9,true)=0, 1, COUNTIF($R$5:$R$9,true)))),0)," (",min(if($R$5=true, StormlightMinimums!N13,100000000000),if($R$6=true, MistbornMinimums!N13,100000000000),if($R$7=true, WarbreakerMinimums!N13,100000000000),if($R$8=true, ElantrisMinimums!N13,100000000000),if($R$9=true, WorldhopperMinimums!N13,100000000000)), ,"-",max(if($R$5=true,StormlightMaximums!N13,0),if($R$6=true,MistbornMaximums!N13,0),if($R$7=true, WarbreakerMaximums!N13,0),if($R$8=true, ElantrisMaximums!N13,0),if($R$9=true, WorldhopperMaximums!N13,0)),")")</f>
        <v>26 (20-32)</v>
      </c>
      <c r="Q9" s="10" t="s">
        <v>25</v>
      </c>
      <c r="R9" s="10" t="b">
        <v>0</v>
      </c>
    </row>
    <row r="10" ht="22.5" customHeight="1">
      <c r="A10" s="8">
        <v>3.0</v>
      </c>
      <c r="B10" s="9" t="s">
        <v>18</v>
      </c>
      <c r="C10" s="5" t="str">
        <f>CONCATENATE(round(((if($R$5=true, StormlightAverages!B18,0)+if($R$6=true, MistbornAverages!B18,0)+if($R$7=true, WarbreakerAverages!B18,0)+if($R$8=true, ElantrisAverages!B18,0)+if($R$9=true, WorldhopperAverages!B18,0))/(if(countif($R$5:$R$9,true)=0, 1, COUNTIF($R$5:$R$9,true)))),0)," (",min(if($R$5=true, StormlightMinimums!B18,100000000000),if($R$6=true, MistbornMinimums!B18,100000000000),if($R$7=true, WarbreakerMinimums!B18,100000000000),if($R$8=true, ElantrisMinimums!B18,100000000000),if($R$9=true, WorldhopperMinimums!B18,100000000000)), ,"-",max(if($R$5=true,StormlightMaximums!B18,0),if($R$6=true,MistbornMaximums!B18,0),if($R$7=true, WarbreakerMaximums!B18,0),if($R$8=true, ElantrisMaximums!B18,0),if($R$9=true, WorldhopperMaximums!B18,0)),")")</f>
        <v>17 (14-19)</v>
      </c>
      <c r="D10" s="5" t="str">
        <f>CONCATENATE(round(((if($R$5=true, StormlightAverages!C18,0)+if($R$6=true, MistbornAverages!C18,0)+if($R$7=true, WarbreakerAverages!C18,0)+if($R$8=true, ElantrisAverages!C18,0)+if($R$9=true, WorldhopperAverages!C18,0))/(if(countif($R$5:$R$9,true)=0, 1, COUNTIF($R$5:$R$9,true)))),0)," (",min(if($R$5=true, StormlightMinimums!C18,100000000000),if($R$6=true, MistbornMinimums!C18,100000000000),if($R$7=true, WarbreakerMinimums!C18,100000000000),if($R$8=true, ElantrisMinimums!C18,100000000000),if($R$9=true, WorldhopperMinimums!C18,100000000000)), ,"-",max(if($R$5=true,StormlightMaximums!C18,0),if($R$6=true,MistbornMaximums!C18,0),if($R$7=true, WarbreakerMaximums!C18,0),if($R$8=true, ElantrisMaximums!C18,0),if($R$9=true, WorldhopperMaximums!C18,0)),")")</f>
        <v>17 (15-20)</v>
      </c>
      <c r="E10" s="5" t="str">
        <f>CONCATENATE(round(((if($R$5=true, StormlightAverages!D18,0)+if($R$6=true, MistbornAverages!D18,0)+if($R$7=true, WarbreakerAverages!D18,0)+if($R$8=true, ElantrisAverages!D18,0)+if($R$9=true, WorldhopperAverages!D18,0))/(if(countif($R$5:$R$9,true)=0, 1, COUNTIF($R$5:$R$9,true)))),0)," (",min(if($R$5=true, StormlightMinimums!D18,100000000000),if($R$6=true, MistbornMinimums!D18,100000000000),if($R$7=true, WarbreakerMinimums!D18,100000000000),if($R$8=true, ElantrisMinimums!D18,100000000000),if($R$9=true, WorldhopperMinimums!D18,100000000000)), ,"-",max(if($R$5=true,StormlightMaximums!D18,0),if($R$6=true,MistbornMaximums!D18,0),if($R$7=true, WarbreakerMaximums!D18,0),if($R$8=true, ElantrisMaximums!D18,0),if($R$9=true, WorldhopperMaximums!D18,0)),")")</f>
        <v>17 (15-19)</v>
      </c>
      <c r="F10" s="5" t="str">
        <f>CONCATENATE(round(((if($R$5=true, StormlightAverages!E18,0)+if($R$6=true, MistbornAverages!E18,0)+if($R$7=true, WarbreakerAverages!E18,0)+if($R$8=true, ElantrisAverages!E18,0)+if($R$9=true, WorldhopperAverages!E18,0))/(if(countif($R$5:$R$9,true)=0, 1, COUNTIF($R$5:$R$9,true)))),0)," (",min(if($R$5=true, StormlightMinimums!E18,100000000000),if($R$6=true, MistbornMinimums!E18,100000000000),if($R$7=true, WarbreakerMinimums!E18,100000000000),if($R$8=true, ElantrisMinimums!E18,100000000000),if($R$9=true, WorldhopperMinimums!E18,100000000000)), ,"-",max(if($R$5=true,StormlightMaximums!E18,0),if($R$6=true,MistbornMaximums!E18,0),if($R$7=true, WarbreakerMaximums!E18,0),if($R$8=true, ElantrisMaximums!E18,0),if($R$9=true, WorldhopperMaximums!E18,0)),")")</f>
        <v>57 (47-62)</v>
      </c>
      <c r="G10" s="5" t="str">
        <f>CONCATENATE(round(((if($R$5=true, StormlightAverages!F18,0)+if($R$6=true, MistbornAverages!F18,0)+if($R$7=true, WarbreakerAverages!F18,0)+if($R$8=true, ElantrisAverages!F18,0)+if($R$9=true, WorldhopperAverages!F18,0))/(if(countif($R$5:$R$9,true)=0, 1, COUNTIF($R$5:$R$9,true)))),0)," (",min(if($R$5=true, StormlightMinimums!F18,100000000000),if($R$6=true, MistbornMinimums!F18,100000000000),if($R$7=true, WarbreakerMinimums!F18,100000000000),if($R$8=true, ElantrisMinimums!F18,100000000000),if($R$9=true, WorldhopperMinimums!F18,100000000000)), ,"-",max(if($R$5=true,StormlightMaximums!F18,0),if($R$6=true,MistbornMaximums!F18,0),if($R$7=true, WarbreakerMaximums!F18,0),if($R$8=true, ElantrisMaximums!F18,0),if($R$9=true, WorldhopperMaximums!F18,0)),")")</f>
        <v>6 (5-8)</v>
      </c>
      <c r="H10" s="5" t="str">
        <f>CONCATENATE(round(((if($R$5=true, StormlightAverages!G18,0)+if($R$6=true, MistbornAverages!G18,0)+if($R$7=true, WarbreakerAverages!G18,0)+if($R$8=true, ElantrisAverages!G18,0)+if($R$9=true, WorldhopperAverages!G18,0))/(if(countif($R$5:$R$9,true)=0, 1, COUNTIF($R$5:$R$9,true)))),0)," (",min(if($R$5=true, StormlightMinimums!G18,100000000000),if($R$6=true, MistbornMinimums!G18,100000000000),if($R$7=true, WarbreakerMinimums!G18,100000000000),if($R$8=true, ElantrisMinimums!G18,100000000000),if($R$9=true, WorldhopperMinimums!G18,100000000000)), ,"-",max(if($R$5=true,StormlightMaximums!G18,0),if($R$6=true,MistbornMaximums!G18,0),if($R$7=true, WarbreakerMaximums!G18,0),if($R$8=true, ElantrisMaximums!G18,0),if($R$9=true, WorldhopperMaximums!G18,0)),")")</f>
        <v>3 (0-8)</v>
      </c>
      <c r="I10" s="5" t="str">
        <f>CONCATENATE(round(((if($R$5=true, StormlightAverages!H18,0)+if($R$6=true, MistbornAverages!H18,0)+if($R$7=true, WarbreakerAverages!H18,0)+if($R$8=true, ElantrisAverages!H18,0)+if($R$9=true, WorldhopperAverages!H18,0))/(if(countif($R$5:$R$9,true)=0, 1, COUNTIF($R$5:$R$9,true)))),0)," (",min(if($R$5=true, StormlightMinimums!H18,100000000000),if($R$6=true, MistbornMinimums!H18,100000000000),if($R$7=true, WarbreakerMinimums!H18,100000000000),if($R$8=true, ElantrisMinimums!H18,100000000000),if($R$9=true, WorldhopperMinimums!H18,100000000000)), ,"-",max(if($R$5=true,StormlightMaximums!H18,0),if($R$6=true,MistbornMaximums!H18,0),if($R$7=true, WarbreakerMaximums!H18,0),if($R$8=true, ElantrisMaximums!H18,0),if($R$9=true, WorldhopperMaximums!H18,0)),")")</f>
        <v>21 (13-30)</v>
      </c>
      <c r="J10" s="5" t="str">
        <f>CONCATENATE(round(((if($R$5=true, StormlightAverages!I18,0)+if($R$6=true, MistbornAverages!I18,0)+if($R$7=true, WarbreakerAverages!I18,0)+if($R$8=true, ElantrisAverages!I18,0)+if($R$9=true, WorldhopperAverages!I18,0))/(if(countif($R$5:$R$9,true)=0, 1, COUNTIF($R$5:$R$9,true)))),0)," (",min(if($R$5=true, StormlightMinimums!I18,100000000000),if($R$6=true, MistbornMinimums!I18,100000000000),if($R$7=true, WarbreakerMinimums!I18,100000000000),if($R$8=true, ElantrisMinimums!I18,100000000000),if($R$9=true, WorldhopperMinimums!I18,100000000000)), ,"-",max(if($R$5=true,StormlightMaximums!I18,0),if($R$6=true,MistbornMaximums!I18,0),if($R$7=true, WarbreakerMaximums!I18,0),if($R$8=true, ElantrisMaximums!I18,0),if($R$9=true, WorldhopperMaximums!I18,0)),")")</f>
        <v>17 (0-36)</v>
      </c>
      <c r="K10" s="5" t="str">
        <f>CONCATENATE(round(((if($R$5=true, StormlightAverages!J18,0)+if($R$6=true, MistbornAverages!J18,0)+if($R$7=true, WarbreakerAverages!J18,0)+if($R$8=true, ElantrisAverages!J18,0)+if($R$9=true, WorldhopperAverages!J18,0))/(if(countif($R$5:$R$9,true)=0, 1, COUNTIF($R$5:$R$9,true)))),0)," (",min(if($R$5=true, StormlightMinimums!J18,100000000000),if($R$6=true, MistbornMinimums!J18,100000000000),if($R$7=true, WarbreakerMinimums!J18,100000000000),if($R$8=true, ElantrisMinimums!J18,100000000000),if($R$9=true, WorldhopperMinimums!J18,100000000000)), ,"-",max(if($R$5=true,StormlightMaximums!J18,0),if($R$6=true,MistbornMaximums!J18,0),if($R$7=true, WarbreakerMaximums!J18,0),if($R$8=true, ElantrisMaximums!J18,0),if($R$9=true, WorldhopperMaximums!J18,0)),")")</f>
        <v>22 (12-26)</v>
      </c>
      <c r="L10" s="5" t="str">
        <f>CONCATENATE(round(((if($R$5=true, StormlightAverages!K18,0)+if($R$6=true, MistbornAverages!K18,0)+if($R$7=true, WarbreakerAverages!K18,0)+if($R$8=true, ElantrisAverages!K18,0)+if($R$9=true, WorldhopperAverages!K18,0))/(if(countif($R$5:$R$9,true)=0, 1, COUNTIF($R$5:$R$9,true)))),0)," (",min(if($R$5=true, StormlightMinimums!K18,100000000000),if($R$6=true, MistbornMinimums!K18,100000000000),if($R$7=true, WarbreakerMinimums!K18,100000000000),if($R$8=true, ElantrisMinimums!K18,100000000000),if($R$9=true, WorldhopperMinimums!K18,100000000000)), ,"-",max(if($R$5=true,StormlightMaximums!K18,0),if($R$6=true,MistbornMaximums!K18,0),if($R$7=true, WarbreakerMaximums!K18,0),if($R$8=true, ElantrisMaximums!K18,0),if($R$9=true, WorldhopperMaximums!K18,0)),")")</f>
        <v>12 (10-15)</v>
      </c>
      <c r="M10" s="5" t="str">
        <f>CONCATENATE(round(((if($R$5=true, StormlightAverages!M18,0)+if($R$6=true, MistbornAverages!M18,0)+if($R$7=true, WarbreakerAverages!M18,0)+if($R$8=true, ElantrisAverages!M18,0)+if($R$9=true, WorldhopperAverages!M18,0))/(if(countif($R$5:$R$9,true)=0, 1, COUNTIF($R$5:$R$9,true)))),0)," (",min(if($R$5=true, StormlightMinimums!L18,100000000000),if($R$6=true, MistbornMinimums!L18,100000000000),if($R$7=true, WarbreakerMinimums!L18,100000000000),if($R$8=true, ElantrisMinimums!L18,100000000000),if($R$9=true, WorldhopperMinimums!L18,100000000000)), ,"-",max(if($R$5=true,StormlightMaximums!L18,0),if($R$6=true,MistbornMaximums!L18,0),if($R$7=true, WarbreakerMaximums!L18,0),if($R$8=true, ElantrisMaximums!L18,0),if($R$9=true, WorldhopperMaximums!L18,0)),")")</f>
        <v>8 (3-11)</v>
      </c>
      <c r="N10" s="5" t="str">
        <f>CONCATENATE(round(((if($R$5=true, StormlightAverages!N18,0)+if($R$6=true, MistbornAverages!N18,0)+if($R$7=true, WarbreakerAverages!N18,0)+if($R$8=true, ElantrisAverages!N18,0)+if($R$9=true, WorldhopperAverages!N18,0))/(if(countif($R$5:$R$9,true)=0, 1, COUNTIF($R$5:$R$9,true)))),0)," (",min(if($R$5=true, StormlightMinimums!M18,100000000000),if($R$6=true, MistbornMinimums!M18,100000000000),if($R$7=true, WarbreakerMinimums!M18,100000000000),if($R$8=true, ElantrisMinimums!M18,100000000000),if($R$9=true, WorldhopperMinimums!M18,100000000000)), ,"-",max(if($R$5=true,StormlightMaximums!M18,0),if($R$6=true,MistbornMaximums!M18,0),if($R$7=true, WarbreakerMaximums!M18,0),if($R$8=true, ElantrisMaximums!M18,0),if($R$9=true, WorldhopperMaximums!M18,0)),")")</f>
        <v>22 (7-36)</v>
      </c>
      <c r="O10" s="5" t="str">
        <f>CONCATENATE(round(((if($R$5=true, StormlightAverages!O18,0)+if($R$6=true, MistbornAverages!O18,0)+if($R$7=true, WarbreakerAverages!O18,0)+if($R$8=true, ElantrisAverages!O18,0)+if($R$9=true, WorldhopperAverages!O18,0))/(if(countif($R$5:$R$9,true)=0, 1, COUNTIF($R$5:$R$9,true)))),0)," (",min(if($R$5=true, StormlightMinimums!N18,100000000000),if($R$6=true, MistbornMinimums!N18,100000000000),if($R$7=true, WarbreakerMinimums!N18,100000000000),if($R$8=true, ElantrisMinimums!N18,100000000000),if($R$9=true, WorldhopperMinimums!N18,100000000000)), ,"-",max(if($R$5=true,StormlightMaximums!N18,0),if($R$6=true,MistbornMaximums!N18,0),if($R$7=true, WarbreakerMaximums!N18,0),if($R$8=true, ElantrisMaximums!N18,0),if($R$9=true, WorldhopperMaximums!N18,0)),")")</f>
        <v>27 (7-41)</v>
      </c>
    </row>
    <row r="11" ht="22.5" customHeight="1">
      <c r="A11" s="8">
        <v>3.0</v>
      </c>
      <c r="B11" s="9" t="s">
        <v>20</v>
      </c>
      <c r="C11" s="5" t="str">
        <f>CONCATENATE(round(((if($R$5=true, StormlightAverages!B19,0)+if($R$6=true, MistbornAverages!B19,0)+if($R$7=true, WarbreakerAverages!B19,0)+if($R$8=true, ElantrisAverages!B19,0)+if($R$9=true, WorldhopperAverages!B19,0))/(if(countif($R$5:$R$9,true)=0, 1, COUNTIF($R$5:$R$9,true)))),0)," (",min(if($R$5=true, StormlightMinimums!B19,100000000000),if($R$6=true, MistbornMinimums!B19,100000000000),if($R$7=true, WarbreakerMinimums!B19,100000000000),if($R$8=true, ElantrisMinimums!B19,100000000000),if($R$9=true, WorldhopperMinimums!B19,100000000000)), ,"-",max(if($R$5=true,StormlightMaximums!B19,0),if($R$6=true,MistbornMaximums!B19,0),if($R$7=true, WarbreakerMaximums!B19,0),if($R$8=true, ElantrisMaximums!B19,0),if($R$9=true, WorldhopperMaximums!B19,0)),")")</f>
        <v>19 (14-24)</v>
      </c>
      <c r="D11" s="5" t="str">
        <f>CONCATENATE(round(((if($R$5=true, StormlightAverages!C19,0)+if($R$6=true, MistbornAverages!C19,0)+if($R$7=true, WarbreakerAverages!C19,0)+if($R$8=true, ElantrisAverages!C19,0)+if($R$9=true, WorldhopperAverages!C19,0))/(if(countif($R$5:$R$9,true)=0, 1, COUNTIF($R$5:$R$9,true)))),0)," (",min(if($R$5=true, StormlightMinimums!C19,100000000000),if($R$6=true, MistbornMinimums!C19,100000000000),if($R$7=true, WarbreakerMinimums!C19,100000000000),if($R$8=true, ElantrisMinimums!C19,100000000000),if($R$9=true, WorldhopperMinimums!C19,100000000000)), ,"-",max(if($R$5=true,StormlightMaximums!C19,0),if($R$6=true,MistbornMaximums!C19,0),if($R$7=true, WarbreakerMaximums!C19,0),if($R$8=true, ElantrisMaximums!C19,0),if($R$9=true, WorldhopperMaximums!C19,0)),")")</f>
        <v>19 (16-22)</v>
      </c>
      <c r="E11" s="5" t="str">
        <f>CONCATENATE(round(((if($R$5=true, StormlightAverages!D19,0)+if($R$6=true, MistbornAverages!D19,0)+if($R$7=true, WarbreakerAverages!D19,0)+if($R$8=true, ElantrisAverages!D19,0)+if($R$9=true, WorldhopperAverages!D19,0))/(if(countif($R$5:$R$9,true)=0, 1, COUNTIF($R$5:$R$9,true)))),0)," (",min(if($R$5=true, StormlightMinimums!D19,100000000000),if($R$6=true, MistbornMinimums!D19,100000000000),if($R$7=true, WarbreakerMinimums!D19,100000000000),if($R$8=true, ElantrisMinimums!D19,100000000000),if($R$9=true, WorldhopperMinimums!D19,100000000000)), ,"-",max(if($R$5=true,StormlightMaximums!D19,0),if($R$6=true,MistbornMaximums!D19,0),if($R$7=true, WarbreakerMaximums!D19,0),if($R$8=true, ElantrisMaximums!D19,0),if($R$9=true, WorldhopperMaximums!D19,0)),")")</f>
        <v>17 (16-18)</v>
      </c>
      <c r="F11" s="5" t="str">
        <f>CONCATENATE(round(((if($R$5=true, StormlightAverages!E19,0)+if($R$6=true, MistbornAverages!E19,0)+if($R$7=true, WarbreakerAverages!E19,0)+if($R$8=true, ElantrisAverages!E19,0)+if($R$9=true, WorldhopperAverages!E19,0))/(if(countif($R$5:$R$9,true)=0, 1, COUNTIF($R$5:$R$9,true)))),0)," (",min(if($R$5=true, StormlightMinimums!E19,100000000000),if($R$6=true, MistbornMinimums!E19,100000000000),if($R$7=true, WarbreakerMinimums!E19,100000000000),if($R$8=true, ElantrisMinimums!E19,100000000000),if($R$9=true, WorldhopperMinimums!E19,100000000000)), ,"-",max(if($R$5=true,StormlightMaximums!E19,0),if($R$6=true,MistbornMaximums!E19,0),if($R$7=true, WarbreakerMaximums!E19,0),if($R$8=true, ElantrisMaximums!E19,0),if($R$9=true, WorldhopperMaximums!E19,0)),")")</f>
        <v>196 (180-215)</v>
      </c>
      <c r="G11" s="5" t="str">
        <f>CONCATENATE(round(((if($R$5=true, StormlightAverages!F19,0)+if($R$6=true, MistbornAverages!F19,0)+if($R$7=true, WarbreakerAverages!F19,0)+if($R$8=true, ElantrisAverages!F19,0)+if($R$9=true, WorldhopperAverages!F19,0))/(if(countif($R$5:$R$9,true)=0, 1, COUNTIF($R$5:$R$9,true)))),0)," (",min(if($R$5=true, StormlightMinimums!F19,100000000000),if($R$6=true, MistbornMinimums!F19,100000000000),if($R$7=true, WarbreakerMinimums!F19,100000000000),if($R$8=true, ElantrisMinimums!F19,100000000000),if($R$9=true, WorldhopperMinimums!F19,100000000000)), ,"-",max(if($R$5=true,StormlightMaximums!F19,0),if($R$6=true,MistbornMaximums!F19,0),if($R$7=true, WarbreakerMaximums!F19,0),if($R$8=true, ElantrisMaximums!F19,0),if($R$9=true, WorldhopperMaximums!F19,0)),")")</f>
        <v>8 (7-11)</v>
      </c>
      <c r="H11" s="5" t="str">
        <f>CONCATENATE(round(((if($R$5=true, StormlightAverages!G19,0)+if($R$6=true, MistbornAverages!G19,0)+if($R$7=true, WarbreakerAverages!G19,0)+if($R$8=true, ElantrisAverages!G19,0)+if($R$9=true, WorldhopperAverages!G19,0))/(if(countif($R$5:$R$9,true)=0, 1, COUNTIF($R$5:$R$9,true)))),0)," (",min(if($R$5=true, StormlightMinimums!G19,100000000000),if($R$6=true, MistbornMinimums!G19,100000000000),if($R$7=true, WarbreakerMinimums!G19,100000000000),if($R$8=true, ElantrisMinimums!G19,100000000000),if($R$9=true, WorldhopperMinimums!G19,100000000000)), ,"-",max(if($R$5=true,StormlightMaximums!G19,0),if($R$6=true,MistbornMaximums!G19,0),if($R$7=true, WarbreakerMaximums!G19,0),if($R$8=true, ElantrisMaximums!G19,0),if($R$9=true, WorldhopperMaximums!G19,0)),")")</f>
        <v>5 (0-9)</v>
      </c>
      <c r="I11" s="5" t="str">
        <f>CONCATENATE(round(((if($R$5=true, StormlightAverages!H19,0)+if($R$6=true, MistbornAverages!H19,0)+if($R$7=true, WarbreakerAverages!H19,0)+if($R$8=true, ElantrisAverages!H19,0)+if($R$9=true, WorldhopperAverages!H19,0))/(if(countif($R$5:$R$9,true)=0, 1, COUNTIF($R$5:$R$9,true)))),0)," (",min(if($R$5=true, StormlightMinimums!H19,100000000000),if($R$6=true, MistbornMinimums!H19,100000000000),if($R$7=true, WarbreakerMinimums!H19,100000000000),if($R$8=true, ElantrisMinimums!H19,100000000000),if($R$9=true, WorldhopperMinimums!H19,100000000000)), ,"-",max(if($R$5=true,StormlightMaximums!H19,0),if($R$6=true,MistbornMaximums!H19,0),if($R$7=true, WarbreakerMaximums!H19,0),if($R$8=true, ElantrisMaximums!H19,0),if($R$9=true, WorldhopperMaximums!H19,0)),")")</f>
        <v>17 (13-21)</v>
      </c>
      <c r="J11" s="5" t="str">
        <f>CONCATENATE(round(((if($R$5=true, StormlightAverages!I19,0)+if($R$6=true, MistbornAverages!I19,0)+if($R$7=true, WarbreakerAverages!I19,0)+if($R$8=true, ElantrisAverages!I19,0)+if($R$9=true, WorldhopperAverages!I19,0))/(if(countif($R$5:$R$9,true)=0, 1, COUNTIF($R$5:$R$9,true)))),0)," (",min(if($R$5=true, StormlightMinimums!I19,100000000000),if($R$6=true, MistbornMinimums!I19,100000000000),if($R$7=true, WarbreakerMinimums!I19,100000000000),if($R$8=true, ElantrisMinimums!I19,100000000000),if($R$9=true, WorldhopperMinimums!I19,100000000000)), ,"-",max(if($R$5=true,StormlightMaximums!I19,0),if($R$6=true,MistbornMaximums!I19,0),if($R$7=true, WarbreakerMaximums!I19,0),if($R$8=true, ElantrisMaximums!I19,0),if($R$9=true, WorldhopperMaximums!I19,0)),")")</f>
        <v>18 (9-40)</v>
      </c>
      <c r="K11" s="5" t="str">
        <f>CONCATENATE(round(((if($R$5=true, StormlightAverages!J19,0)+if($R$6=true, MistbornAverages!J19,0)+if($R$7=true, WarbreakerAverages!J19,0)+if($R$8=true, ElantrisAverages!J19,0)+if($R$9=true, WorldhopperAverages!J19,0))/(if(countif($R$5:$R$9,true)=0, 1, COUNTIF($R$5:$R$9,true)))),0)," (",min(if($R$5=true, StormlightMinimums!J19,100000000000),if($R$6=true, MistbornMinimums!J19,100000000000),if($R$7=true, WarbreakerMinimums!J19,100000000000),if($R$8=true, ElantrisMinimums!J19,100000000000),if($R$9=true, WorldhopperMinimums!J19,100000000000)), ,"-",max(if($R$5=true,StormlightMaximums!J19,0),if($R$6=true,MistbornMaximums!J19,0),if($R$7=true, WarbreakerMaximums!J19,0),if($R$8=true, ElantrisMaximums!J19,0),if($R$9=true, WorldhopperMaximums!J19,0)),")")</f>
        <v>13 (0-22)</v>
      </c>
      <c r="L11" s="5" t="str">
        <f>CONCATENATE(round(((if($R$5=true, StormlightAverages!K19,0)+if($R$6=true, MistbornAverages!K19,0)+if($R$7=true, WarbreakerAverages!K19,0)+if($R$8=true, ElantrisAverages!K19,0)+if($R$9=true, WorldhopperAverages!K19,0))/(if(countif($R$5:$R$9,true)=0, 1, COUNTIF($R$5:$R$9,true)))),0)," (",min(if($R$5=true, StormlightMinimums!K19,100000000000),if($R$6=true, MistbornMinimums!K19,100000000000),if($R$7=true, WarbreakerMinimums!K19,100000000000),if($R$8=true, ElantrisMinimums!K19,100000000000),if($R$9=true, WorldhopperMinimums!K19,100000000000)), ,"-",max(if($R$5=true,StormlightMaximums!K19,0),if($R$6=true,MistbornMaximums!K19,0),if($R$7=true, WarbreakerMaximums!K19,0),if($R$8=true, ElantrisMaximums!K19,0),if($R$9=true, WorldhopperMaximums!K19,0)),")")</f>
        <v>11 (10-11)</v>
      </c>
      <c r="M11" s="5" t="str">
        <f>CONCATENATE(round(((if($R$5=true, StormlightAverages!M19,0)+if($R$6=true, MistbornAverages!M19,0)+if($R$7=true, WarbreakerAverages!M19,0)+if($R$8=true, ElantrisAverages!M19,0)+if($R$9=true, WorldhopperAverages!M19,0))/(if(countif($R$5:$R$9,true)=0, 1, COUNTIF($R$5:$R$9,true)))),0)," (",min(if($R$5=true, StormlightMinimums!L19,100000000000),if($R$6=true, MistbornMinimums!L19,100000000000),if($R$7=true, WarbreakerMinimums!L19,100000000000),if($R$8=true, ElantrisMinimums!L19,100000000000),if($R$9=true, WorldhopperMinimums!L19,100000000000)), ,"-",max(if($R$5=true,StormlightMaximums!L19,0),if($R$6=true,MistbornMaximums!L19,0),if($R$7=true, WarbreakerMaximums!L19,0),if($R$8=true, ElantrisMaximums!L19,0),if($R$9=true, WorldhopperMaximums!L19,0)),")")</f>
        <v>10 (8-13)</v>
      </c>
      <c r="N11" s="5" t="str">
        <f>CONCATENATE(round(((if($R$5=true, StormlightAverages!N19,0)+if($R$6=true, MistbornAverages!N19,0)+if($R$7=true, WarbreakerAverages!N19,0)+if($R$8=true, ElantrisAverages!N19,0)+if($R$9=true, WorldhopperAverages!N19,0))/(if(countif($R$5:$R$9,true)=0, 1, COUNTIF($R$5:$R$9,true)))),0)," (",min(if($R$5=true, StormlightMinimums!M19,100000000000),if($R$6=true, MistbornMinimums!M19,100000000000),if($R$7=true, WarbreakerMinimums!M19,100000000000),if($R$8=true, ElantrisMinimums!M19,100000000000),if($R$9=true, WorldhopperMinimums!M19,100000000000)), ,"-",max(if($R$5=true,StormlightMaximums!M19,0),if($R$6=true,MistbornMaximums!M19,0),if($R$7=true, WarbreakerMaximums!M19,0),if($R$8=true, ElantrisMaximums!M19,0),if($R$9=true, WorldhopperMaximums!M19,0)),")")</f>
        <v>32 (20-54)</v>
      </c>
      <c r="O11" s="5" t="str">
        <f>CONCATENATE(round(((if($R$5=true, StormlightAverages!O19,0)+if($R$6=true, MistbornAverages!O19,0)+if($R$7=true, WarbreakerAverages!O19,0)+if($R$8=true, ElantrisAverages!O19,0)+if($R$9=true, WorldhopperAverages!O19,0))/(if(countif($R$5:$R$9,true)=0, 1, COUNTIF($R$5:$R$9,true)))),0)," (",min(if($R$5=true, StormlightMinimums!N19,100000000000),if($R$6=true, MistbornMinimums!N19,100000000000),if($R$7=true, WarbreakerMinimums!N19,100000000000),if($R$8=true, ElantrisMinimums!N19,100000000000),if($R$9=true, WorldhopperMinimums!N19,100000000000)), ,"-",max(if($R$5=true,StormlightMaximums!N19,0),if($R$6=true,MistbornMaximums!N19,0),if($R$7=true, WarbreakerMaximums!N19,0),if($R$8=true, ElantrisMaximums!N19,0),if($R$9=true, WorldhopperMaximums!N19,0)),")")</f>
        <v>44 (40-54)</v>
      </c>
    </row>
    <row r="12" ht="22.5" customHeight="1">
      <c r="A12" s="8">
        <v>4.0</v>
      </c>
      <c r="B12" s="9" t="s">
        <v>18</v>
      </c>
      <c r="C12" s="5" t="str">
        <f>CONCATENATE(round(((if($R$5=true, StormlightAverages!B24,0)+if($R$6=true, MistbornAverages!B24,0)+if($R$7=true, WarbreakerAverages!B24,0)+if($R$8=true, ElantrisAverages!B24,0)+if($R$9=true, WorldhopperAverages!B24,0))/(if(countif($R$5:$R$9,true)=0, 1, COUNTIF($R$5:$R$9,true)))),0)," (",min(if($R$5=true, StormlightMinimums!B24,100000000000),if($R$6=true, MistbornMinimums!B24,100000000000),if($R$7=true, WarbreakerMinimums!B24,100000000000),if($R$8=true, ElantrisMinimums!B24,100000000000),if($R$9=true, WorldhopperMinimums!B24,100000000000)), ,"-",max(if($R$5=true,StormlightMaximums!B24,0),if($R$6=true,MistbornMaximums!B24,0),if($R$7=true, WarbreakerMaximums!B24,0),if($R$8=true, ElantrisMaximums!B24,0),if($R$9=true, WorldhopperMaximums!B24,0)),")")</f>
        <v>16 (16-17)</v>
      </c>
      <c r="D12" s="5" t="str">
        <f>CONCATENATE(round(((if($R$5=true, StormlightAverages!C24,0)+if($R$6=true, MistbornAverages!C24,0)+if($R$7=true, WarbreakerAverages!C24,0)+if($R$8=true, ElantrisAverages!C24,0)+if($R$9=true, WorldhopperAverages!C24,0))/(if(countif($R$5:$R$9,true)=0, 1, COUNTIF($R$5:$R$9,true)))),0)," (",min(if($R$5=true, StormlightMinimums!C24,100000000000),if($R$6=true, MistbornMinimums!C24,100000000000),if($R$7=true, WarbreakerMinimums!C24,100000000000),if($R$8=true, ElantrisMinimums!C24,100000000000),if($R$9=true, WorldhopperMinimums!C24,100000000000)), ,"-",max(if($R$5=true,StormlightMaximums!C24,0),if($R$6=true,MistbornMaximums!C24,0),if($R$7=true, WarbreakerMaximums!C24,0),if($R$8=true, ElantrisMaximums!C24,0),if($R$9=true, WorldhopperMaximums!C24,0)),")")</f>
        <v>18 (16-19)</v>
      </c>
      <c r="E12" s="5" t="str">
        <f>CONCATENATE(round(((if($R$5=true, StormlightAverages!D24,0)+if($R$6=true, MistbornAverages!D24,0)+if($R$7=true, WarbreakerAverages!D24,0)+if($R$8=true, ElantrisAverages!D24,0)+if($R$9=true, WorldhopperAverages!D24,0))/(if(countif($R$5:$R$9,true)=0, 1, COUNTIF($R$5:$R$9,true)))),0)," (",min(if($R$5=true, StormlightMinimums!D24,100000000000),if($R$6=true, MistbornMinimums!D24,100000000000),if($R$7=true, WarbreakerMinimums!D24,100000000000),if($R$8=true, ElantrisMinimums!D24,100000000000),if($R$9=true, WorldhopperMinimums!D24,100000000000)), ,"-",max(if($R$5=true,StormlightMaximums!D24,0),if($R$6=true,MistbornMaximums!D24,0),if($R$7=true, WarbreakerMaximums!D24,0),if($R$8=true, ElantrisMaximums!D24,0),if($R$9=true, WorldhopperMaximums!D24,0)),")")</f>
        <v>17 (15-18)</v>
      </c>
      <c r="F12" s="5" t="str">
        <f>CONCATENATE(round(((if($R$5=true, StormlightAverages!E24,0)+if($R$6=true, MistbornAverages!E24,0)+if($R$7=true, WarbreakerAverages!E24,0)+if($R$8=true, ElantrisAverages!E24,0)+if($R$9=true, WorldhopperAverages!E24,0))/(if(countif($R$5:$R$9,true)=0, 1, COUNTIF($R$5:$R$9,true)))),0)," (",min(if($R$5=true, StormlightMinimums!E24,100000000000),if($R$6=true, MistbornMinimums!E24,100000000000),if($R$7=true, WarbreakerMinimums!E24,100000000000),if($R$8=true, ElantrisMinimums!E24,100000000000),if($R$9=true, WorldhopperMinimums!E24,100000000000)), ,"-",max(if($R$5=true,StormlightMaximums!E24,0),if($R$6=true,MistbornMaximums!E24,0),if($R$7=true, WarbreakerMaximums!E24,0),if($R$8=true, ElantrisMaximums!E24,0),if($R$9=true, WorldhopperMaximums!E24,0)),")")</f>
        <v>57 (42-65)</v>
      </c>
      <c r="G12" s="5" t="str">
        <f>CONCATENATE(round(((if($R$5=true, StormlightAverages!F24,0)+if($R$6=true, MistbornAverages!F24,0)+if($R$7=true, WarbreakerAverages!F24,0)+if($R$8=true, ElantrisAverages!F24,0)+if($R$9=true, WorldhopperAverages!F24,0))/(if(countif($R$5:$R$9,true)=0, 1, COUNTIF($R$5:$R$9,true)))),0)," (",min(if($R$5=true, StormlightMinimums!F24,100000000000),if($R$6=true, MistbornMinimums!F24,100000000000),if($R$7=true, WarbreakerMinimums!F24,100000000000),if($R$8=true, ElantrisMinimums!F24,100000000000),if($R$9=true, WorldhopperMinimums!F24,100000000000)), ,"-",max(if($R$5=true,StormlightMaximums!F24,0),if($R$6=true,MistbornMaximums!F24,0),if($R$7=true, WarbreakerMaximums!F24,0),if($R$8=true, ElantrisMaximums!F24,0),if($R$9=true, WorldhopperMaximums!F24,0)),")")</f>
        <v>6 (5-6)</v>
      </c>
      <c r="H12" s="5" t="str">
        <f>CONCATENATE(round(((if($R$5=true, StormlightAverages!G24,0)+if($R$6=true, MistbornAverages!G24,0)+if($R$7=true, WarbreakerAverages!G24,0)+if($R$8=true, ElantrisAverages!G24,0)+if($R$9=true, WorldhopperAverages!G24,0))/(if(countif($R$5:$R$9,true)=0, 1, COUNTIF($R$5:$R$9,true)))),0)," (",min(if($R$5=true, StormlightMinimums!G24,100000000000),if($R$6=true, MistbornMinimums!G24,100000000000),if($R$7=true, WarbreakerMinimums!G24,100000000000),if($R$8=true, ElantrisMinimums!G24,100000000000),if($R$9=true, WorldhopperMinimums!G24,100000000000)), ,"-",max(if($R$5=true,StormlightMaximums!G24,0),if($R$6=true,MistbornMaximums!G24,0),if($R$7=true, WarbreakerMaximums!G24,0),if($R$8=true, ElantrisMaximums!G24,0),if($R$9=true, WorldhopperMaximums!G24,0)),")")</f>
        <v>7 (6-7)</v>
      </c>
      <c r="I12" s="5" t="str">
        <f>CONCATENATE(round(((if($R$5=true, StormlightAverages!H24,0)+if($R$6=true, MistbornAverages!H24,0)+if($R$7=true, WarbreakerAverages!H24,0)+if($R$8=true, ElantrisAverages!H24,0)+if($R$9=true, WorldhopperAverages!H24,0))/(if(countif($R$5:$R$9,true)=0, 1, COUNTIF($R$5:$R$9,true)))),0)," (",min(if($R$5=true, StormlightMinimums!H24,100000000000),if($R$6=true, MistbornMinimums!H24,100000000000),if($R$7=true, WarbreakerMinimums!H24,100000000000),if($R$8=true, ElantrisMinimums!H24,100000000000),if($R$9=true, WorldhopperMinimums!H24,100000000000)), ,"-",max(if($R$5=true,StormlightMaximums!H24,0),if($R$6=true,MistbornMaximums!H24,0),if($R$7=true, WarbreakerMaximums!H24,0),if($R$8=true, ElantrisMaximums!H24,0),if($R$9=true, WorldhopperMaximums!H24,0)),")")</f>
        <v>23 (8-31)</v>
      </c>
      <c r="J12" s="5" t="str">
        <f>CONCATENATE(round(((if($R$5=true, StormlightAverages!I24,0)+if($R$6=true, MistbornAverages!I24,0)+if($R$7=true, WarbreakerAverages!I24,0)+if($R$8=true, ElantrisAverages!I24,0)+if($R$9=true, WorldhopperAverages!I24,0))/(if(countif($R$5:$R$9,true)=0, 1, COUNTIF($R$5:$R$9,true)))),0)," (",min(if($R$5=true, StormlightMinimums!I24,100000000000),if($R$6=true, MistbornMinimums!I24,100000000000),if($R$7=true, WarbreakerMinimums!I24,100000000000),if($R$8=true, ElantrisMinimums!I24,100000000000),if($R$9=true, WorldhopperMinimums!I24,100000000000)), ,"-",max(if($R$5=true,StormlightMaximums!I24,0),if($R$6=true,MistbornMaximums!I24,0),if($R$7=true, WarbreakerMaximums!I24,0),if($R$8=true, ElantrisMaximums!I24,0),if($R$9=true, WorldhopperMaximums!I24,0)),")")</f>
        <v>19 (5-34)</v>
      </c>
      <c r="K12" s="5" t="str">
        <f>CONCATENATE(round(((if($R$5=true, StormlightAverages!J24,0)+if($R$6=true, MistbornAverages!J24,0)+if($R$7=true, WarbreakerAverages!J24,0)+if($R$8=true, ElantrisAverages!J24,0)+if($R$9=true, WorldhopperAverages!J24,0))/(if(countif($R$5:$R$9,true)=0, 1, COUNTIF($R$5:$R$9,true)))),0)," (",min(if($R$5=true, StormlightMinimums!J24,100000000000),if($R$6=true, MistbornMinimums!J24,100000000000),if($R$7=true, WarbreakerMinimums!J24,100000000000),if($R$8=true, ElantrisMinimums!J24,100000000000),if($R$9=true, WorldhopperMinimums!J24,100000000000)), ,"-",max(if($R$5=true,StormlightMaximums!J24,0),if($R$6=true,MistbornMaximums!J24,0),if($R$7=true, WarbreakerMaximums!J24,0),if($R$8=true, ElantrisMaximums!J24,0),if($R$9=true, WorldhopperMaximums!J24,0)),")")</f>
        <v>21 (15-25)</v>
      </c>
      <c r="L12" s="5" t="str">
        <f>CONCATENATE(round(((if($R$5=true, StormlightAverages!K24,0)+if($R$6=true, MistbornAverages!K24,0)+if($R$7=true, WarbreakerAverages!K24,0)+if($R$8=true, ElantrisAverages!K24,0)+if($R$9=true, WorldhopperAverages!K24,0))/(if(countif($R$5:$R$9,true)=0, 1, COUNTIF($R$5:$R$9,true)))),0)," (",min(if($R$5=true, StormlightMinimums!K24,100000000000),if($R$6=true, MistbornMinimums!K24,100000000000),if($R$7=true, WarbreakerMinimums!K24,100000000000),if($R$8=true, ElantrisMinimums!K24,100000000000),if($R$9=true, WorldhopperMinimums!K24,100000000000)), ,"-",max(if($R$5=true,StormlightMaximums!K24,0),if($R$6=true,MistbornMaximums!K24,0),if($R$7=true, WarbreakerMaximums!K24,0),if($R$8=true, ElantrisMaximums!K24,0),if($R$9=true, WorldhopperMaximums!K24,0)),")")</f>
        <v>18 (17-19)</v>
      </c>
      <c r="M12" s="5" t="str">
        <f>CONCATENATE(round(((if($R$5=true, StormlightAverages!M24,0)+if($R$6=true, MistbornAverages!M24,0)+if($R$7=true, WarbreakerAverages!M24,0)+if($R$8=true, ElantrisAverages!M24,0)+if($R$9=true, WorldhopperAverages!M24,0))/(if(countif($R$5:$R$9,true)=0, 1, COUNTIF($R$5:$R$9,true)))),0)," (",min(if($R$5=true, StormlightMinimums!L24,100000000000),if($R$6=true, MistbornMinimums!L24,100000000000),if($R$7=true, WarbreakerMinimums!L24,100000000000),if($R$8=true, ElantrisMinimums!L24,100000000000),if($R$9=true, WorldhopperMinimums!L24,100000000000)), ,"-",max(if($R$5=true,StormlightMaximums!L24,0),if($R$6=true,MistbornMaximums!L24,0),if($R$7=true, WarbreakerMaximums!L24,0),if($R$8=true, ElantrisMaximums!L24,0),if($R$9=true, WorldhopperMaximums!L24,0)),")")</f>
        <v>9 (8-10)</v>
      </c>
      <c r="N12" s="5" t="str">
        <f>CONCATENATE(round(((if($R$5=true, StormlightAverages!N24,0)+if($R$6=true, MistbornAverages!N24,0)+if($R$7=true, WarbreakerAverages!N24,0)+if($R$8=true, ElantrisAverages!N24,0)+if($R$9=true, WorldhopperAverages!N24,0))/(if(countif($R$5:$R$9,true)=0, 1, COUNTIF($R$5:$R$9,true)))),0)," (",min(if($R$5=true, StormlightMinimums!M24,100000000000),if($R$6=true, MistbornMinimums!M24,100000000000),if($R$7=true, WarbreakerMinimums!M24,100000000000),if($R$8=true, ElantrisMinimums!M24,100000000000),if($R$9=true, WorldhopperMinimums!M24,100000000000)), ,"-",max(if($R$5=true,StormlightMaximums!M24,0),if($R$6=true,MistbornMaximums!M24,0),if($R$7=true, WarbreakerMaximums!M24,0),if($R$8=true, ElantrisMaximums!M24,0),if($R$9=true, WorldhopperMaximums!M24,0)),")")</f>
        <v>30 (18-46)</v>
      </c>
      <c r="O12" s="5" t="str">
        <f>CONCATENATE(round(((if($R$5=true, StormlightAverages!O24,0)+if($R$6=true, MistbornAverages!O24,0)+if($R$7=true, WarbreakerAverages!O24,0)+if($R$8=true, ElantrisAverages!O24,0)+if($R$9=true, WorldhopperAverages!O24,0))/(if(countif($R$5:$R$9,true)=0, 1, COUNTIF($R$5:$R$9,true)))),0)," (",min(if($R$5=true, StormlightMinimums!N24,100000000000),if($R$6=true, MistbornMinimums!N24,100000000000),if($R$7=true, WarbreakerMinimums!N24,100000000000),if($R$8=true, ElantrisMinimums!N24,100000000000),if($R$9=true, WorldhopperMinimums!N24,100000000000)), ,"-",max(if($R$5=true,StormlightMaximums!N24,0),if($R$6=true,MistbornMaximums!N24,0),if($R$7=true, WarbreakerMaximums!N24,0),if($R$8=true, ElantrisMaximums!N24,0),if($R$9=true, WorldhopperMaximums!N24,0)),")")</f>
        <v>34 (18-46)</v>
      </c>
    </row>
    <row r="13" ht="22.5" customHeight="1">
      <c r="A13" s="12">
        <v>4.0</v>
      </c>
      <c r="B13" s="13" t="s">
        <v>20</v>
      </c>
      <c r="C13" s="5" t="str">
        <f>CONCATENATE(round(((if($R$5=true, StormlightAverages!B25,0)+if($R$6=true, MistbornAverages!B25,0)+if($R$7=true, WarbreakerAverages!B25,0)+if($R$8=true, ElantrisAverages!B25,0)+if($R$9=true, WorldhopperAverages!B25,0))/(if(countif($R$5:$R$9,true)=0, 1, COUNTIF($R$5:$R$9,true)))),0)," (",min(if($R$5=true, StormlightMinimums!B25,100000000000),if($R$6=true, MistbornMinimums!B25,100000000000),if($R$7=true, WarbreakerMinimums!B25,100000000000),if($R$8=true, ElantrisMinimums!B25,100000000000),if($R$9=true, WorldhopperMinimums!B25,100000000000)), ,"-",max(if($R$5=true,StormlightMaximums!B25,0),if($R$6=true,MistbornMaximums!B25,0),if($R$7=true, WarbreakerMaximums!B25,0),if($R$8=true, ElantrisMaximums!B25,0),if($R$9=true, WorldhopperMaximums!B25,0)),")")</f>
        <v>21 (19-23)</v>
      </c>
      <c r="D13" s="5" t="str">
        <f>CONCATENATE(round(((if($R$5=true, StormlightAverages!C25,0)+if($R$6=true, MistbornAverages!C25,0)+if($R$7=true, WarbreakerAverages!C25,0)+if($R$8=true, ElantrisAverages!C25,0)+if($R$9=true, WorldhopperAverages!C25,0))/(if(countif($R$5:$R$9,true)=0, 1, COUNTIF($R$5:$R$9,true)))),0)," (",min(if($R$5=true, StormlightMinimums!C25,100000000000),if($R$6=true, MistbornMinimums!C25,100000000000),if($R$7=true, WarbreakerMinimums!C25,100000000000),if($R$8=true, ElantrisMinimums!C25,100000000000),if($R$9=true, WorldhopperMinimums!C25,100000000000)), ,"-",max(if($R$5=true,StormlightMaximums!C25,0),if($R$6=true,MistbornMaximums!C25,0),if($R$7=true, WarbreakerMaximums!C25,0),if($R$8=true, ElantrisMaximums!C25,0),if($R$9=true, WorldhopperMaximums!C25,0)),")")</f>
        <v>19 (18-20)</v>
      </c>
      <c r="E13" s="5" t="str">
        <f>CONCATENATE(round(((if($R$5=true, StormlightAverages!D25,0)+if($R$6=true, MistbornAverages!D25,0)+if($R$7=true, WarbreakerAverages!D25,0)+if($R$8=true, ElantrisAverages!D25,0)+if($R$9=true, WorldhopperAverages!D25,0))/(if(countif($R$5:$R$9,true)=0, 1, COUNTIF($R$5:$R$9,true)))),0)," (",min(if($R$5=true, StormlightMinimums!D25,100000000000),if($R$6=true, MistbornMinimums!D25,100000000000),if($R$7=true, WarbreakerMinimums!D25,100000000000),if($R$8=true, ElantrisMinimums!D25,100000000000),if($R$9=true, WorldhopperMinimums!D25,100000000000)), ,"-",max(if($R$5=true,StormlightMaximums!D25,0),if($R$6=true,MistbornMaximums!D25,0),if($R$7=true, WarbreakerMaximums!D25,0),if($R$8=true, ElantrisMaximums!D25,0),if($R$9=true, WorldhopperMaximums!D25,0)),")")</f>
        <v>18 (17-19)</v>
      </c>
      <c r="F13" s="5" t="str">
        <f>CONCATENATE(round(((if($R$5=true, StormlightAverages!E25,0)+if($R$6=true, MistbornAverages!E25,0)+if($R$7=true, WarbreakerAverages!E25,0)+if($R$8=true, ElantrisAverages!E25,0)+if($R$9=true, WorldhopperAverages!E25,0))/(if(countif($R$5:$R$9,true)=0, 1, COUNTIF($R$5:$R$9,true)))),0)," (",min(if($R$5=true, StormlightMinimums!E25,100000000000),if($R$6=true, MistbornMinimums!E25,100000000000),if($R$7=true, WarbreakerMinimums!E25,100000000000),if($R$8=true, ElantrisMinimums!E25,100000000000),if($R$9=true, WorldhopperMinimums!E25,100000000000)), ,"-",max(if($R$5=true,StormlightMaximums!E25,0),if($R$6=true,MistbornMaximums!E25,0),if($R$7=true, WarbreakerMaximums!E25,0),if($R$8=true, ElantrisMaximums!E25,0),if($R$9=true, WorldhopperMaximums!E25,0)),")")</f>
        <v>215 (190-240)</v>
      </c>
      <c r="G13" s="5" t="str">
        <f>CONCATENATE(round(((if($R$5=true, StormlightAverages!F25,0)+if($R$6=true, MistbornAverages!F25,0)+if($R$7=true, WarbreakerAverages!F25,0)+if($R$8=true, ElantrisAverages!F25,0)+if($R$9=true, WorldhopperAverages!F25,0))/(if(countif($R$5:$R$9,true)=0, 1, COUNTIF($R$5:$R$9,true)))),0)," (",min(if($R$5=true, StormlightMinimums!F25,100000000000),if($R$6=true, MistbornMinimums!F25,100000000000),if($R$7=true, WarbreakerMinimums!F25,100000000000),if($R$8=true, ElantrisMinimums!F25,100000000000),if($R$9=true, WorldhopperMinimums!F25,100000000000)), ,"-",max(if($R$5=true,StormlightMaximums!F25,0),if($R$6=true,MistbornMaximums!F25,0),if($R$7=true, WarbreakerMaximums!F25,0),if($R$8=true, ElantrisMaximums!F25,0),if($R$9=true, WorldhopperMaximums!F25,0)),")")</f>
        <v>11 (10-11)</v>
      </c>
      <c r="H13" s="5" t="str">
        <f>CONCATENATE(round(((if($R$5=true, StormlightAverages!G25,0)+if($R$6=true, MistbornAverages!G25,0)+if($R$7=true, WarbreakerAverages!G25,0)+if($R$8=true, ElantrisAverages!G25,0)+if($R$9=true, WorldhopperAverages!G25,0))/(if(countif($R$5:$R$9,true)=0, 1, COUNTIF($R$5:$R$9,true)))),0)," (",min(if($R$5=true, StormlightMinimums!G25,100000000000),if($R$6=true, MistbornMinimums!G25,100000000000),if($R$7=true, WarbreakerMinimums!G25,100000000000),if($R$8=true, ElantrisMinimums!G25,100000000000),if($R$9=true, WorldhopperMinimums!G25,100000000000)), ,"-",max(if($R$5=true,StormlightMaximums!G25,0),if($R$6=true,MistbornMaximums!G25,0),if($R$7=true, WarbreakerMaximums!G25,0),if($R$8=true, ElantrisMaximums!G25,0),if($R$9=true, WorldhopperMaximums!G25,0)),")")</f>
        <v>8 (7-9)</v>
      </c>
      <c r="I13" s="5" t="str">
        <f>CONCATENATE(round(((if($R$5=true, StormlightAverages!H25,0)+if($R$6=true, MistbornAverages!H25,0)+if($R$7=true, WarbreakerAverages!H25,0)+if($R$8=true, ElantrisAverages!H25,0)+if($R$9=true, WorldhopperAverages!H25,0))/(if(countif($R$5:$R$9,true)=0, 1, COUNTIF($R$5:$R$9,true)))),0)," (",min(if($R$5=true, StormlightMinimums!H25,100000000000),if($R$6=true, MistbornMinimums!H25,100000000000),if($R$7=true, WarbreakerMinimums!H25,100000000000),if($R$8=true, ElantrisMinimums!H25,100000000000),if($R$9=true, WorldhopperMinimums!H25,100000000000)), ,"-",max(if($R$5=true,StormlightMaximums!H25,0),if($R$6=true,MistbornMaximums!H25,0),if($R$7=true, WarbreakerMaximums!H25,0),if($R$8=true, ElantrisMaximums!H25,0),if($R$9=true, WorldhopperMaximums!H25,0)),")")</f>
        <v>37 (28-46)</v>
      </c>
      <c r="J13" s="5" t="str">
        <f>CONCATENATE(round(((if($R$5=true, StormlightAverages!I25,0)+if($R$6=true, MistbornAverages!I25,0)+if($R$7=true, WarbreakerAverages!I25,0)+if($R$8=true, ElantrisAverages!I25,0)+if($R$9=true, WorldhopperAverages!I25,0))/(if(countif($R$5:$R$9,true)=0, 1, COUNTIF($R$5:$R$9,true)))),0)," (",min(if($R$5=true, StormlightMinimums!I25,100000000000),if($R$6=true, MistbornMinimums!I25,100000000000),if($R$7=true, WarbreakerMinimums!I25,100000000000),if($R$8=true, ElantrisMinimums!I25,100000000000),if($R$9=true, WorldhopperMinimums!I25,100000000000)), ,"-",max(if($R$5=true,StormlightMaximums!I25,0),if($R$6=true,MistbornMaximums!I25,0),if($R$7=true, WarbreakerMaximums!I25,0),if($R$8=true, ElantrisMaximums!I25,0),if($R$9=true, WorldhopperMaximums!I25,0)),")")</f>
        <v>11 (10-11)</v>
      </c>
      <c r="K13" s="5" t="str">
        <f>CONCATENATE(round(((if($R$5=true, StormlightAverages!J25,0)+if($R$6=true, MistbornAverages!J25,0)+if($R$7=true, WarbreakerAverages!J25,0)+if($R$8=true, ElantrisAverages!J25,0)+if($R$9=true, WorldhopperAverages!J25,0))/(if(countif($R$5:$R$9,true)=0, 1, COUNTIF($R$5:$R$9,true)))),0)," (",min(if($R$5=true, StormlightMinimums!J25,100000000000),if($R$6=true, MistbornMinimums!J25,100000000000),if($R$7=true, WarbreakerMinimums!J25,100000000000),if($R$8=true, ElantrisMinimums!J25,100000000000),if($R$9=true, WorldhopperMinimums!J25,100000000000)), ,"-",max(if($R$5=true,StormlightMaximums!J25,0),if($R$6=true,MistbornMaximums!J25,0),if($R$7=true, WarbreakerMaximums!J25,0),if($R$8=true, ElantrisMaximums!J25,0),if($R$9=true, WorldhopperMaximums!J25,0)),")")</f>
        <v>23 (10-36)</v>
      </c>
      <c r="L13" s="5" t="str">
        <f>CONCATENATE(round(((if($R$5=true, StormlightAverages!K25,0)+if($R$6=true, MistbornAverages!K25,0)+if($R$7=true, WarbreakerAverages!K25,0)+if($R$8=true, ElantrisAverages!K25,0)+if($R$9=true, WorldhopperAverages!K25,0))/(if(countif($R$5:$R$9,true)=0, 1, COUNTIF($R$5:$R$9,true)))),0)," (",min(if($R$5=true, StormlightMinimums!K25,100000000000),if($R$6=true, MistbornMinimums!K25,100000000000),if($R$7=true, WarbreakerMinimums!K25,100000000000),if($R$8=true, ElantrisMinimums!K25,100000000000),if($R$9=true, WorldhopperMinimums!K25,100000000000)), ,"-",max(if($R$5=true,StormlightMaximums!K25,0),if($R$6=true,MistbornMaximums!K25,0),if($R$7=true, WarbreakerMaximums!K25,0),if($R$8=true, ElantrisMaximums!K25,0),if($R$9=true, WorldhopperMaximums!K25,0)),")")</f>
        <v>48 (14-81)</v>
      </c>
      <c r="M13" s="5" t="str">
        <f>CONCATENATE(round(((if($R$5=true, StormlightAverages!M25,0)+if($R$6=true, MistbornAverages!M25,0)+if($R$7=true, WarbreakerAverages!M25,0)+if($R$8=true, ElantrisAverages!M25,0)+if($R$9=true, WorldhopperAverages!M25,0))/(if(countif($R$5:$R$9,true)=0, 1, COUNTIF($R$5:$R$9,true)))),0)," (",min(if($R$5=true, StormlightMinimums!L25,100000000000),if($R$6=true, MistbornMinimums!L25,100000000000),if($R$7=true, WarbreakerMinimums!L25,100000000000),if($R$8=true, ElantrisMinimums!L25,100000000000),if($R$9=true, WorldhopperMinimums!L25,100000000000)), ,"-",max(if($R$5=true,StormlightMaximums!L25,0),if($R$6=true,MistbornMaximums!L25,0),if($R$7=true, WarbreakerMaximums!L25,0),if($R$8=true, ElantrisMaximums!L25,0),if($R$9=true, WorldhopperMaximums!L25,0)),")")</f>
        <v>13 (12-14)</v>
      </c>
      <c r="N13" s="5" t="str">
        <f>CONCATENATE(round(((if($R$5=true, StormlightAverages!N25,0)+if($R$6=true, MistbornAverages!N25,0)+if($R$7=true, WarbreakerAverages!N25,0)+if($R$8=true, ElantrisAverages!N25,0)+if($R$9=true, WorldhopperAverages!N25,0))/(if(countif($R$5:$R$9,true)=0, 1, COUNTIF($R$5:$R$9,true)))),0)," (",min(if($R$5=true, StormlightMinimums!M25,100000000000),if($R$6=true, MistbornMinimums!M25,100000000000),if($R$7=true, WarbreakerMinimums!M25,100000000000),if($R$8=true, ElantrisMinimums!M25,100000000000),if($R$9=true, WorldhopperMinimums!M25,100000000000)), ,"-",max(if($R$5=true,StormlightMaximums!M25,0),if($R$6=true,MistbornMaximums!M25,0),if($R$7=true, WarbreakerMaximums!M25,0),if($R$8=true, ElantrisMaximums!M25,0),if($R$9=true, WorldhopperMaximums!M25,0)),")")</f>
        <v>39 (25-52)</v>
      </c>
      <c r="O13" s="5" t="str">
        <f>CONCATENATE(round(((if($R$5=true, StormlightAverages!O25,0)+if($R$6=true, MistbornAverages!O25,0)+if($R$7=true, WarbreakerAverages!O25,0)+if($R$8=true, ElantrisAverages!O25,0)+if($R$9=true, WorldhopperAverages!O25,0))/(if(countif($R$5:$R$9,true)=0, 1, COUNTIF($R$5:$R$9,true)))),0)," (",min(if($R$5=true, StormlightMinimums!N25,100000000000),if($R$6=true, MistbornMinimums!N25,100000000000),if($R$7=true, WarbreakerMinimums!N25,100000000000),if($R$8=true, ElantrisMinimums!N25,100000000000),if($R$9=true, WorldhopperMinimums!N25,100000000000)), ,"-",max(if($R$5=true,StormlightMaximums!N25,0),if($R$6=true,MistbornMaximums!N25,0),if($R$7=true, WarbreakerMaximums!N25,0),if($R$8=true, ElantrisMaximums!N25,0),if($R$9=true, WorldhopperMaximums!N25,0)),")")</f>
        <v>56 (29-83)</v>
      </c>
    </row>
    <row r="17">
      <c r="L17" s="14"/>
      <c r="O17" s="14"/>
    </row>
  </sheetData>
  <mergeCells count="1">
    <mergeCell ref="S6:S9"/>
  </mergeCells>
  <conditionalFormatting sqref="C29">
    <cfRule type="notContainsBlanks" dxfId="5" priority="1">
      <formula>LEN(TRIM(C29))&gt;0</formula>
    </cfRule>
  </conditionalFormatting>
  <conditionalFormatting sqref="A3:O13">
    <cfRule type="cellIs" dxfId="5" priority="2" operator="equal">
      <formula>"R9 = false"</formula>
    </cfRule>
  </conditionalFormatting>
  <dataValidations>
    <dataValidation type="custom" allowBlank="1" showDropDown="1" sqref="A4:A1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38"/>
    <col customWidth="1" min="3" max="3" width="13.38"/>
    <col customWidth="1" min="4" max="4" width="18.63"/>
    <col customWidth="1" min="5" max="5" width="18.38"/>
    <col customWidth="1" min="6" max="15" width="6.38"/>
    <col customWidth="1" min="16" max="17" width="7.38"/>
  </cols>
  <sheetData>
    <row r="2" ht="22.5" customHeight="1">
      <c r="A2" s="15" t="s">
        <v>0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15" t="s">
        <v>34</v>
      </c>
      <c r="K2" s="15" t="s">
        <v>35</v>
      </c>
      <c r="L2" s="15" t="s">
        <v>36</v>
      </c>
      <c r="M2" s="15" t="s">
        <v>37</v>
      </c>
      <c r="N2" s="15" t="s">
        <v>38</v>
      </c>
      <c r="O2" s="15" t="s">
        <v>39</v>
      </c>
      <c r="P2" s="15" t="s">
        <v>40</v>
      </c>
      <c r="Q2" s="15" t="s">
        <v>41</v>
      </c>
      <c r="S2" s="10" t="s">
        <v>19</v>
      </c>
      <c r="T2" s="10" t="b">
        <v>1</v>
      </c>
    </row>
    <row r="3" ht="22.5" customHeight="1">
      <c r="A3" s="16">
        <v>1.0</v>
      </c>
      <c r="B3" s="17">
        <f>round((if($T$2=true,StormlightAverages!E6,0)+if($T$3=true,MistbornAverages!E6,0)+if($T$4=true,WarbreakerAverages!E6,0)+if($T$5=true,ElantrisAverages!E6,0)+if($T$6=true,WorldhopperAverages!E6,0))/(12 * COUNTIF($T$2:$T$6,true)),0)</f>
        <v>5</v>
      </c>
      <c r="C3" s="17">
        <f>round((if($T$2=true,StormlightAverages!E5,0)+if($T$3=true,MistbornAverages!E5,0)+if($T$4=true,WarbreakerAverages!E5,0)+if($T$5=true,ElantrisAverages!E5,0)+if($T$6=true,WorldhopperAverages!E5,0))/(3 * COUNTIF($T$2:$T$6,true)),0)</f>
        <v>7</v>
      </c>
      <c r="D3" s="18">
        <f>round((if($T$2=true,StormlightAverages!B6,0)+if($T$3=true,MistbornAverages!B6,0)+if($T$4=true,WarbreakerAverages!B6,0)+if($T$5=true,ElantrisAverages!B6,0)+if($T$6=true,WorldhopperAverages!B6,0)),0)/if(countif(T2:T6, true)=0,1,countif(T2:T6,true))</f>
        <v>15</v>
      </c>
      <c r="E3" s="19">
        <f>round((if($T$2=true,StormlightAverages!B5,0)+if($T$3=true,MistbornAverages!B5,0)+if($T$4=true,WarbreakerAverages!B5,0)+if($T$5=true,ElantrisAverages!B5,0)+if($T$6=true,WorldhopperAverages!B5,0)),0)/if(countif(T2:T6, true)=0,1,countif(T2:T6,true))</f>
        <v>14</v>
      </c>
      <c r="F3" s="16">
        <f t="shared" ref="F3:Q3" si="1">if(20+F2&gt;=max($D$3,$E$3),round(average($C$3/((20-($E$3-(F2+1)))/20),$B$3/((20-($D$3-(F2+1)))/20)),0), "N/A")</f>
        <v>18</v>
      </c>
      <c r="G3" s="16">
        <f t="shared" si="1"/>
        <v>16</v>
      </c>
      <c r="H3" s="16">
        <f t="shared" si="1"/>
        <v>14</v>
      </c>
      <c r="I3" s="16">
        <f t="shared" si="1"/>
        <v>13</v>
      </c>
      <c r="J3" s="16">
        <f t="shared" si="1"/>
        <v>11</v>
      </c>
      <c r="K3" s="16">
        <f t="shared" si="1"/>
        <v>10</v>
      </c>
      <c r="L3" s="16">
        <f t="shared" si="1"/>
        <v>10</v>
      </c>
      <c r="M3" s="16">
        <f t="shared" si="1"/>
        <v>9</v>
      </c>
      <c r="N3" s="16">
        <f t="shared" si="1"/>
        <v>8</v>
      </c>
      <c r="O3" s="16">
        <f t="shared" si="1"/>
        <v>8</v>
      </c>
      <c r="P3" s="16">
        <f t="shared" si="1"/>
        <v>7</v>
      </c>
      <c r="Q3" s="16">
        <f t="shared" si="1"/>
        <v>7</v>
      </c>
      <c r="S3" s="10" t="s">
        <v>21</v>
      </c>
      <c r="T3" s="10" t="b">
        <v>0</v>
      </c>
      <c r="U3" s="11" t="s">
        <v>22</v>
      </c>
    </row>
    <row r="4" ht="22.5" customHeight="1">
      <c r="A4" s="16">
        <v>2.0</v>
      </c>
      <c r="B4" s="17">
        <f>round((if($T$2=true,StormlightAverages!E13,0)+if($T$3=true,MistbornAverages!E13,0)+if($T$4=true,WarbreakerAverages!E13,0)+if($T$5=true,ElantrisAverages!E13,0)+if($T$6=true,WorldhopperAverages!E13,0))/(12 * COUNTIF($T$2:$T$6,true)),0)</f>
        <v>11</v>
      </c>
      <c r="C4" s="17">
        <f>round((if($T$2=true,StormlightAverages!E12,0)+if($T$3=true,MistbornAverages!E12,0)+if($T$4=true,WarbreakerAverages!E12,0)+if($T$5=true,ElantrisAverages!E12,0)+if($T$6=true,WorldhopperAverages!E12,0))/(3 * COUNTIF($T$2:$T$6,true)),0)</f>
        <v>13</v>
      </c>
      <c r="D4" s="18">
        <f>round((if($T$2=true,StormlightAverages!B13,0)+if($T$3=true,MistbornAverages!B13,0)+if($T$4=true,WarbreakerAverages!B13,0)+if($T$5=true,ElantrisAverages!B13,0)+if($T$6=true,WorldhopperAverages!B13,0)),0)/if(countif(T2:T6, true)=0,1,countif(T2:T6,true))</f>
        <v>19</v>
      </c>
      <c r="E4" s="19">
        <f>round((if($T$2=true,StormlightAverages!B12,0)+if($T$3=true,MistbornAverages!B12,0)+if($T$4=true,WarbreakerAverages!B12,0)+if($T$5=true,ElantrisAverages!B12,0)+if($T$6=true,WorldhopperAverages!B12,0)),0)/if(countif(T2:T6, true)=0,1,countif(T2:T6,true))</f>
        <v>16</v>
      </c>
      <c r="F4" s="16">
        <f t="shared" ref="F4:Q4" si="2">if(20+F2&gt;=max($D$4,$E$4),round(average($C$4/((20-($E$4-(F2+1)))/20),$B$4/((20-($D$4-(F2+1)))/20)),0), "N/A")</f>
        <v>81</v>
      </c>
      <c r="G4" s="16">
        <f t="shared" si="2"/>
        <v>58</v>
      </c>
      <c r="H4" s="16">
        <f t="shared" si="2"/>
        <v>46</v>
      </c>
      <c r="I4" s="16">
        <f t="shared" si="2"/>
        <v>38</v>
      </c>
      <c r="J4" s="16">
        <f t="shared" si="2"/>
        <v>33</v>
      </c>
      <c r="K4" s="16">
        <f t="shared" si="2"/>
        <v>29</v>
      </c>
      <c r="L4" s="16">
        <f t="shared" si="2"/>
        <v>26</v>
      </c>
      <c r="M4" s="16">
        <f t="shared" si="2"/>
        <v>23</v>
      </c>
      <c r="N4" s="16">
        <f t="shared" si="2"/>
        <v>21</v>
      </c>
      <c r="O4" s="16">
        <f t="shared" si="2"/>
        <v>19</v>
      </c>
      <c r="P4" s="16">
        <f t="shared" si="2"/>
        <v>18</v>
      </c>
      <c r="Q4" s="16">
        <f t="shared" si="2"/>
        <v>17</v>
      </c>
      <c r="S4" s="10" t="s">
        <v>23</v>
      </c>
      <c r="T4" s="10" t="b">
        <v>0</v>
      </c>
    </row>
    <row r="5" ht="22.5" customHeight="1">
      <c r="A5" s="16">
        <v>3.0</v>
      </c>
      <c r="B5" s="17">
        <f>round((if($T$2=true,StormlightAverages!E19,0)+if($T$3=true,MistbornAverages!E19,0)+if($T$4=true,WarbreakerAverages!E19,0)+if($T$5=true,ElantrisAverages!E19,0)+if($T$6=true,WorldhopperAverages!E19,0))/(12 * COUNTIF($T$2:$T$6,true)),0)</f>
        <v>16</v>
      </c>
      <c r="C5" s="17">
        <f>round((if($T$2=true,StormlightAverages!E18,0)+if($T$3=true,MistbornAverages!E18,0)+if($T$4=true,WarbreakerAverages!E18,0)+if($T$5=true,ElantrisAverages!E18,0)+if($T$6=true,WorldhopperAverages!E18,0))/(3 * COUNTIF($T$2:$T$6,true)),0)</f>
        <v>19</v>
      </c>
      <c r="D5" s="18">
        <f>round((if($T$2=true,StormlightAverages!B19,0)+if($T$3=true,MistbornAverages!B19,0)+if($T$4=true,WarbreakerAverages!B19,0)+if($T$5=true,ElantrisAverages!B19,0)+if($T$6=true,WorldhopperAverages!B19,0)),0)/if(countif(T2:T6, true)=0,1,countif(T2:T6,true))</f>
        <v>19</v>
      </c>
      <c r="E5" s="19">
        <f>round((if($T$2=true,StormlightAverages!B18,0)+if($T$3=true,MistbornAverages!B18,0)+if($T$4=true,WarbreakerAverages!B18,0)+if($T$5=true,ElantrisAverages!B18,0)+if($T$6=true,WorldhopperAverages!B18,0)),0)/if(countif(T2:T6, true)=0,1,countif(T2:T6,true))</f>
        <v>17</v>
      </c>
      <c r="F5" s="16">
        <f t="shared" ref="F5:Q5" si="3">if(20+F2&gt;=max($D$5,$E$5), round(average($C$5/((20-($E$5-(F2+1)))/20),$B$5/((20-($D$5-(F2+1)))/20)),0),"N/A")</f>
        <v>128</v>
      </c>
      <c r="G5" s="16">
        <f t="shared" si="3"/>
        <v>91</v>
      </c>
      <c r="H5" s="16">
        <f t="shared" si="3"/>
        <v>72</v>
      </c>
      <c r="I5" s="16">
        <f t="shared" si="3"/>
        <v>59</v>
      </c>
      <c r="J5" s="16">
        <f t="shared" si="3"/>
        <v>50</v>
      </c>
      <c r="K5" s="16">
        <f t="shared" si="3"/>
        <v>44</v>
      </c>
      <c r="L5" s="16">
        <f t="shared" si="3"/>
        <v>39</v>
      </c>
      <c r="M5" s="16">
        <f t="shared" si="3"/>
        <v>35</v>
      </c>
      <c r="N5" s="16">
        <f t="shared" si="3"/>
        <v>32</v>
      </c>
      <c r="O5" s="16">
        <f t="shared" si="3"/>
        <v>29</v>
      </c>
      <c r="P5" s="16">
        <f t="shared" si="3"/>
        <v>27</v>
      </c>
      <c r="Q5" s="16">
        <f t="shared" si="3"/>
        <v>25</v>
      </c>
      <c r="S5" s="10" t="s">
        <v>24</v>
      </c>
      <c r="T5" s="10" t="b">
        <v>0</v>
      </c>
    </row>
    <row r="6" ht="22.5" customHeight="1">
      <c r="A6" s="16">
        <v>4.0</v>
      </c>
      <c r="B6" s="17">
        <f>round((if($T$2=true,StormlightAverages!E25,0)+if($T$3=true,MistbornAverages!E25,0)+if($T$4=true,WarbreakerAverages!E25,0)+if($T$5=true,ElantrisAverages!E25,0)+if($T$6=true,WorldhopperAverages!E25,0))/(12 * COUNTIF($T$2:$T$6,true)),0)</f>
        <v>18</v>
      </c>
      <c r="C6" s="17">
        <f>round((if($T$2=true,StormlightAverages!E24,0)+if($T$3=true,MistbornAverages!E24,0)+if($T$4=true,WarbreakerAverages!E24,0)+if($T$5=true,ElantrisAverages!E24,0)+if($T$6=true,WorldhopperAverages!E24,0))/(3 * COUNTIF($T$2:$T$6,true)),0)</f>
        <v>19</v>
      </c>
      <c r="D6" s="18">
        <f>round((if($T$2=true,StormlightAverages!B25,0)+if($T$3=true,MistbornAverages!B25,0)+if($T$4=true,WarbreakerAverages!B25,0)+if($T$5=true,ElantrisAverages!B25,0)+if($T$6=true,WorldhopperAverages!B25,0)),0)/if(countif(T2:T6, true)=0,1,countif(T2:T6,true))</f>
        <v>21</v>
      </c>
      <c r="E6" s="19">
        <f>round((if($T$2=true,StormlightAverages!B24,0)+if($T$3=true,MistbornAverages!B24,0)+if($T$4=true,WarbreakerAverages!B24,0)+if($T$5=true,ElantrisAverages!B24,0)+if($T$6=true,WorldhopperAverages!B24,0)),0)/if(countif(T2:T6, true)=0,1,countif(T2:T6,true))</f>
        <v>16</v>
      </c>
      <c r="F6" s="16" t="str">
        <f t="shared" ref="F6:Q6" si="4">if(20+F2&gt;=max($D$6:$E$6), round(average($C$6/((20-($E$6-(F2+1)))/20),$B$6/((20-($D$6-(F2+1)))/20)),0), "N/A")</f>
        <v>N/A</v>
      </c>
      <c r="G6" s="16">
        <f t="shared" si="4"/>
        <v>212</v>
      </c>
      <c r="H6" s="16">
        <f t="shared" si="4"/>
        <v>117</v>
      </c>
      <c r="I6" s="16">
        <f t="shared" si="4"/>
        <v>84</v>
      </c>
      <c r="J6" s="16">
        <f t="shared" si="4"/>
        <v>66</v>
      </c>
      <c r="K6" s="16">
        <f t="shared" si="4"/>
        <v>55</v>
      </c>
      <c r="L6" s="16">
        <f t="shared" si="4"/>
        <v>47</v>
      </c>
      <c r="M6" s="16">
        <f t="shared" si="4"/>
        <v>42</v>
      </c>
      <c r="N6" s="16">
        <f t="shared" si="4"/>
        <v>37</v>
      </c>
      <c r="O6" s="16">
        <f t="shared" si="4"/>
        <v>34</v>
      </c>
      <c r="P6" s="16">
        <f t="shared" si="4"/>
        <v>31</v>
      </c>
      <c r="Q6" s="16">
        <f t="shared" si="4"/>
        <v>28</v>
      </c>
      <c r="S6" s="10" t="s">
        <v>25</v>
      </c>
      <c r="T6" s="10" t="b">
        <v>0</v>
      </c>
    </row>
    <row r="10">
      <c r="F10" s="10"/>
    </row>
    <row r="15">
      <c r="G15" s="10" t="s">
        <v>42</v>
      </c>
    </row>
    <row r="18">
      <c r="E18" s="10"/>
    </row>
  </sheetData>
  <mergeCells count="1">
    <mergeCell ref="U3:U6"/>
  </mergeCells>
  <dataValidations>
    <dataValidation type="custom" allowBlank="1" showDropDown="1" sqref="D3:E6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1" width="12.5"/>
    <col customWidth="1" min="13" max="13" width="12.5"/>
  </cols>
  <sheetData>
    <row r="1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44</v>
      </c>
      <c r="M3" s="22" t="s">
        <v>12</v>
      </c>
      <c r="N3" s="22" t="s">
        <v>13</v>
      </c>
      <c r="O3" s="22" t="s">
        <v>14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23" t="s">
        <v>15</v>
      </c>
      <c r="B4" s="24">
        <f>AVERAGEIF('StormlightTier 1'!$B:$B, "Minion", 'StormlightTier 1'!C:C)</f>
        <v>13.3</v>
      </c>
      <c r="C4" s="24">
        <f>AVERAGEIF('StormlightTier 1'!$B:$B, "Minion", 'StormlightTier 1'!D:D)</f>
        <v>11.7</v>
      </c>
      <c r="D4" s="24">
        <f>AVERAGEIF('StormlightTier 1'!$B:$B, "Minion", 'StormlightTier 1'!E:E)</f>
        <v>12.3</v>
      </c>
      <c r="E4" s="24">
        <f>AVERAGEIF('StormlightTier 1'!$B:$B, "Minion", 'StormlightTier 1'!F:F)</f>
        <v>11.3</v>
      </c>
      <c r="F4" s="24">
        <f>AVERAGEIF('StormlightTier 1'!$B:$B, "Minion", 'StormlightTier 1'!G:G)</f>
        <v>3.8</v>
      </c>
      <c r="G4" s="24">
        <f>AVERAGEIF('StormlightTier 1'!$B:$B, "Minion", 'StormlightTier 1'!H:H)</f>
        <v>0</v>
      </c>
      <c r="H4" s="24">
        <f>AVERAGEIF('StormlightTier 1'!$B:$B, "Minion", 'StormlightTier 1'!I:I)</f>
        <v>6.7</v>
      </c>
      <c r="I4" s="24">
        <f>AVERAGEIF('StormlightTier 1'!$B:$B, "Minion", 'StormlightTier 1'!J:J)</f>
        <v>1.7</v>
      </c>
      <c r="J4" s="24">
        <f>AVERAGEIF('StormlightTier 1'!$B:$B, "Minion", 'StormlightTier 1'!K:K)</f>
        <v>5.5</v>
      </c>
      <c r="K4" s="24">
        <f>AVERAGEIF(StormlightIsInvested!$A:$A, "Minion", StormlightIsInvested!B:B)</f>
        <v>0</v>
      </c>
      <c r="L4" s="24">
        <f t="shared" ref="L4:L6" si="1">SUM(H4:K4)</f>
        <v>13.9</v>
      </c>
      <c r="M4" s="24">
        <f>AVERAGEIF('StormlightTier 1'!$B:$B, "Minion", 'StormlightTier 1'!M:M)</f>
        <v>2.8</v>
      </c>
      <c r="N4" s="24">
        <f>AVERAGEIF('StormlightTier 1'!$B:$B, "Minion", 'StormlightTier 1'!N:N)</f>
        <v>6.7</v>
      </c>
      <c r="O4" s="24">
        <f>AVERAGEIF('StormlightTier 1'!$B:$B, "Minion", 'StormlightTier 1'!O:O)</f>
        <v>6.7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 t="s">
        <v>18</v>
      </c>
      <c r="B5" s="24">
        <f>AVERAGEIF('StormlightTier 1'!$B:$B, "Rival", 'StormlightTier 1'!C:C)</f>
        <v>14.11111111</v>
      </c>
      <c r="C5" s="24">
        <f>AVERAGEIF('StormlightTier 1'!$B:$B, "Rival", 'StormlightTier 1'!D:D)</f>
        <v>12.72222222</v>
      </c>
      <c r="D5" s="24">
        <f>AVERAGEIF('StormlightTier 1'!$B:$B, "Rival", 'StormlightTier 1'!E:E)</f>
        <v>13.77777778</v>
      </c>
      <c r="E5" s="24">
        <f>AVERAGEIF('StormlightTier 1'!$B:$B, "Rival", 'StormlightTier 1'!F:F)</f>
        <v>22.44444444</v>
      </c>
      <c r="F5" s="24">
        <f>AVERAGEIF('StormlightTier 1'!$B:$B, "Rival", 'StormlightTier 1'!G:G)</f>
        <v>3.777777778</v>
      </c>
      <c r="G5" s="24">
        <f>AVERAGEIF('StormlightTier 1'!$B:$B, "Rival", 'StormlightTier 1'!H:H)</f>
        <v>0.5</v>
      </c>
      <c r="H5" s="24">
        <f>AVERAGEIF('StormlightTier 1'!$B:$B, "Rival", 'StormlightTier 1'!I:I)</f>
        <v>11.77777778</v>
      </c>
      <c r="I5" s="24">
        <f>AVERAGEIF('StormlightTier 1'!$B:$B, "Rival", 'StormlightTier 1'!J:J)</f>
        <v>4.5</v>
      </c>
      <c r="J5" s="24">
        <f>AVERAGEIF('StormlightTier 1'!$B:$B, "Rival", 'StormlightTier 1'!K:K)</f>
        <v>9.222222222</v>
      </c>
      <c r="K5" s="24">
        <f>AVERAGEIF(StormlightIsInvested!$A:$A, "Rival", StormlightIsInvested!B:B)</f>
        <v>9</v>
      </c>
      <c r="L5" s="24">
        <f t="shared" si="1"/>
        <v>34.5</v>
      </c>
      <c r="M5" s="24">
        <f>AVERAGEIF('StormlightTier 1'!$B:$B, "Rival", 'StormlightTier 1'!M:M)</f>
        <v>4.444444444</v>
      </c>
      <c r="N5" s="24">
        <f>AVERAGEIF('StormlightTier 1'!$B:$B, "Rival", 'StormlightTier 1'!N:N)</f>
        <v>12.11111111</v>
      </c>
      <c r="O5" s="24">
        <f>AVERAGEIF('StormlightTier 1'!$B:$B, "Rival", 'StormlightTier 1'!O:O)</f>
        <v>14.88888889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 t="s">
        <v>20</v>
      </c>
      <c r="B6" s="24">
        <f>AVERAGEIF('StormlightTier 1'!$B:$B, "Boss", 'StormlightTier 1'!C:C)</f>
        <v>14.66666667</v>
      </c>
      <c r="C6" s="24">
        <f>AVERAGEIF('StormlightTier 1'!$B:$B, "Boss", 'StormlightTier 1'!D:D)</f>
        <v>15</v>
      </c>
      <c r="D6" s="24">
        <f>AVERAGEIF('StormlightTier 1'!$B:$B, "Boss", 'StormlightTier 1'!E:E)</f>
        <v>16</v>
      </c>
      <c r="E6" s="24">
        <f>AVERAGEIF('StormlightTier 1'!$B:$B, "Boss", 'StormlightTier 1'!F:F)</f>
        <v>56.66666667</v>
      </c>
      <c r="F6" s="24">
        <f>AVERAGEIF('StormlightTier 1'!$B:$B, "Boss", 'StormlightTier 1'!G:G)</f>
        <v>4.666666667</v>
      </c>
      <c r="G6" s="24">
        <f>AVERAGEIF('StormlightTier 1'!$B:$B, "Boss", 'StormlightTier 1'!H:H)</f>
        <v>2</v>
      </c>
      <c r="H6" s="24">
        <f>AVERAGEIF('StormlightTier 1'!$B:$B, "Boss", 'StormlightTier 1'!I:I)</f>
        <v>8.666666667</v>
      </c>
      <c r="I6" s="24">
        <f>AVERAGEIF('StormlightTier 1'!$B:$B, "Boss", 'StormlightTier 1'!J:J)</f>
        <v>11.66666667</v>
      </c>
      <c r="J6" s="24">
        <f>AVERAGEIF('StormlightTier 1'!$B:$B, "Boss", 'StormlightTier 1'!K:K)</f>
        <v>17</v>
      </c>
      <c r="K6" s="24">
        <f>AVERAGEIF(StormlightIsInvested!$A:$A, "Boss", StormlightIsInvested!B:B)</f>
        <v>22</v>
      </c>
      <c r="L6" s="24">
        <f t="shared" si="1"/>
        <v>59.33333333</v>
      </c>
      <c r="M6" s="24">
        <f>AVERAGEIF('StormlightTier 1'!$B:$B, "Boss", 'StormlightTier 1'!M:M)</f>
        <v>4.666666667</v>
      </c>
      <c r="N6" s="24">
        <f>AVERAGEIF('StormlightTier 1'!$B:$B, "Boss", 'StormlightTier 1'!N:N)</f>
        <v>16.33333333</v>
      </c>
      <c r="O6" s="24">
        <f>AVERAGEIF('StormlightTier 1'!$B:$B, "Boss", 'StormlightTier 1'!O:O)</f>
        <v>24.33333333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44</v>
      </c>
      <c r="M10" s="22" t="s">
        <v>12</v>
      </c>
      <c r="N10" s="22" t="s">
        <v>13</v>
      </c>
      <c r="O10" s="22" t="s">
        <v>14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 t="s">
        <v>15</v>
      </c>
      <c r="B11" s="24">
        <f>AVERAGEIF(StormlightTier2!$B:$B, "Minion", StormlightTier2!C:C)</f>
        <v>13</v>
      </c>
      <c r="C11" s="24">
        <f>AVERAGEIF(StormlightTier2!$B:$B, "Minion", StormlightTier2!D:D)</f>
        <v>13.5</v>
      </c>
      <c r="D11" s="24">
        <f>AVERAGEIF(StormlightTier2!$B:$B, "Minion", StormlightTier2!E:E)</f>
        <v>16</v>
      </c>
      <c r="E11" s="24">
        <f>AVERAGEIF(StormlightTier2!$B:$B, "Minion", StormlightTier2!F:F)</f>
        <v>21</v>
      </c>
      <c r="F11" s="24">
        <f>AVERAGEIF(StormlightTier2!$B:$B, "Minion", StormlightTier2!G:G)</f>
        <v>3.5</v>
      </c>
      <c r="G11" s="24">
        <f>AVERAGEIF(StormlightTier2!$B:$B, "Minion", StormlightTier2!H:H)</f>
        <v>2.5</v>
      </c>
      <c r="H11" s="24">
        <f>AVERAGEIF(StormlightTier2!$B:$B, "Minion", StormlightTier2!I:I)</f>
        <v>16</v>
      </c>
      <c r="I11" s="24">
        <f>AVERAGEIF(StormlightTier2!$B:$B, "Minion", StormlightTier2!J:J)</f>
        <v>2</v>
      </c>
      <c r="J11" s="24">
        <f>AVERAGEIF(StormlightTier2!$B:$B, "Minion", StormlightTier2!K:K)</f>
        <v>19</v>
      </c>
      <c r="K11" s="24">
        <f>AVERAGEIF(StormlightIsInvested!$C:$C, "Minion", StormlightIsInvested!D:D)</f>
        <v>0</v>
      </c>
      <c r="L11" s="24">
        <f t="shared" ref="L11:L13" si="2">SUM(H11:K11)</f>
        <v>37</v>
      </c>
      <c r="M11" s="24">
        <f>AVERAGEIF(StormlightTier2!$B:$B, "Minion", StormlightTier2!M:M)</f>
        <v>5.5</v>
      </c>
      <c r="N11" s="24">
        <f>AVERAGEIF(StormlightTier2!$B:$B, "Minion", StormlightTier2!N:N)</f>
        <v>8</v>
      </c>
      <c r="O11" s="24">
        <f>AVERAGEIF(StormlightTier2!$B:$B, "Minion", StormlightTier2!O:O)</f>
        <v>9.5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 t="s">
        <v>18</v>
      </c>
      <c r="B12" s="24">
        <f>AVERAGEIF(StormlightTier2!$B:$B, "Rival", StormlightTier2!C:C)</f>
        <v>15.85185185</v>
      </c>
      <c r="C12" s="24">
        <f>AVERAGEIF(StormlightTier2!$B:$B, "Rival", StormlightTier2!D:D)</f>
        <v>14.92592593</v>
      </c>
      <c r="D12" s="24">
        <f>AVERAGEIF(StormlightTier2!$B:$B, "Rival", StormlightTier2!E:E)</f>
        <v>15.33333333</v>
      </c>
      <c r="E12" s="24">
        <f>AVERAGEIF(StormlightTier2!$B:$B, "Rival", StormlightTier2!F:F)</f>
        <v>38.77777778</v>
      </c>
      <c r="F12" s="24">
        <f>AVERAGEIF(StormlightTier2!$B:$B, "Rival", StormlightTier2!G:G)</f>
        <v>4.814814815</v>
      </c>
      <c r="G12" s="24">
        <f>AVERAGEIF(StormlightTier2!$B:$B, "Rival", StormlightTier2!H:H)</f>
        <v>2.888888889</v>
      </c>
      <c r="H12" s="24">
        <f>AVERAGEIF(StormlightTier2!$B:$B, "Rival", StormlightTier2!I:I)</f>
        <v>16.44444444</v>
      </c>
      <c r="I12" s="24">
        <f>AVERAGEIF(StormlightTier2!$B:$B, "Rival", StormlightTier2!J:J)</f>
        <v>9.518518519</v>
      </c>
      <c r="J12" s="24">
        <f>AVERAGEIF(StormlightTier2!$B:$B, "Rival", StormlightTier2!K:K)</f>
        <v>12.88888889</v>
      </c>
      <c r="K12" s="24">
        <f>AVERAGEIF(StormlightIsInvested!$C:$C, "Rival", StormlightIsInvested!D:D)</f>
        <v>8.777777778</v>
      </c>
      <c r="L12" s="24">
        <f t="shared" si="2"/>
        <v>47.62962963</v>
      </c>
      <c r="M12" s="24">
        <f>AVERAGEIF(StormlightTier2!$B:$B, "Rival", StormlightTier2!M:M)</f>
        <v>6.703703704</v>
      </c>
      <c r="N12" s="24">
        <f>AVERAGEIF(StormlightTier2!$B:$B, "Rival", StormlightTier2!N:N)</f>
        <v>18.11111111</v>
      </c>
      <c r="O12" s="24">
        <f>AVERAGEIF(StormlightTier2!$B:$B, "Rival", StormlightTier2!O:O)</f>
        <v>24.07407407</v>
      </c>
      <c r="P12" s="21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 t="s">
        <v>20</v>
      </c>
      <c r="B13" s="24">
        <f>AVERAGEIF(StormlightTier2!$B:$B, "Boss", StormlightTier2!C:C)</f>
        <v>18.5</v>
      </c>
      <c r="C13" s="24">
        <f>AVERAGEIF(StormlightTier2!$B:$B, "Boss", StormlightTier2!D:D)</f>
        <v>14.5</v>
      </c>
      <c r="D13" s="24">
        <f>AVERAGEIF(StormlightTier2!$B:$B, "Boss", StormlightTier2!E:E)</f>
        <v>16</v>
      </c>
      <c r="E13" s="24">
        <f>AVERAGEIF(StormlightTier2!$B:$B, "Boss", StormlightTier2!F:F)</f>
        <v>135</v>
      </c>
      <c r="F13" s="24">
        <f>AVERAGEIF(StormlightTier2!$B:$B, "Boss", StormlightTier2!G:G)</f>
        <v>5</v>
      </c>
      <c r="G13" s="24">
        <f>AVERAGEIF(StormlightTier2!$B:$B, "Boss", StormlightTier2!H:H)</f>
        <v>0</v>
      </c>
      <c r="H13" s="24">
        <f>AVERAGEIF(StormlightTier2!$B:$B, "Boss", StormlightTier2!I:I)</f>
        <v>11</v>
      </c>
      <c r="I13" s="24">
        <f>AVERAGEIF(StormlightTier2!$B:$B, "Boss", StormlightTier2!J:J)</f>
        <v>5.5</v>
      </c>
      <c r="J13" s="24">
        <f>AVERAGEIF(StormlightTier2!$B:$B, "Boss", StormlightTier2!K:K)</f>
        <v>9.5</v>
      </c>
      <c r="K13" s="24">
        <f>AVERAGEIF(StormlightIsInvested!$C:$C, "Boss", StormlightIsInvested!D:D)</f>
        <v>0</v>
      </c>
      <c r="L13" s="24">
        <f t="shared" si="2"/>
        <v>26</v>
      </c>
      <c r="M13" s="24">
        <f>AVERAGEIF(StormlightTier2!$B:$B, "Boss", StormlightTier2!M:M)</f>
        <v>8</v>
      </c>
      <c r="N13" s="24">
        <f>AVERAGEIF(StormlightTier2!$B:$B, "Boss", StormlightTier2!N:N)</f>
        <v>14.5</v>
      </c>
      <c r="O13" s="24">
        <f>AVERAGEIF(StormlightTier2!$B:$B, "Boss", StormlightTier2!O:O)</f>
        <v>26</v>
      </c>
      <c r="P13" s="21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44</v>
      </c>
      <c r="M17" s="22" t="s">
        <v>12</v>
      </c>
      <c r="N17" s="22" t="s">
        <v>13</v>
      </c>
      <c r="O17" s="22" t="s">
        <v>14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 t="s">
        <v>18</v>
      </c>
      <c r="B18" s="24">
        <f>AVERAGEIF(StormlightTier3!$B:$B, "Rival", StormlightTier3!C:C)</f>
        <v>16.75</v>
      </c>
      <c r="C18" s="24">
        <f>AVERAGEIF(StormlightTier3!$B:$B, "Rival", StormlightTier3!D:D)</f>
        <v>17.125</v>
      </c>
      <c r="D18" s="24">
        <f>AVERAGEIF(StormlightTier3!$B:$B, "Rival", StormlightTier3!E:E)</f>
        <v>17.125</v>
      </c>
      <c r="E18" s="24">
        <f>AVERAGEIF(StormlightTier3!$B:$B, "Rival", StormlightTier3!F:F)</f>
        <v>56.75</v>
      </c>
      <c r="F18" s="24">
        <f>AVERAGEIF(StormlightTier3!$B:$B, "Rival", StormlightTier3!G:G)</f>
        <v>6.25</v>
      </c>
      <c r="G18" s="24">
        <f>AVERAGEIF(StormlightTier3!$B:$B, "Rival", StormlightTier3!H:H)</f>
        <v>3.125</v>
      </c>
      <c r="H18" s="24">
        <f>AVERAGEIF(StormlightTier3!$B:$B, "Rival", StormlightTier3!I:I)</f>
        <v>20.875</v>
      </c>
      <c r="I18" s="24">
        <f>AVERAGEIF(StormlightTier3!$B:$B, "Rival", StormlightTier3!J:J)</f>
        <v>17.375</v>
      </c>
      <c r="J18" s="24">
        <f>AVERAGEIF(StormlightTier3!$B:$B, "Rival", StormlightTier3!K:K)</f>
        <v>22.125</v>
      </c>
      <c r="K18" s="24">
        <f>AVERAGEIF(StormlightIsInvested!$E:$E, "Rival", StormlightIsInvested!F:F)</f>
        <v>11.5</v>
      </c>
      <c r="L18" s="24">
        <f t="shared" ref="L18:L19" si="3">SUM(H18:K18)</f>
        <v>71.875</v>
      </c>
      <c r="M18" s="24">
        <f>AVERAGEIF(StormlightTier3!$B:$B, "Rival", StormlightTier3!M:M)</f>
        <v>8.25</v>
      </c>
      <c r="N18" s="24">
        <f>AVERAGEIF(StormlightTier3!$B:$B, "Rival", StormlightTier3!N:N)</f>
        <v>22.125</v>
      </c>
      <c r="O18" s="24">
        <f>AVERAGEIF(StormlightTier3!$B:$B, "Rival", StormlightTier3!O:O)</f>
        <v>27.375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 t="s">
        <v>20</v>
      </c>
      <c r="B19" s="24">
        <f>AVERAGEIF(StormlightTier3!$B:$B, "Boss", StormlightTier3!C:C)</f>
        <v>18.8</v>
      </c>
      <c r="C19" s="24">
        <f>AVERAGEIF(StormlightTier3!$B:$B, "Boss", StormlightTier3!D:D)</f>
        <v>18.8</v>
      </c>
      <c r="D19" s="24">
        <f>AVERAGEIF(StormlightTier3!$B:$B, "Boss", StormlightTier3!E:E)</f>
        <v>16.8</v>
      </c>
      <c r="E19" s="24">
        <f>AVERAGEIF(StormlightTier3!$B:$B, "Boss", StormlightTier3!F:F)</f>
        <v>195.6</v>
      </c>
      <c r="F19" s="24">
        <f>AVERAGEIF(StormlightTier3!$B:$B, "Boss", StormlightTier3!G:G)</f>
        <v>8.2</v>
      </c>
      <c r="G19" s="24">
        <f>AVERAGEIF(StormlightTier3!$B:$B, "Boss", StormlightTier3!H:H)</f>
        <v>4.6</v>
      </c>
      <c r="H19" s="24">
        <f>AVERAGEIF(StormlightTier3!$B:$B, "Boss", StormlightTier3!I:I)</f>
        <v>16.8</v>
      </c>
      <c r="I19" s="24">
        <f>AVERAGEIF(StormlightTier3!$B:$B, "Boss", StormlightTier3!J:J)</f>
        <v>17.6</v>
      </c>
      <c r="J19" s="24">
        <f>AVERAGEIF(StormlightTier3!$B:$B, "Boss", StormlightTier3!K:K)</f>
        <v>13</v>
      </c>
      <c r="K19" s="24">
        <f>AVERAGEIF(StormlightIsInvested!$E:$E, "Boss", StormlightIsInvested!F:F)</f>
        <v>10.66666667</v>
      </c>
      <c r="L19" s="24">
        <f t="shared" si="3"/>
        <v>58.06666667</v>
      </c>
      <c r="M19" s="24">
        <f>AVERAGEIF(StormlightTier3!$B:$B, "Boss", StormlightTier3!M:M)</f>
        <v>10.4</v>
      </c>
      <c r="N19" s="24">
        <f>AVERAGEIF(StormlightTier3!$B:$B, "Boss", StormlightTier3!N:N)</f>
        <v>31.8</v>
      </c>
      <c r="O19" s="24">
        <f>AVERAGEIF(StormlightTier3!$B:$B, "Boss", StormlightTier3!O:O)</f>
        <v>44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0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44</v>
      </c>
      <c r="M23" s="22" t="s">
        <v>12</v>
      </c>
      <c r="N23" s="22" t="s">
        <v>13</v>
      </c>
      <c r="O23" s="22" t="s">
        <v>14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 t="s">
        <v>18</v>
      </c>
      <c r="B24" s="24">
        <f>AVERAGEIF('StormlightTier 4'!$B:$B, "Rival", 'StormlightTier 4'!C:C)</f>
        <v>16.33333333</v>
      </c>
      <c r="C24" s="24">
        <f>AVERAGEIF('StormlightTier 4'!$B:$B, "Rival", 'StormlightTier 4'!D:D)</f>
        <v>18</v>
      </c>
      <c r="D24" s="24">
        <f>AVERAGEIF('StormlightTier 4'!$B:$B, "Rival", 'StormlightTier 4'!E:E)</f>
        <v>16.66666667</v>
      </c>
      <c r="E24" s="24">
        <f>AVERAGEIF('StormlightTier 4'!$B:$B, "Rival", 'StormlightTier 4'!F:F)</f>
        <v>57.33333333</v>
      </c>
      <c r="F24" s="24">
        <f>AVERAGEIF('StormlightTier 4'!$B:$B, "Rival", 'StormlightTier 4'!G:G)</f>
        <v>5.666666667</v>
      </c>
      <c r="G24" s="24">
        <f>AVERAGEIF('StormlightTier 4'!$B:$B, "Rival", 'StormlightTier 4'!H:H)</f>
        <v>6.666666667</v>
      </c>
      <c r="H24" s="24">
        <f>AVERAGEIF('StormlightTier 4'!$B:$B, "Rival", 'StormlightTier 4'!I:I)</f>
        <v>22.66666667</v>
      </c>
      <c r="I24" s="24">
        <f>AVERAGEIF('StormlightTier 4'!$B:$B, "Rival", 'StormlightTier 4'!J:J)</f>
        <v>18.66666667</v>
      </c>
      <c r="J24" s="24">
        <f>AVERAGEIF('StormlightTier 4'!$B:$B, "Rival", 'StormlightTier 4'!K:K)</f>
        <v>21</v>
      </c>
      <c r="K24" s="24">
        <f>AVERAGEIF(StormlightIsInvested!$G:$G, "Rival", StormlightIsInvested!H:H)</f>
        <v>18</v>
      </c>
      <c r="L24" s="24">
        <f t="shared" ref="L24:L25" si="4">SUM(H24:K24)</f>
        <v>80.33333333</v>
      </c>
      <c r="M24" s="24">
        <f>AVERAGEIF('StormlightTier 4'!$B:$B, "Rival", 'StormlightTier 4'!M:M)</f>
        <v>9</v>
      </c>
      <c r="N24" s="24">
        <f>AVERAGEIF('StormlightTier 4'!$B:$B, "Rival", 'StormlightTier 4'!N:N)</f>
        <v>30</v>
      </c>
      <c r="O24" s="24">
        <f>AVERAGEIF('StormlightTier 4'!$B:$B, "Rival", 'StormlightTier 4'!O:O)</f>
        <v>33.66666667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20</v>
      </c>
      <c r="B25" s="24">
        <f>AVERAGEIF('StormlightTier 4'!$B:$B, "Boss", 'StormlightTier 4'!C:C)</f>
        <v>21</v>
      </c>
      <c r="C25" s="24">
        <f>AVERAGEIF('StormlightTier 4'!$B:$B, "Boss", 'StormlightTier 4'!D:D)</f>
        <v>19</v>
      </c>
      <c r="D25" s="24">
        <f>AVERAGEIF('StormlightTier 4'!$B:$B, "Boss", 'StormlightTier 4'!E:E)</f>
        <v>18</v>
      </c>
      <c r="E25" s="24">
        <f>AVERAGEIF('StormlightTier 4'!$B:$B, "Boss", 'StormlightTier 4'!F:F)</f>
        <v>215</v>
      </c>
      <c r="F25" s="24">
        <f>AVERAGEIF('StormlightTier 4'!$B:$B, "Boss", 'StormlightTier 4'!G:G)</f>
        <v>10.5</v>
      </c>
      <c r="G25" s="24">
        <f>AVERAGEIF('StormlightTier 4'!$B:$B, "Boss", 'StormlightTier 4'!H:H)</f>
        <v>8</v>
      </c>
      <c r="H25" s="24">
        <f>AVERAGEIF('StormlightTier 4'!$B:$B, "Boss", 'StormlightTier 4'!I:I)</f>
        <v>37</v>
      </c>
      <c r="I25" s="24">
        <f>AVERAGEIF('StormlightTier 4'!$B:$B, "Boss", 'StormlightTier 4'!J:J)</f>
        <v>10.5</v>
      </c>
      <c r="J25" s="24">
        <f>AVERAGEIF('StormlightTier 4'!$B:$B, "Boss", 'StormlightTier 4'!K:K)</f>
        <v>23</v>
      </c>
      <c r="K25" s="24">
        <f>AVERAGEIF(StormlightIsInvested!$G:$G, "Boss", StormlightIsInvested!H:H)</f>
        <v>47.5</v>
      </c>
      <c r="L25" s="24">
        <f t="shared" si="4"/>
        <v>118</v>
      </c>
      <c r="M25" s="24">
        <f>AVERAGEIF('StormlightTier 4'!$B:$B, "Boss", 'StormlightTier 4'!M:M)</f>
        <v>13</v>
      </c>
      <c r="N25" s="24">
        <f>AVERAGEIF('StormlightTier 4'!$B:$B, "Boss", 'StormlightTier 4'!N:N)</f>
        <v>38.5</v>
      </c>
      <c r="O25" s="24">
        <f>AVERAGEIF('StormlightTier 4'!$B:$B, "Boss", 'StormlightTier 4'!O:O)</f>
        <v>56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1" width="12.5"/>
    <col customWidth="1" min="13" max="13" width="12.5"/>
  </cols>
  <sheetData>
    <row r="1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44</v>
      </c>
      <c r="M3" s="22" t="s">
        <v>12</v>
      </c>
      <c r="N3" s="22" t="s">
        <v>13</v>
      </c>
      <c r="O3" s="22" t="s">
        <v>14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23" t="s">
        <v>15</v>
      </c>
      <c r="B4" s="24">
        <f>AVERAGEIF('MistbornTier 1'!$B:$B, "Minion", 'MistbornTier 1'!C:C)</f>
        <v>0</v>
      </c>
      <c r="C4" s="24">
        <f>AVERAGEIF('MistbornTier 1'!$B:$B, "Minion", 'MistbornTier 1'!D:D)</f>
        <v>0</v>
      </c>
      <c r="D4" s="24">
        <f>AVERAGEIF('MistbornTier 1'!$B:$B, "Minion", 'MistbornTier 1'!E:E)</f>
        <v>0</v>
      </c>
      <c r="E4" s="24">
        <f>AVERAGEIF('MistbornTier 1'!$B:$B, "Minion", 'MistbornTier 1'!F:F)</f>
        <v>0</v>
      </c>
      <c r="F4" s="24">
        <f>AVERAGEIF('MistbornTier 1'!$B:$B, "Minion", 'MistbornTier 1'!G:G)</f>
        <v>0</v>
      </c>
      <c r="G4" s="24">
        <f>AVERAGEIF('MistbornTier 1'!$B:$B, "Minion", 'MistbornTier 1'!H:H)</f>
        <v>0</v>
      </c>
      <c r="H4" s="24">
        <f>AVERAGEIF('MistbornTier 1'!$B:$B, "Minion", 'MistbornTier 1'!I:I)</f>
        <v>0</v>
      </c>
      <c r="I4" s="24">
        <f>AVERAGEIF('MistbornTier 1'!$B:$B, "Minion", 'MistbornTier 1'!J:J)</f>
        <v>0</v>
      </c>
      <c r="J4" s="24">
        <f>AVERAGEIF('MistbornTier 1'!$B:$B, "Minion", 'MistbornTier 1'!K:K)</f>
        <v>0</v>
      </c>
      <c r="K4" s="24">
        <f>AVERAGEIF(MistbornIsInvested!$A:$A, "Minion", MistbornIsInvested!B:B)</f>
        <v>0</v>
      </c>
      <c r="L4" s="24">
        <f t="shared" ref="L4:L6" si="1">SUM(H4:K4)</f>
        <v>0</v>
      </c>
      <c r="M4" s="24">
        <f>AVERAGEIF('MistbornTier 1'!$B:$B, "Minion", 'MistbornTier 1'!M:M)</f>
        <v>0</v>
      </c>
      <c r="N4" s="24">
        <f>AVERAGEIF('MistbornTier 1'!$B:$B, "Minion", 'MistbornTier 1'!N:N)</f>
        <v>0</v>
      </c>
      <c r="O4" s="24">
        <f>AVERAGEIF('MistbornTier 1'!$B:$B, "Minion", 'MistbornTier 1'!O:O)</f>
        <v>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 t="s">
        <v>18</v>
      </c>
      <c r="B5" s="24">
        <f>AVERAGEIF('MistbornTier 1'!$B:$B, "Rival", 'MistbornTier 1'!C:C)</f>
        <v>0</v>
      </c>
      <c r="C5" s="24">
        <f>AVERAGEIF('MistbornTier 1'!$B:$B, "Rival", 'MistbornTier 1'!D:D)</f>
        <v>0</v>
      </c>
      <c r="D5" s="24">
        <f>AVERAGEIF('MistbornTier 1'!$B:$B, "Rival", 'MistbornTier 1'!E:E)</f>
        <v>0</v>
      </c>
      <c r="E5" s="24">
        <f>AVERAGEIF('MistbornTier 1'!$B:$B, "Rival", 'MistbornTier 1'!F:F)</f>
        <v>0</v>
      </c>
      <c r="F5" s="24">
        <f>AVERAGEIF('MistbornTier 1'!$B:$B, "Rival", 'MistbornTier 1'!G:G)</f>
        <v>0</v>
      </c>
      <c r="G5" s="24">
        <f>AVERAGEIF('MistbornTier 1'!$B:$B, "Rival", 'MistbornTier 1'!H:H)</f>
        <v>0</v>
      </c>
      <c r="H5" s="24">
        <f>AVERAGEIF('MistbornTier 1'!$B:$B, "Rival", 'MistbornTier 1'!I:I)</f>
        <v>0</v>
      </c>
      <c r="I5" s="24">
        <f>AVERAGEIF('MistbornTier 1'!$B:$B, "Rival", 'MistbornTier 1'!J:J)</f>
        <v>0</v>
      </c>
      <c r="J5" s="24">
        <f>AVERAGEIF('MistbornTier 1'!$B:$B, "Rival", 'MistbornTier 1'!K:K)</f>
        <v>0</v>
      </c>
      <c r="K5" s="24">
        <f>AVERAGEIF(MistbornIsInvested!$A:$A, "Rival", MistbornIsInvested!B:B)</f>
        <v>0</v>
      </c>
      <c r="L5" s="24">
        <f t="shared" si="1"/>
        <v>0</v>
      </c>
      <c r="M5" s="24">
        <f>AVERAGEIF('MistbornTier 1'!$B:$B, "Rival", 'MistbornTier 1'!M:M)</f>
        <v>0</v>
      </c>
      <c r="N5" s="24">
        <f>AVERAGEIF('MistbornTier 1'!$B:$B, "Rival", 'MistbornTier 1'!N:N)</f>
        <v>0</v>
      </c>
      <c r="O5" s="24">
        <f>AVERAGEIF('MistbornTier 1'!$B:$B, "Rival", 'MistbornTier 1'!O:O)</f>
        <v>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 t="s">
        <v>20</v>
      </c>
      <c r="B6" s="24">
        <f>AVERAGEIF('MistbornTier 1'!$B:$B, "Boss", 'MistbornTier 1'!C:C)</f>
        <v>0</v>
      </c>
      <c r="C6" s="24">
        <f>AVERAGEIF('MistbornTier 1'!$B:$B, "Boss", 'MistbornTier 1'!D:D)</f>
        <v>0</v>
      </c>
      <c r="D6" s="24">
        <f>AVERAGEIF('MistbornTier 1'!$B:$B, "Boss", 'MistbornTier 1'!E:E)</f>
        <v>0</v>
      </c>
      <c r="E6" s="24">
        <f>AVERAGEIF('MistbornTier 1'!$B:$B, "Boss", 'MistbornTier 1'!F:F)</f>
        <v>0</v>
      </c>
      <c r="F6" s="24">
        <f>AVERAGEIF('MistbornTier 1'!$B:$B, "Boss", 'MistbornTier 1'!G:G)</f>
        <v>0</v>
      </c>
      <c r="G6" s="24">
        <f>AVERAGEIF('MistbornTier 1'!$B:$B, "Boss", 'MistbornTier 1'!H:H)</f>
        <v>0</v>
      </c>
      <c r="H6" s="24">
        <f>AVERAGEIF('MistbornTier 1'!$B:$B, "Boss", 'MistbornTier 1'!I:I)</f>
        <v>0</v>
      </c>
      <c r="I6" s="24">
        <f>AVERAGEIF('MistbornTier 1'!$B:$B, "Boss", 'MistbornTier 1'!J:J)</f>
        <v>0</v>
      </c>
      <c r="J6" s="24">
        <f>AVERAGEIF('MistbornTier 1'!$B:$B, "Boss", 'MistbornTier 1'!K:K)</f>
        <v>0</v>
      </c>
      <c r="K6" s="24">
        <f>AVERAGEIF(MistbornIsInvested!$A:$A, "Boss", MistbornIsInvested!B:B)</f>
        <v>0</v>
      </c>
      <c r="L6" s="24">
        <f t="shared" si="1"/>
        <v>0</v>
      </c>
      <c r="M6" s="24">
        <f>AVERAGEIF('MistbornTier 1'!$B:$B, "Boss", 'MistbornTier 1'!M:M)</f>
        <v>0</v>
      </c>
      <c r="N6" s="24">
        <f>AVERAGEIF('MistbornTier 1'!$B:$B, "Boss", 'MistbornTier 1'!N:N)</f>
        <v>0</v>
      </c>
      <c r="O6" s="24">
        <f>AVERAGEIF('MistbornTier 1'!$B:$B, "Boss", 'MistbornTier 1'!O:O)</f>
        <v>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44</v>
      </c>
      <c r="M10" s="22" t="s">
        <v>12</v>
      </c>
      <c r="N10" s="22" t="s">
        <v>13</v>
      </c>
      <c r="O10" s="22" t="s">
        <v>14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 t="s">
        <v>15</v>
      </c>
      <c r="B11" s="24">
        <f>AVERAGEIF(MistbornTier2!$B:$B, "Minion", MistbornTier2!C:C)</f>
        <v>0</v>
      </c>
      <c r="C11" s="24">
        <f>AVERAGEIF(MistbornTier2!$B:$B, "Minion", MistbornTier2!D:D)</f>
        <v>0</v>
      </c>
      <c r="D11" s="24">
        <f>AVERAGEIF(MistbornTier2!$B:$B, "Minion", MistbornTier2!E:E)</f>
        <v>0</v>
      </c>
      <c r="E11" s="24">
        <f>AVERAGEIF(MistbornTier2!$B:$B, "Minion", MistbornTier2!F:F)</f>
        <v>0</v>
      </c>
      <c r="F11" s="24">
        <f>AVERAGEIF(MistbornTier2!$B:$B, "Minion", MistbornTier2!G:G)</f>
        <v>0</v>
      </c>
      <c r="G11" s="24">
        <f>AVERAGEIF(MistbornTier2!$B:$B, "Minion", MistbornTier2!H:H)</f>
        <v>0</v>
      </c>
      <c r="H11" s="24">
        <f>AVERAGEIF(MistbornTier2!$B:$B, "Minion", MistbornTier2!I:I)</f>
        <v>0</v>
      </c>
      <c r="I11" s="24">
        <f>AVERAGEIF(MistbornTier2!$B:$B, "Minion", MistbornTier2!J:J)</f>
        <v>0</v>
      </c>
      <c r="J11" s="24">
        <f>AVERAGEIF(MistbornTier2!$B:$B, "Minion", MistbornTier2!K:K)</f>
        <v>0</v>
      </c>
      <c r="K11" s="24">
        <f>AVERAGEIF(MistbornIsInvested!$C:$C, "Minion", MistbornIsInvested!D:D)</f>
        <v>0</v>
      </c>
      <c r="L11" s="24">
        <f t="shared" ref="L11:L13" si="2">SUM(H11:K11)</f>
        <v>0</v>
      </c>
      <c r="M11" s="24">
        <f>AVERAGEIF(MistbornTier2!$B:$B, "Minion", MistbornTier2!M:M)</f>
        <v>0</v>
      </c>
      <c r="N11" s="24">
        <f>AVERAGEIF(MistbornTier2!$B:$B, "Minion", MistbornTier2!N:N)</f>
        <v>0</v>
      </c>
      <c r="O11" s="24">
        <f>AVERAGEIF(MistbornTier2!$B:$B, "Minion", MistbornTier2!O:O)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 t="s">
        <v>18</v>
      </c>
      <c r="B12" s="24">
        <f>AVERAGEIF(MistbornTier2!$B:$B, "Rival", MistbornTier2!C:C)</f>
        <v>16</v>
      </c>
      <c r="C12" s="24">
        <f>AVERAGEIF(MistbornTier2!$B:$B, "Rival", MistbornTier2!D:D)</f>
        <v>16</v>
      </c>
      <c r="D12" s="24">
        <f>AVERAGEIF(MistbornTier2!$B:$B, "Rival", MistbornTier2!E:E)</f>
        <v>14</v>
      </c>
      <c r="E12" s="24">
        <f>AVERAGEIF(MistbornTier2!$B:$B, "Rival", MistbornTier2!F:F)</f>
        <v>52</v>
      </c>
      <c r="F12" s="24">
        <f>AVERAGEIF(MistbornTier2!$B:$B, "Rival", MistbornTier2!G:G)</f>
        <v>6</v>
      </c>
      <c r="G12" s="24">
        <f>AVERAGEIF(MistbornTier2!$B:$B, "Rival", MistbornTier2!H:H)</f>
        <v>0</v>
      </c>
      <c r="H12" s="24">
        <f>AVERAGEIF(MistbornTier2!$B:$B, "Rival", MistbornTier2!I:I)</f>
        <v>14</v>
      </c>
      <c r="I12" s="24">
        <f>AVERAGEIF(MistbornTier2!$B:$B, "Rival", MistbornTier2!J:J)</f>
        <v>14</v>
      </c>
      <c r="J12" s="24">
        <f>AVERAGEIF(MistbornTier2!$B:$B, "Rival", MistbornTier2!K:K)</f>
        <v>10</v>
      </c>
      <c r="K12" s="24">
        <f>AVERAGEIF(MistbornIsInvested!$C:$C, "Rival", MistbornIsInvested!D:D)</f>
        <v>0</v>
      </c>
      <c r="L12" s="24">
        <f t="shared" si="2"/>
        <v>38</v>
      </c>
      <c r="M12" s="24">
        <f>AVERAGEIF(MistbornTier2!$B:$B, "Rival", MistbornTier2!M:M)</f>
        <v>7</v>
      </c>
      <c r="N12" s="24">
        <f>AVERAGEIF(MistbornTier2!$B:$B, "Rival", MistbornTier2!N:N)</f>
        <v>17</v>
      </c>
      <c r="O12" s="24">
        <f>AVERAGEIF(MistbornTier2!$B:$B, "Rival", MistbornTier2!O:O)</f>
        <v>37</v>
      </c>
      <c r="P12" s="21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 t="s">
        <v>20</v>
      </c>
      <c r="B13" s="24">
        <f>AVERAGEIF(MistbornTier2!$B:$B, "Boss", MistbornTier2!C:C)</f>
        <v>0</v>
      </c>
      <c r="C13" s="24">
        <f>AVERAGEIF(MistbornTier2!$B:$B, "Boss", MistbornTier2!D:D)</f>
        <v>0</v>
      </c>
      <c r="D13" s="24">
        <f>AVERAGEIF(MistbornTier2!$B:$B, "Boss", MistbornTier2!E:E)</f>
        <v>0</v>
      </c>
      <c r="E13" s="24">
        <f>AVERAGEIF(MistbornTier2!$B:$B, "Boss", MistbornTier2!F:F)</f>
        <v>0</v>
      </c>
      <c r="F13" s="24">
        <f>AVERAGEIF(MistbornTier2!$B:$B, "Boss", MistbornTier2!G:G)</f>
        <v>0</v>
      </c>
      <c r="G13" s="24">
        <f>AVERAGEIF(MistbornTier2!$B:$B, "Boss", MistbornTier2!H:H)</f>
        <v>0</v>
      </c>
      <c r="H13" s="24">
        <f>AVERAGEIF(MistbornTier2!$B:$B, "Boss", MistbornTier2!I:I)</f>
        <v>0</v>
      </c>
      <c r="I13" s="24">
        <f>AVERAGEIF(MistbornTier2!$B:$B, "Boss", MistbornTier2!J:J)</f>
        <v>0</v>
      </c>
      <c r="J13" s="24">
        <f>AVERAGEIF(MistbornTier2!$B:$B, "Boss", MistbornTier2!K:K)</f>
        <v>0</v>
      </c>
      <c r="K13" s="24">
        <f>AVERAGEIF(MistbornIsInvested!$C:$C, "Boss", MistbornIsInvested!D:D)</f>
        <v>0</v>
      </c>
      <c r="L13" s="24">
        <f t="shared" si="2"/>
        <v>0</v>
      </c>
      <c r="M13" s="24">
        <f>AVERAGEIF(MistbornTier2!$B:$B, "Boss", MistbornTier2!M:M)</f>
        <v>0</v>
      </c>
      <c r="N13" s="24">
        <f>AVERAGEIF(MistbornTier2!$B:$B, "Boss", MistbornTier2!N:N)</f>
        <v>0</v>
      </c>
      <c r="O13" s="24">
        <f>AVERAGEIF(MistbornTier2!$B:$B, "Boss", MistbornTier2!O:O)</f>
        <v>0</v>
      </c>
      <c r="P13" s="21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44</v>
      </c>
      <c r="M17" s="22" t="s">
        <v>12</v>
      </c>
      <c r="N17" s="22" t="s">
        <v>13</v>
      </c>
      <c r="O17" s="22" t="s">
        <v>14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 t="s">
        <v>18</v>
      </c>
      <c r="B18" s="24">
        <f>AVERAGEIF(MistbornTier3!$B:$B, "Rival", MistbornTier3!C:C)</f>
        <v>17</v>
      </c>
      <c r="C18" s="24">
        <f>AVERAGEIF(MistbornTier3!$B:$B, "Rival", MistbornTier3!D:D)</f>
        <v>16</v>
      </c>
      <c r="D18" s="24">
        <f>AVERAGEIF(MistbornTier3!$B:$B, "Rival", MistbornTier3!E:E)</f>
        <v>20</v>
      </c>
      <c r="E18" s="24">
        <f>AVERAGEIF(MistbornTier3!$B:$B, "Rival", MistbornTier3!F:F)</f>
        <v>58</v>
      </c>
      <c r="F18" s="24">
        <f>AVERAGEIF(MistbornTier3!$B:$B, "Rival", MistbornTier3!G:G)</f>
        <v>5</v>
      </c>
      <c r="G18" s="24">
        <f>AVERAGEIF(MistbornTier3!$B:$B, "Rival", MistbornTier3!H:H)</f>
        <v>0</v>
      </c>
      <c r="H18" s="24">
        <f>AVERAGEIF(MistbornTier3!$B:$B, "Rival", MistbornTier3!I:I)</f>
        <v>23</v>
      </c>
      <c r="I18" s="24">
        <f>AVERAGEIF(MistbornTier3!$B:$B, "Rival", MistbornTier3!J:J)</f>
        <v>17</v>
      </c>
      <c r="J18" s="24">
        <f>AVERAGEIF(MistbornTier3!$B:$B, "Rival", MistbornTier3!K:K)</f>
        <v>32</v>
      </c>
      <c r="K18" s="24">
        <f>AVERAGEIF(MistbornIsInvested!$E:$E, "Rival", MistbornIsInvested!F:F)</f>
        <v>0</v>
      </c>
      <c r="L18" s="24">
        <f t="shared" ref="L18:L19" si="3">SUM(H18:K18)</f>
        <v>72</v>
      </c>
      <c r="M18" s="24">
        <f>AVERAGEIF(MistbornTier3!$B:$B, "Rival", MistbornTier3!M:M)</f>
        <v>8</v>
      </c>
      <c r="N18" s="24">
        <f>AVERAGEIF(MistbornTier3!$B:$B, "Rival", MistbornTier3!N:N)</f>
        <v>26</v>
      </c>
      <c r="O18" s="24">
        <f>AVERAGEIF(MistbornTier3!$B:$B, "Rival", MistbornTier3!O:O)</f>
        <v>26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 t="s">
        <v>20</v>
      </c>
      <c r="B19" s="24">
        <f>AVERAGEIF(MistbornTier3!$B:$B, "Boss", MistbornTier3!C:C)</f>
        <v>0</v>
      </c>
      <c r="C19" s="24">
        <f>AVERAGEIF(MistbornTier3!$B:$B, "Boss", MistbornTier3!D:D)</f>
        <v>0</v>
      </c>
      <c r="D19" s="24">
        <f>AVERAGEIF(MistbornTier3!$B:$B, "Boss", MistbornTier3!E:E)</f>
        <v>0</v>
      </c>
      <c r="E19" s="24">
        <f>AVERAGEIF(MistbornTier3!$B:$B, "Boss", MistbornTier3!F:F)</f>
        <v>0</v>
      </c>
      <c r="F19" s="24">
        <f>AVERAGEIF(MistbornTier3!$B:$B, "Boss", MistbornTier3!G:G)</f>
        <v>0</v>
      </c>
      <c r="G19" s="24">
        <f>AVERAGEIF(MistbornTier3!$B:$B, "Boss", MistbornTier3!H:H)</f>
        <v>0</v>
      </c>
      <c r="H19" s="24">
        <f>AVERAGEIF(MistbornTier3!$B:$B, "Boss", MistbornTier3!I:I)</f>
        <v>0</v>
      </c>
      <c r="I19" s="24">
        <f>AVERAGEIF(MistbornTier3!$B:$B, "Boss", MistbornTier3!J:J)</f>
        <v>0</v>
      </c>
      <c r="J19" s="24">
        <f>AVERAGEIF(MistbornTier3!$B:$B, "Boss", MistbornTier3!K:K)</f>
        <v>0</v>
      </c>
      <c r="K19" s="24">
        <f>AVERAGEIF(MistbornIsInvested!$E:$E, "Boss", MistbornIsInvested!F:F)</f>
        <v>0</v>
      </c>
      <c r="L19" s="24">
        <f t="shared" si="3"/>
        <v>0</v>
      </c>
      <c r="M19" s="24">
        <f>AVERAGEIF(MistbornTier3!$B:$B, "Boss", MistbornTier3!M:M)</f>
        <v>0</v>
      </c>
      <c r="N19" s="24">
        <f>AVERAGEIF(MistbornTier3!$B:$B, "Boss", MistbornTier3!N:N)</f>
        <v>0</v>
      </c>
      <c r="O19" s="24">
        <f>AVERAGEIF(MistbornTier3!$B:$B, "Boss", MistbornTier3!O:O)</f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0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44</v>
      </c>
      <c r="M23" s="22" t="s">
        <v>12</v>
      </c>
      <c r="N23" s="22" t="s">
        <v>13</v>
      </c>
      <c r="O23" s="22" t="s">
        <v>14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 t="s">
        <v>18</v>
      </c>
      <c r="B24" s="24">
        <f>AVERAGEIF('MistbornTier 4'!$B:$B, "Rival", 'MistbornTier 4'!C:C)</f>
        <v>0</v>
      </c>
      <c r="C24" s="24">
        <f>AVERAGEIF('MistbornTier 4'!$B:$B, "Rival", 'MistbornTier 4'!D:D)</f>
        <v>0</v>
      </c>
      <c r="D24" s="24">
        <f>AVERAGEIF('MistbornTier 4'!$B:$B, "Rival", 'MistbornTier 4'!E:E)</f>
        <v>0</v>
      </c>
      <c r="E24" s="24">
        <f>AVERAGEIF('MistbornTier 4'!$B:$B, "Rival", 'MistbornTier 4'!F:F)</f>
        <v>0</v>
      </c>
      <c r="F24" s="24">
        <f>AVERAGEIF('MistbornTier 4'!$B:$B, "Rival", 'MistbornTier 4'!G:G)</f>
        <v>0</v>
      </c>
      <c r="G24" s="24">
        <f>AVERAGEIF('MistbornTier 4'!$B:$B, "Rival", 'MistbornTier 4'!H:H)</f>
        <v>0</v>
      </c>
      <c r="H24" s="24">
        <f>AVERAGEIF('MistbornTier 4'!$B:$B, "Rival", 'MistbornTier 4'!I:I)</f>
        <v>0</v>
      </c>
      <c r="I24" s="24">
        <f>AVERAGEIF('MistbornTier 4'!$B:$B, "Rival", 'MistbornTier 4'!J:J)</f>
        <v>0</v>
      </c>
      <c r="J24" s="24">
        <f>AVERAGEIF('MistbornTier 4'!$B:$B, "Rival", 'MistbornTier 4'!K:K)</f>
        <v>0</v>
      </c>
      <c r="K24" s="24">
        <f>AVERAGEIF(MistbornIsInvested!$G:$G, "Rival", MistbornIsInvested!H:H)</f>
        <v>0</v>
      </c>
      <c r="L24" s="24">
        <f t="shared" ref="L24:L25" si="4">SUM(H24:K24)</f>
        <v>0</v>
      </c>
      <c r="M24" s="24">
        <f>AVERAGEIF('MistbornTier 4'!$B:$B, "Rival", 'MistbornTier 4'!M:M)</f>
        <v>0</v>
      </c>
      <c r="N24" s="24">
        <f>AVERAGEIF('MistbornTier 4'!$B:$B, "Rival", 'MistbornTier 4'!N:N)</f>
        <v>0</v>
      </c>
      <c r="O24" s="24">
        <f>AVERAGEIF('MistbornTier 4'!$B:$B, "Rival", 'MistbornTier 4'!O:O)</f>
        <v>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20</v>
      </c>
      <c r="B25" s="24">
        <f>AVERAGEIF('MistbornTier 4'!$B:$B, "Boss", 'MistbornTier 4'!C:C)</f>
        <v>0</v>
      </c>
      <c r="C25" s="24">
        <f>AVERAGEIF('MistbornTier 4'!$B:$B, "Boss", 'MistbornTier 4'!D:D)</f>
        <v>0</v>
      </c>
      <c r="D25" s="24">
        <f>AVERAGEIF('MistbornTier 4'!$B:$B, "Boss", 'MistbornTier 4'!E:E)</f>
        <v>0</v>
      </c>
      <c r="E25" s="24">
        <f>AVERAGEIF('MistbornTier 4'!$B:$B, "Boss", 'MistbornTier 4'!F:F)</f>
        <v>0</v>
      </c>
      <c r="F25" s="24">
        <f>AVERAGEIF('MistbornTier 4'!$B:$B, "Boss", 'MistbornTier 4'!G:G)</f>
        <v>0</v>
      </c>
      <c r="G25" s="24">
        <f>AVERAGEIF('MistbornTier 4'!$B:$B, "Boss", 'MistbornTier 4'!H:H)</f>
        <v>0</v>
      </c>
      <c r="H25" s="24">
        <f>AVERAGEIF('MistbornTier 4'!$B:$B, "Boss", 'MistbornTier 4'!I:I)</f>
        <v>0</v>
      </c>
      <c r="I25" s="24">
        <f>AVERAGEIF('MistbornTier 4'!$B:$B, "Boss", 'MistbornTier 4'!J:J)</f>
        <v>0</v>
      </c>
      <c r="J25" s="24">
        <f>AVERAGEIF('MistbornTier 4'!$B:$B, "Boss", 'MistbornTier 4'!K:K)</f>
        <v>0</v>
      </c>
      <c r="K25" s="24">
        <f>AVERAGEIF(MistbornIsInvested!$G:$G, "Boss", MistbornIsInvested!H:H)</f>
        <v>0</v>
      </c>
      <c r="L25" s="24">
        <f t="shared" si="4"/>
        <v>0</v>
      </c>
      <c r="M25" s="24">
        <f>AVERAGEIF('MistbornTier 4'!$B:$B, "Boss", 'MistbornTier 4'!M:M)</f>
        <v>0</v>
      </c>
      <c r="N25" s="24">
        <f>AVERAGEIF('MistbornTier 4'!$B:$B, "Boss", 'MistbornTier 4'!N:N)</f>
        <v>0</v>
      </c>
      <c r="O25" s="24">
        <f>AVERAGEIF('MistbornTier 4'!$B:$B, "Boss", 'MistbornTier 4'!O:O)</f>
        <v>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7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9" t="s">
        <v>49</v>
      </c>
      <c r="B2" s="26" t="s">
        <v>15</v>
      </c>
      <c r="C2" s="27">
        <v>13.0</v>
      </c>
      <c r="D2" s="27">
        <v>13.0</v>
      </c>
      <c r="E2" s="27">
        <v>13.0</v>
      </c>
      <c r="F2" s="27">
        <v>12.0</v>
      </c>
      <c r="G2" s="27">
        <v>3.0</v>
      </c>
      <c r="H2" s="27">
        <v>0.0</v>
      </c>
      <c r="I2" s="27">
        <v>10.0</v>
      </c>
      <c r="J2" s="27">
        <v>3.0</v>
      </c>
      <c r="K2" s="27">
        <v>7.0</v>
      </c>
      <c r="L2" s="27">
        <v>0.0</v>
      </c>
      <c r="M2" s="27">
        <v>3.0</v>
      </c>
      <c r="N2" s="27">
        <v>7.0</v>
      </c>
      <c r="O2" s="27">
        <v>7.0</v>
      </c>
    </row>
    <row r="3" ht="22.5" customHeight="1">
      <c r="A3" s="9" t="s">
        <v>50</v>
      </c>
      <c r="B3" s="26" t="s">
        <v>15</v>
      </c>
      <c r="C3" s="27">
        <v>14.0</v>
      </c>
      <c r="D3" s="27">
        <v>10.0</v>
      </c>
      <c r="E3" s="27">
        <v>13.0</v>
      </c>
      <c r="F3" s="27">
        <v>12.0</v>
      </c>
      <c r="G3" s="27">
        <v>2.0</v>
      </c>
      <c r="H3" s="27">
        <v>0.0</v>
      </c>
      <c r="I3" s="27">
        <v>11.0</v>
      </c>
      <c r="J3" s="27">
        <v>0.0</v>
      </c>
      <c r="K3" s="27">
        <v>9.0</v>
      </c>
      <c r="L3" s="27">
        <v>0.0</v>
      </c>
      <c r="M3" s="27">
        <v>4.0</v>
      </c>
      <c r="N3" s="27">
        <v>6.0</v>
      </c>
      <c r="O3" s="27">
        <v>6.0</v>
      </c>
    </row>
    <row r="4" ht="22.5" customHeight="1">
      <c r="A4" s="9" t="s">
        <v>51</v>
      </c>
      <c r="B4" s="26" t="s">
        <v>15</v>
      </c>
      <c r="C4" s="27">
        <v>12.0</v>
      </c>
      <c r="D4" s="27">
        <v>11.0</v>
      </c>
      <c r="E4" s="27">
        <v>13.0</v>
      </c>
      <c r="F4" s="27">
        <v>11.0</v>
      </c>
      <c r="G4" s="27">
        <v>2.0</v>
      </c>
      <c r="H4" s="27">
        <v>0.0</v>
      </c>
      <c r="I4" s="27">
        <v>8.0</v>
      </c>
      <c r="J4" s="27">
        <v>4.0</v>
      </c>
      <c r="K4" s="27">
        <v>6.0</v>
      </c>
      <c r="L4" s="27">
        <v>0.0</v>
      </c>
      <c r="M4" s="27">
        <v>2.0</v>
      </c>
      <c r="N4" s="27">
        <v>5.0</v>
      </c>
      <c r="O4" s="27">
        <v>5.0</v>
      </c>
    </row>
    <row r="5" ht="22.5" customHeight="1">
      <c r="A5" s="9" t="s">
        <v>52</v>
      </c>
      <c r="B5" s="26" t="s">
        <v>18</v>
      </c>
      <c r="C5" s="27">
        <v>14.0</v>
      </c>
      <c r="D5" s="27">
        <v>11.0</v>
      </c>
      <c r="E5" s="27">
        <v>13.0</v>
      </c>
      <c r="F5" s="27">
        <v>30.0</v>
      </c>
      <c r="G5" s="27">
        <v>3.0</v>
      </c>
      <c r="H5" s="27">
        <v>0.0</v>
      </c>
      <c r="I5" s="27">
        <v>6.0</v>
      </c>
      <c r="J5" s="27">
        <v>0.0</v>
      </c>
      <c r="K5" s="27">
        <v>5.0</v>
      </c>
      <c r="L5" s="27">
        <v>0.0</v>
      </c>
      <c r="M5" s="27">
        <v>4.0</v>
      </c>
      <c r="N5" s="27">
        <v>9.0</v>
      </c>
      <c r="O5" s="27">
        <v>9.0</v>
      </c>
    </row>
    <row r="6" ht="22.5" customHeight="1">
      <c r="A6" s="9" t="s">
        <v>53</v>
      </c>
      <c r="B6" s="26" t="s">
        <v>15</v>
      </c>
      <c r="C6" s="27">
        <v>11.0</v>
      </c>
      <c r="D6" s="27">
        <v>12.0</v>
      </c>
      <c r="E6" s="27">
        <v>11.0</v>
      </c>
      <c r="F6" s="27">
        <v>10.0</v>
      </c>
      <c r="G6" s="27">
        <v>2.0</v>
      </c>
      <c r="H6" s="27">
        <v>0.0</v>
      </c>
      <c r="I6" s="27">
        <v>1.0</v>
      </c>
      <c r="J6" s="27">
        <v>2.0</v>
      </c>
      <c r="K6" s="27">
        <v>4.0</v>
      </c>
      <c r="L6" s="27">
        <v>0.0</v>
      </c>
      <c r="M6" s="27">
        <v>1.0</v>
      </c>
      <c r="N6" s="27">
        <v>3.0</v>
      </c>
      <c r="O6" s="27">
        <v>3.0</v>
      </c>
    </row>
    <row r="7" ht="22.5" customHeight="1">
      <c r="A7" s="9" t="s">
        <v>54</v>
      </c>
      <c r="B7" s="26" t="s">
        <v>18</v>
      </c>
      <c r="C7" s="27">
        <v>14.0</v>
      </c>
      <c r="D7" s="27">
        <v>13.0</v>
      </c>
      <c r="E7" s="27">
        <v>13.0</v>
      </c>
      <c r="F7" s="27">
        <v>22.0</v>
      </c>
      <c r="G7" s="27">
        <v>4.0</v>
      </c>
      <c r="H7" s="27">
        <v>0.0</v>
      </c>
      <c r="I7" s="27">
        <v>5.0</v>
      </c>
      <c r="J7" s="27">
        <v>0.0</v>
      </c>
      <c r="K7" s="27">
        <v>0.0</v>
      </c>
      <c r="L7" s="27">
        <v>0.0</v>
      </c>
      <c r="M7" s="27">
        <v>5.0</v>
      </c>
      <c r="N7" s="27">
        <v>10.0</v>
      </c>
      <c r="O7" s="27">
        <v>10.0</v>
      </c>
    </row>
    <row r="8" ht="22.5" customHeight="1">
      <c r="A8" s="28" t="s">
        <v>55</v>
      </c>
      <c r="B8" s="29" t="s">
        <v>20</v>
      </c>
      <c r="C8" s="30">
        <v>15.0</v>
      </c>
      <c r="D8" s="30">
        <v>17.0</v>
      </c>
      <c r="E8" s="30">
        <v>16.0</v>
      </c>
      <c r="F8" s="30">
        <v>50.0</v>
      </c>
      <c r="G8" s="30">
        <v>6.0</v>
      </c>
      <c r="H8" s="30">
        <v>0.0</v>
      </c>
      <c r="I8" s="30">
        <v>11.0</v>
      </c>
      <c r="J8" s="30">
        <v>20.0</v>
      </c>
      <c r="K8" s="30">
        <v>25.0</v>
      </c>
      <c r="L8" s="30">
        <v>0.0</v>
      </c>
      <c r="M8" s="30">
        <v>6.0</v>
      </c>
      <c r="N8" s="30">
        <v>15.0</v>
      </c>
      <c r="O8" s="30">
        <v>15.0</v>
      </c>
    </row>
    <row r="9" ht="22.5" customHeight="1">
      <c r="A9" s="9" t="s">
        <v>56</v>
      </c>
      <c r="B9" s="26" t="s">
        <v>18</v>
      </c>
      <c r="C9" s="27">
        <v>12.0</v>
      </c>
      <c r="D9" s="27">
        <v>13.0</v>
      </c>
      <c r="E9" s="27">
        <v>13.0</v>
      </c>
      <c r="F9" s="27">
        <v>18.0</v>
      </c>
      <c r="G9" s="27">
        <v>4.0</v>
      </c>
      <c r="H9" s="27">
        <v>0.0</v>
      </c>
      <c r="I9" s="27">
        <v>6.0</v>
      </c>
      <c r="J9" s="27">
        <v>4.0</v>
      </c>
      <c r="K9" s="27">
        <v>13.0</v>
      </c>
      <c r="L9" s="27">
        <v>0.0</v>
      </c>
      <c r="M9" s="27">
        <v>1.0</v>
      </c>
      <c r="N9" s="27">
        <v>3.0</v>
      </c>
      <c r="O9" s="27">
        <v>3.0</v>
      </c>
    </row>
    <row r="10" ht="22.5" customHeight="1">
      <c r="A10" s="9" t="s">
        <v>57</v>
      </c>
      <c r="B10" s="26" t="s">
        <v>18</v>
      </c>
      <c r="C10" s="27">
        <v>14.0</v>
      </c>
      <c r="D10" s="27">
        <v>13.0</v>
      </c>
      <c r="E10" s="27">
        <v>15.0</v>
      </c>
      <c r="F10" s="27">
        <v>25.0</v>
      </c>
      <c r="G10" s="27">
        <v>4.0</v>
      </c>
      <c r="H10" s="27">
        <v>0.0</v>
      </c>
      <c r="I10" s="27">
        <v>12.0</v>
      </c>
      <c r="J10" s="27">
        <v>4.0</v>
      </c>
      <c r="K10" s="27">
        <v>10.0</v>
      </c>
      <c r="L10" s="27">
        <v>0.0</v>
      </c>
      <c r="M10" s="27">
        <v>4.0</v>
      </c>
      <c r="N10" s="27">
        <v>10.0</v>
      </c>
      <c r="O10" s="27">
        <v>10.0</v>
      </c>
    </row>
    <row r="11" ht="22.5" customHeight="1">
      <c r="A11" s="28" t="s">
        <v>58</v>
      </c>
      <c r="B11" s="29" t="s">
        <v>18</v>
      </c>
      <c r="C11" s="30">
        <v>14.0</v>
      </c>
      <c r="D11" s="30">
        <v>14.0</v>
      </c>
      <c r="E11" s="30">
        <v>13.0</v>
      </c>
      <c r="F11" s="30">
        <v>21.0</v>
      </c>
      <c r="G11" s="30">
        <v>4.0</v>
      </c>
      <c r="H11" s="30">
        <v>0.0</v>
      </c>
      <c r="I11" s="30">
        <v>17.0</v>
      </c>
      <c r="J11" s="30">
        <v>7.0</v>
      </c>
      <c r="K11" s="30">
        <v>12.0</v>
      </c>
      <c r="L11" s="30">
        <v>0.0</v>
      </c>
      <c r="M11" s="30">
        <v>6.0</v>
      </c>
      <c r="N11" s="30">
        <v>15.0</v>
      </c>
      <c r="O11" s="30">
        <v>23.0</v>
      </c>
    </row>
    <row r="12" ht="22.5" customHeight="1">
      <c r="A12" s="9" t="s">
        <v>59</v>
      </c>
      <c r="B12" s="26" t="s">
        <v>18</v>
      </c>
      <c r="C12" s="27">
        <v>16.0</v>
      </c>
      <c r="D12" s="27">
        <v>11.0</v>
      </c>
      <c r="E12" s="27">
        <v>13.0</v>
      </c>
      <c r="F12" s="27">
        <v>24.0</v>
      </c>
      <c r="G12" s="27">
        <v>3.0</v>
      </c>
      <c r="H12" s="27">
        <v>0.0</v>
      </c>
      <c r="I12" s="27">
        <v>12.0</v>
      </c>
      <c r="J12" s="27">
        <v>0.0</v>
      </c>
      <c r="K12" s="27">
        <v>9.0</v>
      </c>
      <c r="L12" s="27">
        <v>0.0</v>
      </c>
      <c r="M12" s="27">
        <v>5.0</v>
      </c>
      <c r="N12" s="27">
        <v>13.0</v>
      </c>
      <c r="O12" s="27">
        <v>23.0</v>
      </c>
    </row>
    <row r="13" ht="22.5" customHeight="1">
      <c r="A13" s="9" t="s">
        <v>60</v>
      </c>
      <c r="B13" s="26" t="s">
        <v>18</v>
      </c>
      <c r="C13" s="27">
        <v>14.0</v>
      </c>
      <c r="D13" s="27">
        <v>13.0</v>
      </c>
      <c r="E13" s="27">
        <v>14.0</v>
      </c>
      <c r="F13" s="27">
        <v>24.0</v>
      </c>
      <c r="G13" s="27">
        <v>4.0</v>
      </c>
      <c r="H13" s="27">
        <v>0.0</v>
      </c>
      <c r="I13" s="27">
        <v>10.0</v>
      </c>
      <c r="J13" s="27">
        <v>8.0</v>
      </c>
      <c r="K13" s="27">
        <v>9.0</v>
      </c>
      <c r="L13" s="27">
        <v>0.0</v>
      </c>
      <c r="M13" s="27">
        <v>5.0</v>
      </c>
      <c r="N13" s="27">
        <v>14.0</v>
      </c>
      <c r="O13" s="27">
        <v>23.0</v>
      </c>
    </row>
    <row r="14" ht="22.5" customHeight="1">
      <c r="A14" s="9" t="s">
        <v>61</v>
      </c>
      <c r="B14" s="26" t="s">
        <v>18</v>
      </c>
      <c r="C14" s="27">
        <v>15.0</v>
      </c>
      <c r="D14" s="27">
        <v>12.0</v>
      </c>
      <c r="E14" s="27">
        <v>13.0</v>
      </c>
      <c r="F14" s="27">
        <v>23.0</v>
      </c>
      <c r="G14" s="27">
        <v>4.0</v>
      </c>
      <c r="H14" s="27">
        <v>0.0</v>
      </c>
      <c r="I14" s="27">
        <v>17.0</v>
      </c>
      <c r="J14" s="27">
        <v>4.0</v>
      </c>
      <c r="K14" s="27">
        <v>10.0</v>
      </c>
      <c r="L14" s="27">
        <v>0.0</v>
      </c>
      <c r="M14" s="27">
        <v>5.0</v>
      </c>
      <c r="N14" s="27">
        <v>24.0</v>
      </c>
      <c r="O14" s="27">
        <v>24.0</v>
      </c>
    </row>
    <row r="15" ht="22.5" customHeight="1">
      <c r="A15" s="9" t="s">
        <v>62</v>
      </c>
      <c r="B15" s="26" t="s">
        <v>18</v>
      </c>
      <c r="C15" s="27">
        <v>14.0</v>
      </c>
      <c r="D15" s="27">
        <v>13.0</v>
      </c>
      <c r="E15" s="27">
        <v>16.0</v>
      </c>
      <c r="F15" s="27">
        <v>34.0</v>
      </c>
      <c r="G15" s="27">
        <v>4.0</v>
      </c>
      <c r="H15" s="27">
        <v>5.0</v>
      </c>
      <c r="I15" s="27">
        <v>10.0</v>
      </c>
      <c r="J15" s="27">
        <v>7.0</v>
      </c>
      <c r="K15" s="27">
        <v>14.0</v>
      </c>
      <c r="L15" s="27">
        <v>9.0</v>
      </c>
      <c r="M15" s="27">
        <v>5.0</v>
      </c>
      <c r="N15" s="27">
        <v>9.0</v>
      </c>
      <c r="O15" s="27">
        <v>9.0</v>
      </c>
    </row>
    <row r="16" ht="22.5" customHeight="1">
      <c r="A16" s="9" t="s">
        <v>63</v>
      </c>
      <c r="B16" s="26" t="s">
        <v>18</v>
      </c>
      <c r="C16" s="27">
        <v>15.0</v>
      </c>
      <c r="D16" s="27">
        <v>12.0</v>
      </c>
      <c r="E16" s="27">
        <v>12.0</v>
      </c>
      <c r="F16" s="27">
        <v>26.0</v>
      </c>
      <c r="G16" s="27">
        <v>4.0</v>
      </c>
      <c r="H16" s="27">
        <v>0.0</v>
      </c>
      <c r="I16" s="27">
        <v>9.0</v>
      </c>
      <c r="J16" s="27">
        <v>0.0</v>
      </c>
      <c r="K16" s="27">
        <v>7.0</v>
      </c>
      <c r="L16" s="27">
        <v>0.0</v>
      </c>
      <c r="M16" s="27">
        <v>5.0</v>
      </c>
      <c r="N16" s="27">
        <v>24.0</v>
      </c>
      <c r="O16" s="27">
        <v>24.0</v>
      </c>
    </row>
    <row r="17" ht="22.5" customHeight="1">
      <c r="A17" s="9" t="s">
        <v>64</v>
      </c>
      <c r="B17" s="26" t="s">
        <v>18</v>
      </c>
      <c r="C17" s="27">
        <v>14.0</v>
      </c>
      <c r="D17" s="27">
        <v>11.0</v>
      </c>
      <c r="E17" s="27">
        <v>14.0</v>
      </c>
      <c r="F17" s="27">
        <v>10.0</v>
      </c>
      <c r="G17" s="27">
        <v>2.0</v>
      </c>
      <c r="H17" s="27">
        <v>0.0</v>
      </c>
      <c r="I17" s="27">
        <v>14.0</v>
      </c>
      <c r="J17" s="27">
        <v>0.0</v>
      </c>
      <c r="K17" s="27">
        <v>9.0</v>
      </c>
      <c r="L17" s="27">
        <v>0.0</v>
      </c>
      <c r="M17" s="27">
        <v>3.0</v>
      </c>
      <c r="N17" s="27">
        <v>5.0</v>
      </c>
      <c r="O17" s="27">
        <v>5.0</v>
      </c>
    </row>
    <row r="18" ht="22.5" customHeight="1">
      <c r="A18" s="9" t="s">
        <v>65</v>
      </c>
      <c r="B18" s="26" t="s">
        <v>18</v>
      </c>
      <c r="C18" s="27">
        <v>14.0</v>
      </c>
      <c r="D18" s="27">
        <v>15.0</v>
      </c>
      <c r="E18" s="27">
        <v>15.0</v>
      </c>
      <c r="F18" s="27">
        <v>20.0</v>
      </c>
      <c r="G18" s="27">
        <v>4.0</v>
      </c>
      <c r="H18" s="27">
        <v>0.0</v>
      </c>
      <c r="I18" s="27">
        <v>14.0</v>
      </c>
      <c r="J18" s="27">
        <v>13.0</v>
      </c>
      <c r="K18" s="27">
        <v>10.0</v>
      </c>
      <c r="L18" s="27">
        <v>0.0</v>
      </c>
      <c r="M18" s="27">
        <v>5.0</v>
      </c>
      <c r="N18" s="27">
        <v>16.0</v>
      </c>
      <c r="O18" s="27">
        <v>21.0</v>
      </c>
    </row>
    <row r="19" ht="22.5" customHeight="1">
      <c r="A19" s="28" t="s">
        <v>66</v>
      </c>
      <c r="B19" s="29" t="s">
        <v>15</v>
      </c>
      <c r="C19" s="30">
        <v>14.0</v>
      </c>
      <c r="D19" s="30">
        <v>13.0</v>
      </c>
      <c r="E19" s="30">
        <v>10.0</v>
      </c>
      <c r="F19" s="30">
        <v>12.0</v>
      </c>
      <c r="G19" s="30">
        <v>13.0</v>
      </c>
      <c r="H19" s="30">
        <v>0.0</v>
      </c>
      <c r="I19" s="30">
        <v>5.0</v>
      </c>
      <c r="J19" s="30">
        <v>0.0</v>
      </c>
      <c r="K19" s="30">
        <v>2.0</v>
      </c>
      <c r="L19" s="30">
        <v>0.0</v>
      </c>
      <c r="M19" s="30">
        <v>3.0</v>
      </c>
      <c r="N19" s="30">
        <v>7.0</v>
      </c>
      <c r="O19" s="30">
        <v>7.0</v>
      </c>
    </row>
    <row r="20" ht="22.5" customHeight="1">
      <c r="A20" s="9" t="s">
        <v>67</v>
      </c>
      <c r="B20" s="26" t="s">
        <v>18</v>
      </c>
      <c r="C20" s="27">
        <v>15.0</v>
      </c>
      <c r="D20" s="27">
        <v>14.0</v>
      </c>
      <c r="E20" s="27">
        <v>14.0</v>
      </c>
      <c r="F20" s="27">
        <v>22.0</v>
      </c>
      <c r="G20" s="27">
        <v>5.0</v>
      </c>
      <c r="H20" s="27">
        <v>4.0</v>
      </c>
      <c r="I20" s="27">
        <v>18.0</v>
      </c>
      <c r="J20" s="27">
        <v>5.0</v>
      </c>
      <c r="K20" s="27">
        <v>8.0</v>
      </c>
      <c r="L20" s="27">
        <v>0.0</v>
      </c>
      <c r="M20" s="27">
        <v>6.0</v>
      </c>
      <c r="N20" s="27">
        <v>14.0</v>
      </c>
      <c r="O20" s="27">
        <v>14.0</v>
      </c>
    </row>
    <row r="21" ht="22.5" customHeight="1">
      <c r="A21" s="9" t="s">
        <v>68</v>
      </c>
      <c r="B21" s="26" t="s">
        <v>15</v>
      </c>
      <c r="C21" s="27">
        <v>13.0</v>
      </c>
      <c r="D21" s="27">
        <v>11.0</v>
      </c>
      <c r="E21" s="27">
        <v>12.0</v>
      </c>
      <c r="F21" s="27">
        <v>9.0</v>
      </c>
      <c r="G21" s="27">
        <v>3.0</v>
      </c>
      <c r="H21" s="27">
        <v>0.0</v>
      </c>
      <c r="I21" s="27">
        <v>3.0</v>
      </c>
      <c r="J21" s="27">
        <v>0.0</v>
      </c>
      <c r="K21" s="27">
        <v>4.0</v>
      </c>
      <c r="L21" s="27">
        <v>0.0</v>
      </c>
      <c r="M21" s="27">
        <v>2.0</v>
      </c>
      <c r="N21" s="27">
        <v>6.0</v>
      </c>
      <c r="O21" s="27">
        <v>6.0</v>
      </c>
    </row>
    <row r="22" ht="22.5" customHeight="1">
      <c r="A22" s="28" t="s">
        <v>68</v>
      </c>
      <c r="B22" s="29" t="s">
        <v>15</v>
      </c>
      <c r="C22" s="30">
        <v>13.0</v>
      </c>
      <c r="D22" s="30">
        <v>11.0</v>
      </c>
      <c r="E22" s="30">
        <v>12.0</v>
      </c>
      <c r="F22" s="30">
        <v>9.0</v>
      </c>
      <c r="G22" s="30">
        <v>3.0</v>
      </c>
      <c r="H22" s="30">
        <v>0.0</v>
      </c>
      <c r="I22" s="30">
        <v>3.0</v>
      </c>
      <c r="J22" s="30">
        <v>0.0</v>
      </c>
      <c r="K22" s="30">
        <v>4.0</v>
      </c>
      <c r="L22" s="30">
        <v>0.0</v>
      </c>
      <c r="M22" s="30">
        <v>2.0</v>
      </c>
      <c r="N22" s="30">
        <v>4.0</v>
      </c>
      <c r="O22" s="30">
        <v>4.0</v>
      </c>
    </row>
    <row r="23" ht="22.5" customHeight="1">
      <c r="A23" s="9" t="s">
        <v>69</v>
      </c>
      <c r="B23" s="26" t="s">
        <v>15</v>
      </c>
      <c r="C23" s="27">
        <v>15.0</v>
      </c>
      <c r="D23" s="27">
        <v>11.0</v>
      </c>
      <c r="E23" s="27">
        <v>13.0</v>
      </c>
      <c r="F23" s="27">
        <v>12.0</v>
      </c>
      <c r="G23" s="27">
        <v>3.0</v>
      </c>
      <c r="H23" s="27">
        <v>0.0</v>
      </c>
      <c r="I23" s="27">
        <v>8.0</v>
      </c>
      <c r="J23" s="27">
        <v>0.0</v>
      </c>
      <c r="K23" s="27">
        <v>9.0</v>
      </c>
      <c r="L23" s="27">
        <v>0.0</v>
      </c>
      <c r="M23" s="27">
        <v>4.0</v>
      </c>
      <c r="N23" s="27">
        <v>6.0</v>
      </c>
      <c r="O23" s="27">
        <v>6.0</v>
      </c>
    </row>
    <row r="24" ht="22.5" customHeight="1">
      <c r="A24" s="9" t="s">
        <v>70</v>
      </c>
      <c r="B24" s="26" t="s">
        <v>15</v>
      </c>
      <c r="C24" s="27">
        <v>14.0</v>
      </c>
      <c r="D24" s="27">
        <v>12.0</v>
      </c>
      <c r="E24" s="27">
        <v>13.0</v>
      </c>
      <c r="F24" s="27">
        <v>14.0</v>
      </c>
      <c r="G24" s="27">
        <v>3.0</v>
      </c>
      <c r="H24" s="27">
        <v>0.0</v>
      </c>
      <c r="I24" s="27">
        <v>11.0</v>
      </c>
      <c r="J24" s="27">
        <v>5.0</v>
      </c>
      <c r="K24" s="27">
        <v>4.0</v>
      </c>
      <c r="L24" s="27">
        <v>0.0</v>
      </c>
      <c r="M24" s="27">
        <v>3.0</v>
      </c>
      <c r="N24" s="27">
        <v>11.0</v>
      </c>
      <c r="O24" s="27">
        <v>11.0</v>
      </c>
    </row>
    <row r="25" ht="22.5" customHeight="1">
      <c r="A25" s="28" t="s">
        <v>71</v>
      </c>
      <c r="B25" s="29" t="s">
        <v>18</v>
      </c>
      <c r="C25" s="30">
        <v>14.0</v>
      </c>
      <c r="D25" s="30">
        <v>11.0</v>
      </c>
      <c r="E25" s="30">
        <v>16.0</v>
      </c>
      <c r="F25" s="30">
        <v>22.0</v>
      </c>
      <c r="G25" s="30">
        <v>3.0</v>
      </c>
      <c r="H25" s="30">
        <v>0.0</v>
      </c>
      <c r="I25" s="30">
        <v>13.0</v>
      </c>
      <c r="J25" s="30">
        <v>7.0</v>
      </c>
      <c r="K25" s="30">
        <v>14.0</v>
      </c>
      <c r="L25" s="30">
        <v>0.0</v>
      </c>
      <c r="M25" s="30">
        <v>5.0</v>
      </c>
      <c r="N25" s="30">
        <v>8.0</v>
      </c>
      <c r="O25" s="30">
        <v>16.0</v>
      </c>
    </row>
    <row r="26" ht="22.5" customHeight="1">
      <c r="A26" s="9" t="s">
        <v>72</v>
      </c>
      <c r="B26" s="26" t="s">
        <v>18</v>
      </c>
      <c r="C26" s="27">
        <v>13.0</v>
      </c>
      <c r="D26" s="27">
        <v>13.0</v>
      </c>
      <c r="E26" s="27">
        <v>13.0</v>
      </c>
      <c r="F26" s="27">
        <v>17.0</v>
      </c>
      <c r="G26" s="27">
        <v>4.0</v>
      </c>
      <c r="H26" s="27">
        <v>0.0</v>
      </c>
      <c r="I26" s="27">
        <v>6.0</v>
      </c>
      <c r="J26" s="27">
        <v>8.0</v>
      </c>
      <c r="K26" s="27">
        <v>11.0</v>
      </c>
      <c r="L26" s="27">
        <v>0.0</v>
      </c>
      <c r="M26" s="27">
        <v>3.0</v>
      </c>
      <c r="N26" s="27">
        <v>9.0</v>
      </c>
      <c r="O26" s="27">
        <v>9.0</v>
      </c>
    </row>
    <row r="27" ht="22.5" customHeight="1">
      <c r="A27" s="9" t="s">
        <v>73</v>
      </c>
      <c r="B27" s="26" t="s">
        <v>18</v>
      </c>
      <c r="C27" s="27">
        <v>14.0</v>
      </c>
      <c r="D27" s="27">
        <v>13.0</v>
      </c>
      <c r="E27" s="27">
        <v>13.0</v>
      </c>
      <c r="F27" s="27">
        <v>20.0</v>
      </c>
      <c r="G27" s="27">
        <v>3.0</v>
      </c>
      <c r="H27" s="27">
        <v>0.0</v>
      </c>
      <c r="I27" s="27">
        <v>20.0</v>
      </c>
      <c r="J27" s="27">
        <v>0.0</v>
      </c>
      <c r="K27" s="27">
        <v>10.0</v>
      </c>
      <c r="L27" s="27">
        <v>0.0</v>
      </c>
      <c r="M27" s="27">
        <v>5.0</v>
      </c>
      <c r="N27" s="27">
        <v>9.0</v>
      </c>
      <c r="O27" s="27">
        <v>9.0</v>
      </c>
    </row>
    <row r="28" ht="22.5" customHeight="1">
      <c r="A28" s="9" t="s">
        <v>74</v>
      </c>
      <c r="B28" s="26" t="s">
        <v>18</v>
      </c>
      <c r="C28" s="27">
        <v>14.0</v>
      </c>
      <c r="D28" s="27">
        <v>14.0</v>
      </c>
      <c r="E28" s="27">
        <v>14.0</v>
      </c>
      <c r="F28" s="27">
        <v>22.0</v>
      </c>
      <c r="G28" s="27">
        <v>5.0</v>
      </c>
      <c r="H28" s="27">
        <v>0.0</v>
      </c>
      <c r="I28" s="27">
        <v>11.0</v>
      </c>
      <c r="J28" s="27">
        <v>5.0</v>
      </c>
      <c r="K28" s="27">
        <v>7.0</v>
      </c>
      <c r="L28" s="27">
        <v>0.0</v>
      </c>
      <c r="M28" s="27">
        <v>4.0</v>
      </c>
      <c r="N28" s="27">
        <v>12.0</v>
      </c>
      <c r="O28" s="27">
        <v>16.0</v>
      </c>
    </row>
    <row r="29" ht="22.5" customHeight="1">
      <c r="A29" s="9" t="s">
        <v>75</v>
      </c>
      <c r="B29" s="26" t="s">
        <v>20</v>
      </c>
      <c r="C29" s="27">
        <v>14.0</v>
      </c>
      <c r="D29" s="27">
        <v>12.0</v>
      </c>
      <c r="E29" s="27">
        <v>15.0</v>
      </c>
      <c r="F29" s="27">
        <v>40.0</v>
      </c>
      <c r="G29" s="27">
        <v>3.0</v>
      </c>
      <c r="H29" s="27">
        <v>0.0</v>
      </c>
      <c r="I29" s="27">
        <v>10.0</v>
      </c>
      <c r="J29" s="27">
        <v>3.0</v>
      </c>
      <c r="K29" s="27">
        <v>10.0</v>
      </c>
      <c r="L29" s="27">
        <v>0.0</v>
      </c>
      <c r="M29" s="27">
        <v>3.0</v>
      </c>
      <c r="N29" s="27">
        <v>9.0</v>
      </c>
      <c r="O29" s="27">
        <v>9.0</v>
      </c>
    </row>
    <row r="30" ht="22.5" customHeight="1">
      <c r="A30" s="9" t="s">
        <v>76</v>
      </c>
      <c r="B30" s="26" t="s">
        <v>18</v>
      </c>
      <c r="C30" s="27">
        <v>14.0</v>
      </c>
      <c r="D30" s="27">
        <v>13.0</v>
      </c>
      <c r="E30" s="27">
        <v>14.0</v>
      </c>
      <c r="F30" s="27">
        <v>24.0</v>
      </c>
      <c r="G30" s="27">
        <v>4.0</v>
      </c>
      <c r="H30" s="27">
        <v>0.0</v>
      </c>
      <c r="I30" s="27">
        <v>12.0</v>
      </c>
      <c r="J30" s="27">
        <v>9.0</v>
      </c>
      <c r="K30" s="27">
        <v>8.0</v>
      </c>
      <c r="L30" s="27">
        <v>0.0</v>
      </c>
      <c r="M30" s="27">
        <v>4.0</v>
      </c>
      <c r="N30" s="27">
        <v>14.0</v>
      </c>
      <c r="O30" s="27">
        <v>20.0</v>
      </c>
    </row>
    <row r="31" ht="22.5" customHeight="1">
      <c r="A31" s="9" t="s">
        <v>77</v>
      </c>
      <c r="B31" s="26" t="s">
        <v>20</v>
      </c>
      <c r="C31" s="27">
        <v>15.0</v>
      </c>
      <c r="D31" s="27">
        <v>16.0</v>
      </c>
      <c r="E31" s="27">
        <v>17.0</v>
      </c>
      <c r="F31" s="27">
        <v>80.0</v>
      </c>
      <c r="G31" s="27">
        <v>5.0</v>
      </c>
      <c r="H31" s="27">
        <v>6.0</v>
      </c>
      <c r="I31" s="27">
        <v>5.0</v>
      </c>
      <c r="J31" s="27">
        <v>12.0</v>
      </c>
      <c r="K31" s="27">
        <v>16.0</v>
      </c>
      <c r="L31" s="27">
        <v>22.0</v>
      </c>
      <c r="M31" s="27">
        <v>5.0</v>
      </c>
      <c r="N31" s="27">
        <v>25.0</v>
      </c>
      <c r="O31" s="27">
        <v>49.0</v>
      </c>
    </row>
    <row r="32" ht="22.5" customHeight="1">
      <c r="A32" s="9" t="s">
        <v>78</v>
      </c>
      <c r="B32" s="26" t="s">
        <v>15</v>
      </c>
      <c r="C32" s="27">
        <v>14.0</v>
      </c>
      <c r="D32" s="27">
        <v>13.0</v>
      </c>
      <c r="E32" s="27">
        <v>13.0</v>
      </c>
      <c r="F32" s="27">
        <v>12.0</v>
      </c>
      <c r="G32" s="27">
        <v>4.0</v>
      </c>
      <c r="H32" s="27">
        <v>0.0</v>
      </c>
      <c r="I32" s="27">
        <v>7.0</v>
      </c>
      <c r="J32" s="27">
        <v>3.0</v>
      </c>
      <c r="K32" s="27">
        <v>6.0</v>
      </c>
      <c r="L32" s="27">
        <v>0.0</v>
      </c>
      <c r="M32" s="27">
        <v>4.0</v>
      </c>
      <c r="N32" s="27">
        <v>12.0</v>
      </c>
      <c r="O32" s="27">
        <v>12.0</v>
      </c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  <dataValidation type="custom" allowBlank="1" showDropDown="1" sqref="C2:K32 N2:O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1" width="12.5"/>
    <col customWidth="1" min="13" max="13" width="12.5"/>
  </cols>
  <sheetData>
    <row r="1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44</v>
      </c>
      <c r="M3" s="22" t="s">
        <v>12</v>
      </c>
      <c r="N3" s="22" t="s">
        <v>13</v>
      </c>
      <c r="O3" s="22" t="s">
        <v>14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23" t="s">
        <v>15</v>
      </c>
      <c r="B4" s="24">
        <f>AVERAGEIF('WarbreakerTier 1'!$B:$B, "Minion", 'WarbreakerTier 1'!C:C)</f>
        <v>0</v>
      </c>
      <c r="C4" s="24">
        <f>AVERAGEIF('WarbreakerTier 1'!$B:$B, "Minion", 'WarbreakerTier 1'!D:D)</f>
        <v>0</v>
      </c>
      <c r="D4" s="24">
        <f>AVERAGEIF('WarbreakerTier 1'!$B:$B, "Minion", 'WarbreakerTier 1'!E:E)</f>
        <v>0</v>
      </c>
      <c r="E4" s="24">
        <f>AVERAGEIF('WarbreakerTier 1'!$B:$B, "Minion", 'WarbreakerTier 1'!F:F)</f>
        <v>0</v>
      </c>
      <c r="F4" s="24">
        <f>AVERAGEIF('WarbreakerTier 1'!$B:$B, "Minion", 'WarbreakerTier 1'!G:G)</f>
        <v>0</v>
      </c>
      <c r="G4" s="24">
        <f>AVERAGEIF('WarbreakerTier 1'!$B:$B, "Minion", 'WarbreakerTier 1'!H:H)</f>
        <v>0</v>
      </c>
      <c r="H4" s="24">
        <f>AVERAGEIF('WarbreakerTier 1'!$B:$B, "Minion", 'WarbreakerTier 1'!I:I)</f>
        <v>0</v>
      </c>
      <c r="I4" s="24">
        <f>AVERAGEIF('WarbreakerTier 1'!$B:$B, "Minion", 'WarbreakerTier 1'!J:J)</f>
        <v>0</v>
      </c>
      <c r="J4" s="24">
        <f>AVERAGEIF('WarbreakerTier 1'!$B:$B, "Minion", 'WarbreakerTier 1'!K:K)</f>
        <v>0</v>
      </c>
      <c r="K4" s="24">
        <f>AVERAGEIF(WarbreakerIsInvested!$A:$A, "Minion", WarbreakerIsInvested!B:B)</f>
        <v>0</v>
      </c>
      <c r="L4" s="24">
        <f t="shared" ref="L4:L6" si="1">SUM(H4:K4)</f>
        <v>0</v>
      </c>
      <c r="M4" s="24">
        <f>AVERAGEIF('WarbreakerTier 1'!$B:$B, "Minion", 'WarbreakerTier 1'!M:M)</f>
        <v>0</v>
      </c>
      <c r="N4" s="24">
        <f>AVERAGEIF('WarbreakerTier 1'!$B:$B, "Minion", 'WarbreakerTier 1'!N:N)</f>
        <v>0</v>
      </c>
      <c r="O4" s="24">
        <f>AVERAGEIF('WarbreakerTier 1'!$B:$B, "Minion", 'WarbreakerTier 1'!O:O)</f>
        <v>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 t="s">
        <v>18</v>
      </c>
      <c r="B5" s="24">
        <f>AVERAGEIF('WarbreakerTier 1'!$B:$B, "Rival", 'WarbreakerTier 1'!C:C)</f>
        <v>0</v>
      </c>
      <c r="C5" s="24">
        <f>AVERAGEIF('WarbreakerTier 1'!$B:$B, "Rival", 'WarbreakerTier 1'!D:D)</f>
        <v>0</v>
      </c>
      <c r="D5" s="24">
        <f>AVERAGEIF('WarbreakerTier 1'!$B:$B, "Rival", 'WarbreakerTier 1'!E:E)</f>
        <v>0</v>
      </c>
      <c r="E5" s="24">
        <f>AVERAGEIF('WarbreakerTier 1'!$B:$B, "Rival", 'WarbreakerTier 1'!F:F)</f>
        <v>0</v>
      </c>
      <c r="F5" s="24">
        <f>AVERAGEIF('WarbreakerTier 1'!$B:$B, "Rival", 'WarbreakerTier 1'!G:G)</f>
        <v>0</v>
      </c>
      <c r="G5" s="24">
        <f>AVERAGEIF('WarbreakerTier 1'!$B:$B, "Rival", 'WarbreakerTier 1'!H:H)</f>
        <v>0</v>
      </c>
      <c r="H5" s="24">
        <f>AVERAGEIF('WarbreakerTier 1'!$B:$B, "Rival", 'WarbreakerTier 1'!I:I)</f>
        <v>0</v>
      </c>
      <c r="I5" s="24">
        <f>AVERAGEIF('WarbreakerTier 1'!$B:$B, "Rival", 'WarbreakerTier 1'!J:J)</f>
        <v>0</v>
      </c>
      <c r="J5" s="24">
        <f>AVERAGEIF('WarbreakerTier 1'!$B:$B, "Rival", 'WarbreakerTier 1'!K:K)</f>
        <v>0</v>
      </c>
      <c r="K5" s="24">
        <f>AVERAGEIF(WarbreakerIsInvested!$A:$A, "Rival", WarbreakerIsInvested!B:B)</f>
        <v>0</v>
      </c>
      <c r="L5" s="24">
        <f t="shared" si="1"/>
        <v>0</v>
      </c>
      <c r="M5" s="24">
        <f>AVERAGEIF('WarbreakerTier 1'!$B:$B, "Rival", 'WarbreakerTier 1'!M:M)</f>
        <v>0</v>
      </c>
      <c r="N5" s="24">
        <f>AVERAGEIF('WarbreakerTier 1'!$B:$B, "Rival", 'WarbreakerTier 1'!N:N)</f>
        <v>0</v>
      </c>
      <c r="O5" s="24">
        <f>AVERAGEIF('WarbreakerTier 1'!$B:$B, "Rival", 'WarbreakerTier 1'!O:O)</f>
        <v>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 t="s">
        <v>20</v>
      </c>
      <c r="B6" s="24">
        <f>AVERAGEIF('WarbreakerTier 1'!$B:$B, "Boss", 'WarbreakerTier 1'!C:C)</f>
        <v>0</v>
      </c>
      <c r="C6" s="24">
        <f>AVERAGEIF('WarbreakerTier 1'!$B:$B, "Boss", 'WarbreakerTier 1'!D:D)</f>
        <v>0</v>
      </c>
      <c r="D6" s="24">
        <f>AVERAGEIF('WarbreakerTier 1'!$B:$B, "Boss", 'WarbreakerTier 1'!E:E)</f>
        <v>0</v>
      </c>
      <c r="E6" s="24">
        <f>AVERAGEIF('WarbreakerTier 1'!$B:$B, "Boss", 'WarbreakerTier 1'!F:F)</f>
        <v>0</v>
      </c>
      <c r="F6" s="24">
        <f>AVERAGEIF('WarbreakerTier 1'!$B:$B, "Boss", 'WarbreakerTier 1'!G:G)</f>
        <v>0</v>
      </c>
      <c r="G6" s="24">
        <f>AVERAGEIF('WarbreakerTier 1'!$B:$B, "Boss", 'WarbreakerTier 1'!H:H)</f>
        <v>0</v>
      </c>
      <c r="H6" s="24">
        <f>AVERAGEIF('WarbreakerTier 1'!$B:$B, "Boss", 'WarbreakerTier 1'!I:I)</f>
        <v>0</v>
      </c>
      <c r="I6" s="24">
        <f>AVERAGEIF('WarbreakerTier 1'!$B:$B, "Boss", 'WarbreakerTier 1'!J:J)</f>
        <v>0</v>
      </c>
      <c r="J6" s="24">
        <f>AVERAGEIF('WarbreakerTier 1'!$B:$B, "Boss", 'WarbreakerTier 1'!K:K)</f>
        <v>0</v>
      </c>
      <c r="K6" s="24">
        <f>AVERAGEIF(WarbreakerIsInvested!$A:$A, "Boss", WarbreakerIsInvested!B:B)</f>
        <v>0</v>
      </c>
      <c r="L6" s="24">
        <f t="shared" si="1"/>
        <v>0</v>
      </c>
      <c r="M6" s="24">
        <f>AVERAGEIF('WarbreakerTier 1'!$B:$B, "Boss", 'WarbreakerTier 1'!M:M)</f>
        <v>0</v>
      </c>
      <c r="N6" s="24">
        <f>AVERAGEIF('WarbreakerTier 1'!$B:$B, "Boss", 'WarbreakerTier 1'!N:N)</f>
        <v>0</v>
      </c>
      <c r="O6" s="24">
        <f>AVERAGEIF('WarbreakerTier 1'!$B:$B, "Boss", 'WarbreakerTier 1'!O:O)</f>
        <v>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44</v>
      </c>
      <c r="M10" s="22" t="s">
        <v>12</v>
      </c>
      <c r="N10" s="22" t="s">
        <v>13</v>
      </c>
      <c r="O10" s="22" t="s">
        <v>14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 t="s">
        <v>15</v>
      </c>
      <c r="B11" s="24">
        <f>AVERAGEIF(WarbreakerTier2!$B:$B, "Minion", WarbreakerTier2!C:C)</f>
        <v>0</v>
      </c>
      <c r="C11" s="24">
        <f>AVERAGEIF(WarbreakerTier2!$B:$B, "Minion", WarbreakerTier2!D:D)</f>
        <v>0</v>
      </c>
      <c r="D11" s="24">
        <f>AVERAGEIF(WarbreakerTier2!$B:$B, "Minion", WarbreakerTier2!E:E)</f>
        <v>0</v>
      </c>
      <c r="E11" s="24">
        <f>AVERAGEIF(WarbreakerTier2!$B:$B, "Minion", WarbreakerTier2!F:F)</f>
        <v>0</v>
      </c>
      <c r="F11" s="24">
        <f>AVERAGEIF(WarbreakerTier2!$B:$B, "Minion", WarbreakerTier2!G:G)</f>
        <v>0</v>
      </c>
      <c r="G11" s="24">
        <f>AVERAGEIF(WarbreakerTier2!$B:$B, "Minion", WarbreakerTier2!H:H)</f>
        <v>0</v>
      </c>
      <c r="H11" s="24">
        <f>AVERAGEIF(WarbreakerTier2!$B:$B, "Minion", WarbreakerTier2!I:I)</f>
        <v>0</v>
      </c>
      <c r="I11" s="24">
        <f>AVERAGEIF(WarbreakerTier2!$B:$B, "Minion", WarbreakerTier2!J:J)</f>
        <v>0</v>
      </c>
      <c r="J11" s="24">
        <f>AVERAGEIF(WarbreakerTier2!$B:$B, "Minion", WarbreakerTier2!K:K)</f>
        <v>0</v>
      </c>
      <c r="K11" s="24">
        <f>AVERAGEIF(WarbreakerIsInvested!$C:$C, "Minion", WarbreakerIsInvested!D:D)</f>
        <v>0</v>
      </c>
      <c r="L11" s="24">
        <f t="shared" ref="L11:L13" si="2">SUM(H11:K11)</f>
        <v>0</v>
      </c>
      <c r="M11" s="24">
        <f>AVERAGEIF(WarbreakerTier2!$B:$B, "Minion", WarbreakerTier2!M:M)</f>
        <v>0</v>
      </c>
      <c r="N11" s="24">
        <f>AVERAGEIF(WarbreakerTier2!$B:$B, "Minion", WarbreakerTier2!N:N)</f>
        <v>0</v>
      </c>
      <c r="O11" s="24">
        <f>AVERAGEIF(WarbreakerTier2!$B:$B, "Minion", WarbreakerTier2!O:O)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 t="s">
        <v>18</v>
      </c>
      <c r="B12" s="24">
        <f>AVERAGEIF(WarbreakerTier2!$B:$B, "Rival", WarbreakerTier2!C:C)</f>
        <v>0</v>
      </c>
      <c r="C12" s="24">
        <f>AVERAGEIF(WarbreakerTier2!$B:$B, "Rival", WarbreakerTier2!D:D)</f>
        <v>0</v>
      </c>
      <c r="D12" s="24">
        <f>AVERAGEIF(WarbreakerTier2!$B:$B, "Rival", WarbreakerTier2!E:E)</f>
        <v>0</v>
      </c>
      <c r="E12" s="24">
        <f>AVERAGEIF(WarbreakerTier2!$B:$B, "Rival", WarbreakerTier2!F:F)</f>
        <v>0</v>
      </c>
      <c r="F12" s="24">
        <f>AVERAGEIF(WarbreakerTier2!$B:$B, "Rival", WarbreakerTier2!G:G)</f>
        <v>0</v>
      </c>
      <c r="G12" s="24">
        <f>AVERAGEIF(WarbreakerTier2!$B:$B, "Rival", WarbreakerTier2!H:H)</f>
        <v>0</v>
      </c>
      <c r="H12" s="24">
        <f>AVERAGEIF(WarbreakerTier2!$B:$B, "Rival", WarbreakerTier2!I:I)</f>
        <v>0</v>
      </c>
      <c r="I12" s="24">
        <f>AVERAGEIF(WarbreakerTier2!$B:$B, "Rival", WarbreakerTier2!J:J)</f>
        <v>0</v>
      </c>
      <c r="J12" s="24">
        <f>AVERAGEIF(WarbreakerTier2!$B:$B, "Rival", WarbreakerTier2!K:K)</f>
        <v>0</v>
      </c>
      <c r="K12" s="24">
        <f>AVERAGEIF(WarbreakerIsInvested!$C:$C, "Rival", WarbreakerIsInvested!D:D)</f>
        <v>0</v>
      </c>
      <c r="L12" s="24">
        <f t="shared" si="2"/>
        <v>0</v>
      </c>
      <c r="M12" s="24">
        <f>AVERAGEIF(WarbreakerTier2!$B:$B, "Rival", WarbreakerTier2!M:M)</f>
        <v>0</v>
      </c>
      <c r="N12" s="24">
        <f>AVERAGEIF(WarbreakerTier2!$B:$B, "Rival", WarbreakerTier2!N:N)</f>
        <v>0</v>
      </c>
      <c r="O12" s="24">
        <f>AVERAGEIF(WarbreakerTier2!$B:$B, "Rival", WarbreakerTier2!O:O)</f>
        <v>0</v>
      </c>
      <c r="P12" s="21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 t="s">
        <v>20</v>
      </c>
      <c r="B13" s="24">
        <f>AVERAGEIF(WarbreakerTier2!$B:$B, "Boss", WarbreakerTier2!C:C)</f>
        <v>0</v>
      </c>
      <c r="C13" s="24">
        <f>AVERAGEIF(WarbreakerTier2!$B:$B, "Boss", WarbreakerTier2!D:D)</f>
        <v>0</v>
      </c>
      <c r="D13" s="24">
        <f>AVERAGEIF(WarbreakerTier2!$B:$B, "Boss", WarbreakerTier2!E:E)</f>
        <v>0</v>
      </c>
      <c r="E13" s="24">
        <f>AVERAGEIF(WarbreakerTier2!$B:$B, "Boss", WarbreakerTier2!F:F)</f>
        <v>0</v>
      </c>
      <c r="F13" s="24">
        <f>AVERAGEIF(WarbreakerTier2!$B:$B, "Boss", WarbreakerTier2!G:G)</f>
        <v>0</v>
      </c>
      <c r="G13" s="24">
        <f>AVERAGEIF(WarbreakerTier2!$B:$B, "Boss", WarbreakerTier2!H:H)</f>
        <v>0</v>
      </c>
      <c r="H13" s="24">
        <f>AVERAGEIF(WarbreakerTier2!$B:$B, "Boss", WarbreakerTier2!I:I)</f>
        <v>0</v>
      </c>
      <c r="I13" s="24">
        <f>AVERAGEIF(WarbreakerTier2!$B:$B, "Boss", WarbreakerTier2!J:J)</f>
        <v>0</v>
      </c>
      <c r="J13" s="24">
        <f>AVERAGEIF(WarbreakerTier2!$B:$B, "Boss", WarbreakerTier2!K:K)</f>
        <v>0</v>
      </c>
      <c r="K13" s="24">
        <f>AVERAGEIF(WarbreakerIsInvested!$C:$C, "Boss", WarbreakerIsInvested!D:D)</f>
        <v>0</v>
      </c>
      <c r="L13" s="24">
        <f t="shared" si="2"/>
        <v>0</v>
      </c>
      <c r="M13" s="24">
        <f>AVERAGEIF(WarbreakerTier2!$B:$B, "Boss", WarbreakerTier2!M:M)</f>
        <v>0</v>
      </c>
      <c r="N13" s="24">
        <f>AVERAGEIF(WarbreakerTier2!$B:$B, "Boss", WarbreakerTier2!N:N)</f>
        <v>0</v>
      </c>
      <c r="O13" s="24">
        <f>AVERAGEIF(WarbreakerTier2!$B:$B, "Boss", WarbreakerTier2!O:O)</f>
        <v>0</v>
      </c>
      <c r="P13" s="21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44</v>
      </c>
      <c r="M17" s="22" t="s">
        <v>12</v>
      </c>
      <c r="N17" s="22" t="s">
        <v>13</v>
      </c>
      <c r="O17" s="22" t="s">
        <v>14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 t="s">
        <v>18</v>
      </c>
      <c r="B18" s="24">
        <f>AVERAGEIF(WarbreakerTier3!$B:$B, "Rival", WarbreakerTier3!C:C)</f>
        <v>0</v>
      </c>
      <c r="C18" s="24">
        <f>AVERAGEIF(WarbreakerTier3!$B:$B, "Rival", WarbreakerTier3!D:D)</f>
        <v>0</v>
      </c>
      <c r="D18" s="24">
        <f>AVERAGEIF(WarbreakerTier3!$B:$B, "Rival", WarbreakerTier3!E:E)</f>
        <v>0</v>
      </c>
      <c r="E18" s="24">
        <f>AVERAGEIF(WarbreakerTier3!$B:$B, "Rival", WarbreakerTier3!F:F)</f>
        <v>0</v>
      </c>
      <c r="F18" s="24">
        <f>AVERAGEIF(WarbreakerTier3!$B:$B, "Rival", WarbreakerTier3!G:G)</f>
        <v>0</v>
      </c>
      <c r="G18" s="24">
        <f>AVERAGEIF(WarbreakerTier3!$B:$B, "Rival", WarbreakerTier3!H:H)</f>
        <v>0</v>
      </c>
      <c r="H18" s="24">
        <f>AVERAGEIF(WarbreakerTier3!$B:$B, "Rival", WarbreakerTier3!I:I)</f>
        <v>0</v>
      </c>
      <c r="I18" s="24">
        <f>AVERAGEIF(WarbreakerTier3!$B:$B, "Rival", WarbreakerTier3!J:J)</f>
        <v>0</v>
      </c>
      <c r="J18" s="24">
        <f>AVERAGEIF(WarbreakerTier3!$B:$B, "Rival", WarbreakerTier3!K:K)</f>
        <v>0</v>
      </c>
      <c r="K18" s="24">
        <f>AVERAGEIF(WarbreakerIsInvested!$E:$E, "Rival", WarbreakerIsInvested!F:F)</f>
        <v>0</v>
      </c>
      <c r="L18" s="24">
        <f t="shared" ref="L18:L19" si="3">SUM(H18:K18)</f>
        <v>0</v>
      </c>
      <c r="M18" s="24">
        <f>AVERAGEIF(WarbreakerTier3!$B:$B, "Rival", WarbreakerTier3!M:M)</f>
        <v>0</v>
      </c>
      <c r="N18" s="24">
        <f>AVERAGEIF(WarbreakerTier3!$B:$B, "Rival", WarbreakerTier3!N:N)</f>
        <v>0</v>
      </c>
      <c r="O18" s="24">
        <f>AVERAGEIF(WarbreakerTier3!$B:$B, "Rival", WarbreakerTier3!O:O)</f>
        <v>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 t="s">
        <v>20</v>
      </c>
      <c r="B19" s="24">
        <f>AVERAGEIF(WarbreakerTier3!$B:$B, "Boss", WarbreakerTier3!C:C)</f>
        <v>0</v>
      </c>
      <c r="C19" s="24">
        <f>AVERAGEIF(WarbreakerTier3!$B:$B, "Boss", WarbreakerTier3!D:D)</f>
        <v>0</v>
      </c>
      <c r="D19" s="24">
        <f>AVERAGEIF(WarbreakerTier3!$B:$B, "Boss", WarbreakerTier3!E:E)</f>
        <v>0</v>
      </c>
      <c r="E19" s="24">
        <f>AVERAGEIF(WarbreakerTier3!$B:$B, "Boss", WarbreakerTier3!F:F)</f>
        <v>0</v>
      </c>
      <c r="F19" s="24">
        <f>AVERAGEIF(WarbreakerTier3!$B:$B, "Boss", WarbreakerTier3!G:G)</f>
        <v>0</v>
      </c>
      <c r="G19" s="24">
        <f>AVERAGEIF(WarbreakerTier3!$B:$B, "Boss", WarbreakerTier3!H:H)</f>
        <v>0</v>
      </c>
      <c r="H19" s="24">
        <f>AVERAGEIF(WarbreakerTier3!$B:$B, "Boss", WarbreakerTier3!I:I)</f>
        <v>0</v>
      </c>
      <c r="I19" s="24">
        <f>AVERAGEIF(WarbreakerTier3!$B:$B, "Boss", WarbreakerTier3!J:J)</f>
        <v>0</v>
      </c>
      <c r="J19" s="24">
        <f>AVERAGEIF(WarbreakerTier3!$B:$B, "Boss", WarbreakerTier3!K:K)</f>
        <v>0</v>
      </c>
      <c r="K19" s="24">
        <f>AVERAGEIF(WarbreakerIsInvested!$E:$E, "Boss", WarbreakerIsInvested!F:F)</f>
        <v>0</v>
      </c>
      <c r="L19" s="24">
        <f t="shared" si="3"/>
        <v>0</v>
      </c>
      <c r="M19" s="24">
        <f>AVERAGEIF(WarbreakerTier3!$B:$B, "Boss", WarbreakerTier3!M:M)</f>
        <v>0</v>
      </c>
      <c r="N19" s="24">
        <f>AVERAGEIF(WarbreakerTier3!$B:$B, "Boss", WarbreakerTier3!N:N)</f>
        <v>0</v>
      </c>
      <c r="O19" s="24">
        <f>AVERAGEIF(WarbreakerTier3!$B:$B, "Boss", WarbreakerTier3!O:O)</f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0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44</v>
      </c>
      <c r="M23" s="22" t="s">
        <v>12</v>
      </c>
      <c r="N23" s="22" t="s">
        <v>13</v>
      </c>
      <c r="O23" s="22" t="s">
        <v>14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 t="s">
        <v>18</v>
      </c>
      <c r="B24" s="24">
        <f>AVERAGEIF('WarbreakerTier 4'!$B:$B, "Rival", 'WarbreakerTier 4'!C:C)</f>
        <v>0</v>
      </c>
      <c r="C24" s="24">
        <f>AVERAGEIF('WarbreakerTier 4'!$B:$B, "Rival", 'WarbreakerTier 4'!D:D)</f>
        <v>0</v>
      </c>
      <c r="D24" s="24">
        <f>AVERAGEIF('WarbreakerTier 4'!$B:$B, "Rival", 'WarbreakerTier 4'!E:E)</f>
        <v>0</v>
      </c>
      <c r="E24" s="24">
        <f>AVERAGEIF('WarbreakerTier 4'!$B:$B, "Rival", 'WarbreakerTier 4'!F:F)</f>
        <v>0</v>
      </c>
      <c r="F24" s="24">
        <f>AVERAGEIF('WarbreakerTier 4'!$B:$B, "Rival", 'WarbreakerTier 4'!G:G)</f>
        <v>0</v>
      </c>
      <c r="G24" s="24">
        <f>AVERAGEIF('WarbreakerTier 4'!$B:$B, "Rival", 'WarbreakerTier 4'!H:H)</f>
        <v>0</v>
      </c>
      <c r="H24" s="24">
        <f>AVERAGEIF('WarbreakerTier 4'!$B:$B, "Rival", 'WarbreakerTier 4'!I:I)</f>
        <v>0</v>
      </c>
      <c r="I24" s="24">
        <f>AVERAGEIF('WarbreakerTier 4'!$B:$B, "Rival", 'WarbreakerTier 4'!J:J)</f>
        <v>0</v>
      </c>
      <c r="J24" s="24">
        <f>AVERAGEIF('WarbreakerTier 4'!$B:$B, "Rival", 'WarbreakerTier 4'!K:K)</f>
        <v>0</v>
      </c>
      <c r="K24" s="24">
        <f>AVERAGEIF(WarbreakerIsInvested!$G:$G, "Rival", WarbreakerIsInvested!H:H)</f>
        <v>0</v>
      </c>
      <c r="L24" s="24">
        <f t="shared" ref="L24:L25" si="4">SUM(H24:K24)</f>
        <v>0</v>
      </c>
      <c r="M24" s="24">
        <f>AVERAGEIF('WarbreakerTier 4'!$B:$B, "Rival", 'WarbreakerTier 4'!M:M)</f>
        <v>0</v>
      </c>
      <c r="N24" s="24">
        <f>AVERAGEIF('WarbreakerTier 4'!$B:$B, "Rival", 'WarbreakerTier 4'!N:N)</f>
        <v>0</v>
      </c>
      <c r="O24" s="24">
        <f>AVERAGEIF('WarbreakerTier 4'!$B:$B, "Rival", 'WarbreakerTier 4'!O:O)</f>
        <v>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20</v>
      </c>
      <c r="B25" s="24">
        <f>AVERAGEIF('WarbreakerTier 4'!$B:$B, "Boss", 'WarbreakerTier 4'!C:C)</f>
        <v>0</v>
      </c>
      <c r="C25" s="24">
        <f>AVERAGEIF('WarbreakerTier 4'!$B:$B, "Boss", 'WarbreakerTier 4'!D:D)</f>
        <v>0</v>
      </c>
      <c r="D25" s="24">
        <f>AVERAGEIF('WarbreakerTier 4'!$B:$B, "Boss", 'WarbreakerTier 4'!E:E)</f>
        <v>0</v>
      </c>
      <c r="E25" s="24">
        <f>AVERAGEIF('WarbreakerTier 4'!$B:$B, "Boss", 'WarbreakerTier 4'!F:F)</f>
        <v>0</v>
      </c>
      <c r="F25" s="24">
        <f>AVERAGEIF('WarbreakerTier 4'!$B:$B, "Boss", 'WarbreakerTier 4'!G:G)</f>
        <v>0</v>
      </c>
      <c r="G25" s="24">
        <f>AVERAGEIF('WarbreakerTier 4'!$B:$B, "Boss", 'WarbreakerTier 4'!H:H)</f>
        <v>0</v>
      </c>
      <c r="H25" s="24">
        <f>AVERAGEIF('WarbreakerTier 4'!$B:$B, "Boss", 'WarbreakerTier 4'!I:I)</f>
        <v>0</v>
      </c>
      <c r="I25" s="24">
        <f>AVERAGEIF('WarbreakerTier 4'!$B:$B, "Boss", 'WarbreakerTier 4'!J:J)</f>
        <v>0</v>
      </c>
      <c r="J25" s="24">
        <f>AVERAGEIF('WarbreakerTier 4'!$B:$B, "Boss", 'WarbreakerTier 4'!K:K)</f>
        <v>0</v>
      </c>
      <c r="K25" s="24">
        <f>AVERAGEIF(WarbreakerIsInvested!$G:$G, "Boss", WarbreakerIsInvested!H:H)</f>
        <v>0</v>
      </c>
      <c r="L25" s="24">
        <f t="shared" si="4"/>
        <v>0</v>
      </c>
      <c r="M25" s="24">
        <f>AVERAGEIF('WarbreakerTier 4'!$B:$B, "Boss", 'WarbreakerTier 4'!M:M)</f>
        <v>0</v>
      </c>
      <c r="N25" s="24">
        <f>AVERAGEIF('WarbreakerTier 4'!$B:$B, "Boss", 'WarbreakerTier 4'!N:N)</f>
        <v>0</v>
      </c>
      <c r="O25" s="24">
        <f>AVERAGEIF('WarbreakerTier 4'!$B:$B, "Boss", 'WarbreakerTier 4'!O:O)</f>
        <v>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1"/>
      <c r="B100" s="21"/>
      <c r="C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1" width="12.5"/>
    <col customWidth="1" min="13" max="13" width="12.5"/>
  </cols>
  <sheetData>
    <row r="1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44</v>
      </c>
      <c r="M3" s="22" t="s">
        <v>12</v>
      </c>
      <c r="N3" s="22" t="s">
        <v>13</v>
      </c>
      <c r="O3" s="22" t="s">
        <v>14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23" t="s">
        <v>15</v>
      </c>
      <c r="B4" s="24">
        <f>AVERAGEIF('ElantrisTier 1'!$B:$B, "Minion", 'ElantrisTier 1'!C:C)</f>
        <v>0</v>
      </c>
      <c r="C4" s="24">
        <f>AVERAGEIF('ElantrisTier 1'!$B:$B, "Minion", 'ElantrisTier 1'!D:D)</f>
        <v>0</v>
      </c>
      <c r="D4" s="24">
        <f>AVERAGEIF('ElantrisTier 1'!$B:$B, "Minion", 'ElantrisTier 1'!E:E)</f>
        <v>0</v>
      </c>
      <c r="E4" s="24">
        <f>AVERAGEIF('ElantrisTier 1'!$B:$B, "Minion", 'ElantrisTier 1'!F:F)</f>
        <v>0</v>
      </c>
      <c r="F4" s="24">
        <f>AVERAGEIF('ElantrisTier 1'!$B:$B, "Minion", 'ElantrisTier 1'!G:G)</f>
        <v>0</v>
      </c>
      <c r="G4" s="24">
        <f>AVERAGEIF('ElantrisTier 1'!$B:$B, "Minion", 'ElantrisTier 1'!H:H)</f>
        <v>0</v>
      </c>
      <c r="H4" s="24">
        <f>AVERAGEIF('ElantrisTier 1'!$B:$B, "Minion", 'ElantrisTier 1'!I:I)</f>
        <v>0</v>
      </c>
      <c r="I4" s="24">
        <f>AVERAGEIF('ElantrisTier 1'!$B:$B, "Minion", 'ElantrisTier 1'!J:J)</f>
        <v>0</v>
      </c>
      <c r="J4" s="24">
        <f>AVERAGEIF('ElantrisTier 1'!$B:$B, "Minion", 'ElantrisTier 1'!K:K)</f>
        <v>0</v>
      </c>
      <c r="K4" s="24">
        <f>AVERAGEIF(ElantrisIsInvested!$A:$A, "Minion", ElantrisIsInvested!B:B)</f>
        <v>0</v>
      </c>
      <c r="L4" s="24">
        <f t="shared" ref="L4:L6" si="1">SUM(H4:K4)</f>
        <v>0</v>
      </c>
      <c r="M4" s="24">
        <f>AVERAGEIF('ElantrisTier 1'!$B:$B, "Minion", 'ElantrisTier 1'!M:M)</f>
        <v>0</v>
      </c>
      <c r="N4" s="24">
        <f>AVERAGEIF('ElantrisTier 1'!$B:$B, "Minion", 'ElantrisTier 1'!N:N)</f>
        <v>0</v>
      </c>
      <c r="O4" s="24">
        <f>AVERAGEIF('ElantrisTier 1'!$B:$B, "Minion", 'ElantrisTier 1'!O:O)</f>
        <v>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 t="s">
        <v>18</v>
      </c>
      <c r="B5" s="24">
        <f>AVERAGEIF('ElantrisTier 1'!$B:$B, "Rival", 'ElantrisTier 1'!C:C)</f>
        <v>0</v>
      </c>
      <c r="C5" s="24">
        <f>AVERAGEIF('ElantrisTier 1'!$B:$B, "Rival", 'ElantrisTier 1'!D:D)</f>
        <v>0</v>
      </c>
      <c r="D5" s="24">
        <f>AVERAGEIF('ElantrisTier 1'!$B:$B, "Rival", 'ElantrisTier 1'!E:E)</f>
        <v>0</v>
      </c>
      <c r="E5" s="24">
        <f>AVERAGEIF('ElantrisTier 1'!$B:$B, "Rival", 'ElantrisTier 1'!F:F)</f>
        <v>0</v>
      </c>
      <c r="F5" s="24">
        <f>AVERAGEIF('ElantrisTier 1'!$B:$B, "Rival", 'ElantrisTier 1'!G:G)</f>
        <v>0</v>
      </c>
      <c r="G5" s="24">
        <f>AVERAGEIF('ElantrisTier 1'!$B:$B, "Rival", 'ElantrisTier 1'!H:H)</f>
        <v>0</v>
      </c>
      <c r="H5" s="24">
        <f>AVERAGEIF('ElantrisTier 1'!$B:$B, "Rival", 'ElantrisTier 1'!I:I)</f>
        <v>0</v>
      </c>
      <c r="I5" s="24">
        <f>AVERAGEIF('ElantrisTier 1'!$B:$B, "Rival", 'ElantrisTier 1'!J:J)</f>
        <v>0</v>
      </c>
      <c r="J5" s="24">
        <f>AVERAGEIF('ElantrisTier 1'!$B:$B, "Rival", 'ElantrisTier 1'!K:K)</f>
        <v>0</v>
      </c>
      <c r="K5" s="24">
        <f>AVERAGEIF(ElantrisIsInvested!$A:$A, "Rival", ElantrisIsInvested!B:B)</f>
        <v>0</v>
      </c>
      <c r="L5" s="24">
        <f t="shared" si="1"/>
        <v>0</v>
      </c>
      <c r="M5" s="24">
        <f>AVERAGEIF('ElantrisTier 1'!$B:$B, "Rival", 'ElantrisTier 1'!M:M)</f>
        <v>0</v>
      </c>
      <c r="N5" s="24">
        <f>AVERAGEIF('ElantrisTier 1'!$B:$B, "Rival", 'ElantrisTier 1'!N:N)</f>
        <v>0</v>
      </c>
      <c r="O5" s="24">
        <f>AVERAGEIF('ElantrisTier 1'!$B:$B, "Rival", 'ElantrisTier 1'!O:O)</f>
        <v>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 t="s">
        <v>20</v>
      </c>
      <c r="B6" s="24">
        <f>AVERAGEIF('ElantrisTier 1'!$B:$B, "Boss", 'ElantrisTier 1'!C:C)</f>
        <v>0</v>
      </c>
      <c r="C6" s="24">
        <f>AVERAGEIF('ElantrisTier 1'!$B:$B, "Boss", 'ElantrisTier 1'!D:D)</f>
        <v>0</v>
      </c>
      <c r="D6" s="24">
        <f>AVERAGEIF('ElantrisTier 1'!$B:$B, "Boss", 'ElantrisTier 1'!E:E)</f>
        <v>0</v>
      </c>
      <c r="E6" s="24">
        <f>AVERAGEIF('ElantrisTier 1'!$B:$B, "Boss", 'ElantrisTier 1'!F:F)</f>
        <v>0</v>
      </c>
      <c r="F6" s="24">
        <f>AVERAGEIF('ElantrisTier 1'!$B:$B, "Boss", 'ElantrisTier 1'!G:G)</f>
        <v>0</v>
      </c>
      <c r="G6" s="24">
        <f>AVERAGEIF('ElantrisTier 1'!$B:$B, "Boss", 'ElantrisTier 1'!H:H)</f>
        <v>0</v>
      </c>
      <c r="H6" s="24">
        <f>AVERAGEIF('ElantrisTier 1'!$B:$B, "Boss", 'ElantrisTier 1'!I:I)</f>
        <v>0</v>
      </c>
      <c r="I6" s="24">
        <f>AVERAGEIF('ElantrisTier 1'!$B:$B, "Boss", 'ElantrisTier 1'!J:J)</f>
        <v>0</v>
      </c>
      <c r="J6" s="24">
        <f>AVERAGEIF('ElantrisTier 1'!$B:$B, "Boss", 'ElantrisTier 1'!K:K)</f>
        <v>0</v>
      </c>
      <c r="K6" s="24">
        <f>AVERAGEIF(ElantrisIsInvested!$A:$A, "Boss", ElantrisIsInvested!B:B)</f>
        <v>0</v>
      </c>
      <c r="L6" s="24">
        <f t="shared" si="1"/>
        <v>0</v>
      </c>
      <c r="M6" s="24">
        <f>AVERAGEIF('ElantrisTier 1'!$B:$B, "Boss", 'ElantrisTier 1'!M:M)</f>
        <v>0</v>
      </c>
      <c r="N6" s="24">
        <f>AVERAGEIF('ElantrisTier 1'!$B:$B, "Boss", 'ElantrisTier 1'!N:N)</f>
        <v>0</v>
      </c>
      <c r="O6" s="24">
        <f>AVERAGEIF('ElantrisTier 1'!$B:$B, "Boss", 'ElantrisTier 1'!O:O)</f>
        <v>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44</v>
      </c>
      <c r="M10" s="22" t="s">
        <v>12</v>
      </c>
      <c r="N10" s="22" t="s">
        <v>13</v>
      </c>
      <c r="O10" s="22" t="s">
        <v>14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 t="s">
        <v>15</v>
      </c>
      <c r="B11" s="24">
        <f>AVERAGEIF(ElantrisTier2!$B:$B, "Minion", ElantrisTier2!C:C)</f>
        <v>0</v>
      </c>
      <c r="C11" s="24">
        <f>AVERAGEIF(ElantrisTier2!$B:$B, "Minion", ElantrisTier2!D:D)</f>
        <v>0</v>
      </c>
      <c r="D11" s="24">
        <f>AVERAGEIF(ElantrisTier2!$B:$B, "Minion", ElantrisTier2!E:E)</f>
        <v>0</v>
      </c>
      <c r="E11" s="24">
        <f>AVERAGEIF(ElantrisTier2!$B:$B, "Minion", ElantrisTier2!F:F)</f>
        <v>0</v>
      </c>
      <c r="F11" s="24">
        <f>AVERAGEIF(ElantrisTier2!$B:$B, "Minion", ElantrisTier2!G:G)</f>
        <v>0</v>
      </c>
      <c r="G11" s="24">
        <f>AVERAGEIF(ElantrisTier2!$B:$B, "Minion", ElantrisTier2!H:H)</f>
        <v>0</v>
      </c>
      <c r="H11" s="24">
        <f>AVERAGEIF(ElantrisTier2!$B:$B, "Minion", ElantrisTier2!I:I)</f>
        <v>0</v>
      </c>
      <c r="I11" s="24">
        <f>AVERAGEIF(ElantrisTier2!$B:$B, "Minion", ElantrisTier2!J:J)</f>
        <v>0</v>
      </c>
      <c r="J11" s="24">
        <f>AVERAGEIF(ElantrisTier2!$B:$B, "Minion", ElantrisTier2!K:K)</f>
        <v>0</v>
      </c>
      <c r="K11" s="24">
        <f>AVERAGEIF(ElantrisIsInvested!$C:$C, "Minion", ElantrisIsInvested!D:D)</f>
        <v>0</v>
      </c>
      <c r="L11" s="24">
        <f t="shared" ref="L11:L13" si="2">SUM(H11:K11)</f>
        <v>0</v>
      </c>
      <c r="M11" s="24">
        <f>AVERAGEIF(ElantrisTier2!$B:$B, "Minion", ElantrisTier2!M:M)</f>
        <v>0</v>
      </c>
      <c r="N11" s="24">
        <f>AVERAGEIF(ElantrisTier2!$B:$B, "Minion", ElantrisTier2!N:N)</f>
        <v>0</v>
      </c>
      <c r="O11" s="24">
        <f>AVERAGEIF(ElantrisTier2!$B:$B, "Minion", ElantrisTier2!O:O)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 t="s">
        <v>18</v>
      </c>
      <c r="B12" s="24">
        <f>AVERAGEIF(ElantrisTier2!$B:$B, "Rival", ElantrisTier2!C:C)</f>
        <v>0</v>
      </c>
      <c r="C12" s="24">
        <f>AVERAGEIF(ElantrisTier2!$B:$B, "Rival", ElantrisTier2!D:D)</f>
        <v>0</v>
      </c>
      <c r="D12" s="24">
        <f>AVERAGEIF(ElantrisTier2!$B:$B, "Rival", ElantrisTier2!E:E)</f>
        <v>0</v>
      </c>
      <c r="E12" s="24">
        <f>AVERAGEIF(ElantrisTier2!$B:$B, "Rival", ElantrisTier2!F:F)</f>
        <v>0</v>
      </c>
      <c r="F12" s="24">
        <f>AVERAGEIF(ElantrisTier2!$B:$B, "Rival", ElantrisTier2!G:G)</f>
        <v>0</v>
      </c>
      <c r="G12" s="24">
        <f>AVERAGEIF(ElantrisTier2!$B:$B, "Rival", ElantrisTier2!H:H)</f>
        <v>0</v>
      </c>
      <c r="H12" s="24">
        <f>AVERAGEIF(ElantrisTier2!$B:$B, "Rival", ElantrisTier2!I:I)</f>
        <v>0</v>
      </c>
      <c r="I12" s="24">
        <f>AVERAGEIF(ElantrisTier2!$B:$B, "Rival", ElantrisTier2!J:J)</f>
        <v>0</v>
      </c>
      <c r="J12" s="24">
        <f>AVERAGEIF(ElantrisTier2!$B:$B, "Rival", ElantrisTier2!K:K)</f>
        <v>0</v>
      </c>
      <c r="K12" s="24">
        <f>AVERAGEIF(ElantrisIsInvested!$C:$C, "Rival", ElantrisIsInvested!D:D)</f>
        <v>0</v>
      </c>
      <c r="L12" s="24">
        <f t="shared" si="2"/>
        <v>0</v>
      </c>
      <c r="M12" s="24">
        <f>AVERAGEIF(ElantrisTier2!$B:$B, "Rival", ElantrisTier2!M:M)</f>
        <v>0</v>
      </c>
      <c r="N12" s="24">
        <f>AVERAGEIF(ElantrisTier2!$B:$B, "Rival", ElantrisTier2!N:N)</f>
        <v>0</v>
      </c>
      <c r="O12" s="24">
        <f>AVERAGEIF(ElantrisTier2!$B:$B, "Rival", ElantrisTier2!O:O)</f>
        <v>0</v>
      </c>
      <c r="P12" s="21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 t="s">
        <v>20</v>
      </c>
      <c r="B13" s="24">
        <f>AVERAGEIF(ElantrisTier2!$B:$B, "Boss", ElantrisTier2!C:C)</f>
        <v>0</v>
      </c>
      <c r="C13" s="24">
        <f>AVERAGEIF(ElantrisTier2!$B:$B, "Boss", ElantrisTier2!D:D)</f>
        <v>0</v>
      </c>
      <c r="D13" s="24">
        <f>AVERAGEIF(ElantrisTier2!$B:$B, "Boss", ElantrisTier2!E:E)</f>
        <v>0</v>
      </c>
      <c r="E13" s="24">
        <f>AVERAGEIF(ElantrisTier2!$B:$B, "Boss", ElantrisTier2!F:F)</f>
        <v>0</v>
      </c>
      <c r="F13" s="24">
        <f>AVERAGEIF(ElantrisTier2!$B:$B, "Boss", ElantrisTier2!G:G)</f>
        <v>0</v>
      </c>
      <c r="G13" s="24">
        <f>AVERAGEIF(ElantrisTier2!$B:$B, "Boss", ElantrisTier2!H:H)</f>
        <v>0</v>
      </c>
      <c r="H13" s="24">
        <f>AVERAGEIF(ElantrisTier2!$B:$B, "Boss", ElantrisTier2!I:I)</f>
        <v>0</v>
      </c>
      <c r="I13" s="24">
        <f>AVERAGEIF(ElantrisTier2!$B:$B, "Boss", ElantrisTier2!J:J)</f>
        <v>0</v>
      </c>
      <c r="J13" s="24">
        <f>AVERAGEIF(ElantrisTier2!$B:$B, "Boss", ElantrisTier2!K:K)</f>
        <v>0</v>
      </c>
      <c r="K13" s="24">
        <f>AVERAGEIF(ElantrisIsInvested!$C:$C, "Boss", ElantrisIsInvested!D:D)</f>
        <v>0</v>
      </c>
      <c r="L13" s="24">
        <f t="shared" si="2"/>
        <v>0</v>
      </c>
      <c r="M13" s="24">
        <f>AVERAGEIF(ElantrisTier2!$B:$B, "Boss", ElantrisTier2!M:M)</f>
        <v>0</v>
      </c>
      <c r="N13" s="24">
        <f>AVERAGEIF(ElantrisTier2!$B:$B, "Boss", ElantrisTier2!N:N)</f>
        <v>0</v>
      </c>
      <c r="O13" s="24">
        <f>AVERAGEIF(ElantrisTier2!$B:$B, "Boss", ElantrisTier2!O:O)</f>
        <v>0</v>
      </c>
      <c r="P13" s="21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44</v>
      </c>
      <c r="M17" s="22" t="s">
        <v>12</v>
      </c>
      <c r="N17" s="22" t="s">
        <v>13</v>
      </c>
      <c r="O17" s="22" t="s">
        <v>14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 t="s">
        <v>18</v>
      </c>
      <c r="B18" s="24">
        <f>AVERAGEIF(ElantrisTier3!$B:$B, "Rival", ElantrisTier3!C:C)</f>
        <v>0</v>
      </c>
      <c r="C18" s="24">
        <f>AVERAGEIF(ElantrisTier3!$B:$B, "Rival", ElantrisTier3!D:D)</f>
        <v>0</v>
      </c>
      <c r="D18" s="24">
        <f>AVERAGEIF(ElantrisTier3!$B:$B, "Rival", ElantrisTier3!E:E)</f>
        <v>0</v>
      </c>
      <c r="E18" s="24">
        <f>AVERAGEIF(ElantrisTier3!$B:$B, "Rival", ElantrisTier3!F:F)</f>
        <v>0</v>
      </c>
      <c r="F18" s="24">
        <f>AVERAGEIF(ElantrisTier3!$B:$B, "Rival", ElantrisTier3!G:G)</f>
        <v>0</v>
      </c>
      <c r="G18" s="24">
        <f>AVERAGEIF(ElantrisTier3!$B:$B, "Rival", ElantrisTier3!H:H)</f>
        <v>0</v>
      </c>
      <c r="H18" s="24">
        <f>AVERAGEIF(ElantrisTier3!$B:$B, "Rival", ElantrisTier3!I:I)</f>
        <v>0</v>
      </c>
      <c r="I18" s="24">
        <f>AVERAGEIF(ElantrisTier3!$B:$B, "Rival", ElantrisTier3!J:J)</f>
        <v>0</v>
      </c>
      <c r="J18" s="24">
        <f>AVERAGEIF(ElantrisTier3!$B:$B, "Rival", ElantrisTier3!K:K)</f>
        <v>0</v>
      </c>
      <c r="K18" s="24">
        <f>AVERAGEIF(ElantrisIsInvested!$E:$E, "Rival", ElantrisIsInvested!F:F)</f>
        <v>0</v>
      </c>
      <c r="L18" s="24">
        <f t="shared" ref="L18:L19" si="3">SUM(H18:K18)</f>
        <v>0</v>
      </c>
      <c r="M18" s="24">
        <f>AVERAGEIF(ElantrisTier3!$B:$B, "Rival", ElantrisTier3!M:M)</f>
        <v>0</v>
      </c>
      <c r="N18" s="24">
        <f>AVERAGEIF(ElantrisTier3!$B:$B, "Rival", ElantrisTier3!N:N)</f>
        <v>0</v>
      </c>
      <c r="O18" s="24">
        <f>AVERAGEIF(ElantrisTier3!$B:$B, "Rival", ElantrisTier3!O:O)</f>
        <v>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 t="s">
        <v>20</v>
      </c>
      <c r="B19" s="24">
        <f>AVERAGEIF(ElantrisTier3!$B:$B, "Boss", ElantrisTier3!C:C)</f>
        <v>0</v>
      </c>
      <c r="C19" s="24">
        <f>AVERAGEIF(ElantrisTier3!$B:$B, "Boss", ElantrisTier3!D:D)</f>
        <v>0</v>
      </c>
      <c r="D19" s="24">
        <f>AVERAGEIF(ElantrisTier3!$B:$B, "Boss", ElantrisTier3!E:E)</f>
        <v>0</v>
      </c>
      <c r="E19" s="24">
        <f>AVERAGEIF(ElantrisTier3!$B:$B, "Boss", ElantrisTier3!F:F)</f>
        <v>0</v>
      </c>
      <c r="F19" s="24">
        <f>AVERAGEIF(ElantrisTier3!$B:$B, "Boss", ElantrisTier3!G:G)</f>
        <v>0</v>
      </c>
      <c r="G19" s="24">
        <f>AVERAGEIF(ElantrisTier3!$B:$B, "Boss", ElantrisTier3!H:H)</f>
        <v>0</v>
      </c>
      <c r="H19" s="24">
        <f>AVERAGEIF(ElantrisTier3!$B:$B, "Boss", ElantrisTier3!I:I)</f>
        <v>0</v>
      </c>
      <c r="I19" s="24">
        <f>AVERAGEIF(ElantrisTier3!$B:$B, "Boss", ElantrisTier3!J:J)</f>
        <v>0</v>
      </c>
      <c r="J19" s="24">
        <f>AVERAGEIF(ElantrisTier3!$B:$B, "Boss", ElantrisTier3!K:K)</f>
        <v>0</v>
      </c>
      <c r="K19" s="24">
        <f>AVERAGEIF(ElantrisIsInvested!$E:$E, "Boss", ElantrisIsInvested!F:F)</f>
        <v>0</v>
      </c>
      <c r="L19" s="24">
        <f t="shared" si="3"/>
        <v>0</v>
      </c>
      <c r="M19" s="24">
        <f>AVERAGEIF(ElantrisTier3!$B:$B, "Boss", ElantrisTier3!M:M)</f>
        <v>0</v>
      </c>
      <c r="N19" s="24">
        <f>AVERAGEIF(ElantrisTier3!$B:$B, "Boss", ElantrisTier3!N:N)</f>
        <v>0</v>
      </c>
      <c r="O19" s="24">
        <f>AVERAGEIF(ElantrisTier3!$B:$B, "Boss", ElantrisTier3!O:O)</f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0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44</v>
      </c>
      <c r="M23" s="22" t="s">
        <v>12</v>
      </c>
      <c r="N23" s="22" t="s">
        <v>13</v>
      </c>
      <c r="O23" s="22" t="s">
        <v>14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 t="s">
        <v>18</v>
      </c>
      <c r="B24" s="24">
        <f>AVERAGEIF('ElantrisTier 4'!$B:$B, "Rival", 'ElantrisTier 4'!C:C)</f>
        <v>0</v>
      </c>
      <c r="C24" s="24">
        <f>AVERAGEIF('ElantrisTier 4'!$B:$B, "Rival", 'ElantrisTier 4'!D:D)</f>
        <v>0</v>
      </c>
      <c r="D24" s="24">
        <f>AVERAGEIF('ElantrisTier 4'!$B:$B, "Rival", 'ElantrisTier 4'!E:E)</f>
        <v>0</v>
      </c>
      <c r="E24" s="24">
        <f>AVERAGEIF('ElantrisTier 4'!$B:$B, "Rival", 'ElantrisTier 4'!F:F)</f>
        <v>0</v>
      </c>
      <c r="F24" s="24">
        <f>AVERAGEIF('ElantrisTier 4'!$B:$B, "Rival", 'ElantrisTier 4'!G:G)</f>
        <v>0</v>
      </c>
      <c r="G24" s="24">
        <f>AVERAGEIF('ElantrisTier 4'!$B:$B, "Rival", 'ElantrisTier 4'!H:H)</f>
        <v>0</v>
      </c>
      <c r="H24" s="24">
        <f>AVERAGEIF('ElantrisTier 4'!$B:$B, "Rival", 'ElantrisTier 4'!I:I)</f>
        <v>0</v>
      </c>
      <c r="I24" s="24">
        <f>AVERAGEIF('ElantrisTier 4'!$B:$B, "Rival", 'ElantrisTier 4'!J:J)</f>
        <v>0</v>
      </c>
      <c r="J24" s="24">
        <f>AVERAGEIF('ElantrisTier 4'!$B:$B, "Rival", 'ElantrisTier 4'!K:K)</f>
        <v>0</v>
      </c>
      <c r="K24" s="24">
        <f>AVERAGEIF(ElantrisIsInvested!$G:$G, "Rival", ElantrisIsInvested!H:H)</f>
        <v>0</v>
      </c>
      <c r="L24" s="24">
        <f t="shared" ref="L24:L25" si="4">SUM(H24:K24)</f>
        <v>0</v>
      </c>
      <c r="M24" s="24">
        <f>AVERAGEIF('ElantrisTier 4'!$B:$B, "Rival", 'ElantrisTier 4'!M:M)</f>
        <v>0</v>
      </c>
      <c r="N24" s="24">
        <f>AVERAGEIF('ElantrisTier 4'!$B:$B, "Rival", 'ElantrisTier 4'!N:N)</f>
        <v>0</v>
      </c>
      <c r="O24" s="24">
        <f>AVERAGEIF('ElantrisTier 4'!$B:$B, "Rival", 'ElantrisTier 4'!O:O)</f>
        <v>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20</v>
      </c>
      <c r="B25" s="24">
        <f>AVERAGEIF('ElantrisTier 4'!$B:$B, "Boss", 'ElantrisTier 4'!C:C)</f>
        <v>0</v>
      </c>
      <c r="C25" s="24">
        <f>AVERAGEIF('ElantrisTier 4'!$B:$B, "Boss", 'ElantrisTier 4'!D:D)</f>
        <v>0</v>
      </c>
      <c r="D25" s="24">
        <f>AVERAGEIF('ElantrisTier 4'!$B:$B, "Boss", 'ElantrisTier 4'!E:E)</f>
        <v>0</v>
      </c>
      <c r="E25" s="24">
        <f>AVERAGEIF('ElantrisTier 4'!$B:$B, "Boss", 'ElantrisTier 4'!F:F)</f>
        <v>0</v>
      </c>
      <c r="F25" s="24">
        <f>AVERAGEIF('ElantrisTier 4'!$B:$B, "Boss", 'ElantrisTier 4'!G:G)</f>
        <v>0</v>
      </c>
      <c r="G25" s="24">
        <f>AVERAGEIF('ElantrisTier 4'!$B:$B, "Boss", 'ElantrisTier 4'!H:H)</f>
        <v>0</v>
      </c>
      <c r="H25" s="24">
        <f>AVERAGEIF('ElantrisTier 4'!$B:$B, "Boss", 'ElantrisTier 4'!I:I)</f>
        <v>0</v>
      </c>
      <c r="I25" s="24">
        <f>AVERAGEIF('ElantrisTier 4'!$B:$B, "Boss", 'ElantrisTier 4'!J:J)</f>
        <v>0</v>
      </c>
      <c r="J25" s="24">
        <f>AVERAGEIF('ElantrisTier 4'!$B:$B, "Boss", 'ElantrisTier 4'!K:K)</f>
        <v>0</v>
      </c>
      <c r="K25" s="24">
        <f>AVERAGEIF(ElantrisIsInvested!$G:$G, "Boss", ElantrisIsInvested!H:H)</f>
        <v>0</v>
      </c>
      <c r="L25" s="24">
        <f t="shared" si="4"/>
        <v>0</v>
      </c>
      <c r="M25" s="24">
        <f>AVERAGEIF('ElantrisTier 4'!$B:$B, "Boss", 'ElantrisTier 4'!M:M)</f>
        <v>0</v>
      </c>
      <c r="N25" s="24">
        <f>AVERAGEIF('ElantrisTier 4'!$B:$B, "Boss", 'ElantrisTier 4'!N:N)</f>
        <v>0</v>
      </c>
      <c r="O25" s="24">
        <f>AVERAGEIF('ElantrisTier 4'!$B:$B, "Boss", 'ElantrisTier 4'!O:O)</f>
        <v>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5.38"/>
    <col customWidth="1" min="4" max="4" width="14.63"/>
    <col customWidth="1" min="9" max="9" width="13.25"/>
    <col customWidth="1" min="10" max="11" width="12.5"/>
    <col customWidth="1" min="13" max="13" width="12.5"/>
  </cols>
  <sheetData>
    <row r="1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44</v>
      </c>
      <c r="M3" s="22" t="s">
        <v>12</v>
      </c>
      <c r="N3" s="22" t="s">
        <v>13</v>
      </c>
      <c r="O3" s="22" t="s">
        <v>14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23" t="s">
        <v>15</v>
      </c>
      <c r="B4" s="24">
        <f>AVERAGEIF('WorldhopperTier 1'!$B:$B, "Minion", 'WorldhopperTier 1'!C:C)</f>
        <v>0</v>
      </c>
      <c r="C4" s="24">
        <f>AVERAGEIF('WorldhopperTier 1'!$B:$B, "Minion", 'WorldhopperTier 1'!D:D)</f>
        <v>0</v>
      </c>
      <c r="D4" s="24">
        <f>AVERAGEIF('WorldhopperTier 1'!$B:$B, "Minion", 'WorldhopperTier 1'!E:E)</f>
        <v>0</v>
      </c>
      <c r="E4" s="24">
        <f>AVERAGEIF('WorldhopperTier 1'!$B:$B, "Minion", 'WorldhopperTier 1'!F:F)</f>
        <v>0</v>
      </c>
      <c r="F4" s="24">
        <f>AVERAGEIF('WorldhopperTier 1'!$B:$B, "Minion", 'WorldhopperTier 1'!G:G)</f>
        <v>0</v>
      </c>
      <c r="G4" s="24">
        <f>AVERAGEIF('WorldhopperTier 1'!$B:$B, "Minion", 'WorldhopperTier 1'!H:H)</f>
        <v>0</v>
      </c>
      <c r="H4" s="24">
        <f>AVERAGEIF('WorldhopperTier 1'!$B:$B, "Minion", 'WorldhopperTier 1'!I:I)</f>
        <v>0</v>
      </c>
      <c r="I4" s="24">
        <f>AVERAGEIF('WorldhopperTier 1'!$B:$B, "Minion", 'WorldhopperTier 1'!J:J)</f>
        <v>0</v>
      </c>
      <c r="J4" s="24">
        <f>AVERAGEIF('WorldhopperTier 1'!$B:$B, "Minion", 'WorldhopperTier 1'!K:K)</f>
        <v>0</v>
      </c>
      <c r="K4" s="24">
        <f>AVERAGEIF(WorldhopperIsInvested!$A:$A, "Minion", WorldhopperIsInvested!B:B)</f>
        <v>0</v>
      </c>
      <c r="L4" s="24">
        <f t="shared" ref="L4:L6" si="1">SUM(H4:K4)</f>
        <v>0</v>
      </c>
      <c r="M4" s="24">
        <f>AVERAGEIF('WorldhopperTier 1'!$B:$B, "Minion", 'WorldhopperTier 1'!M:M)</f>
        <v>0</v>
      </c>
      <c r="N4" s="24">
        <f>AVERAGEIF('WorldhopperTier 1'!$B:$B, "Minion", 'WorldhopperTier 1'!N:N)</f>
        <v>0</v>
      </c>
      <c r="O4" s="24">
        <f>AVERAGEIF('WorldhopperTier 1'!$B:$B, "Minion", 'WorldhopperTier 1'!O:O)</f>
        <v>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 t="s">
        <v>18</v>
      </c>
      <c r="B5" s="24">
        <f>AVERAGEIF('WorldhopperTier 1'!$B:$B, "Rival", 'WorldhopperTier 1'!C:C)</f>
        <v>0</v>
      </c>
      <c r="C5" s="24">
        <f>AVERAGEIF('WorldhopperTier 1'!$B:$B, "Rival", 'WorldhopperTier 1'!D:D)</f>
        <v>0</v>
      </c>
      <c r="D5" s="24">
        <f>AVERAGEIF('WorldhopperTier 1'!$B:$B, "Rival", 'WorldhopperTier 1'!E:E)</f>
        <v>0</v>
      </c>
      <c r="E5" s="24">
        <f>AVERAGEIF('WorldhopperTier 1'!$B:$B, "Rival", 'WorldhopperTier 1'!F:F)</f>
        <v>0</v>
      </c>
      <c r="F5" s="24">
        <f>AVERAGEIF('WorldhopperTier 1'!$B:$B, "Rival", 'WorldhopperTier 1'!G:G)</f>
        <v>0</v>
      </c>
      <c r="G5" s="24">
        <f>AVERAGEIF('WorldhopperTier 1'!$B:$B, "Rival", 'WorldhopperTier 1'!H:H)</f>
        <v>0</v>
      </c>
      <c r="H5" s="24">
        <f>AVERAGEIF('WorldhopperTier 1'!$B:$B, "Rival", 'WorldhopperTier 1'!I:I)</f>
        <v>0</v>
      </c>
      <c r="I5" s="24">
        <f>AVERAGEIF('WorldhopperTier 1'!$B:$B, "Rival", 'WorldhopperTier 1'!J:J)</f>
        <v>0</v>
      </c>
      <c r="J5" s="24">
        <f>AVERAGEIF('WorldhopperTier 1'!$B:$B, "Rival", 'WorldhopperTier 1'!K:K)</f>
        <v>0</v>
      </c>
      <c r="K5" s="24">
        <f>AVERAGEIF(WorldhopperIsInvested!$A:$A, "Rival", WorldhopperIsInvested!B:B)</f>
        <v>0</v>
      </c>
      <c r="L5" s="24">
        <f t="shared" si="1"/>
        <v>0</v>
      </c>
      <c r="M5" s="24">
        <f>AVERAGEIF('WorldhopperTier 1'!$B:$B, "Rival", 'WorldhopperTier 1'!M:M)</f>
        <v>0</v>
      </c>
      <c r="N5" s="24">
        <f>AVERAGEIF('WorldhopperTier 1'!$B:$B, "Rival", 'WorldhopperTier 1'!N:N)</f>
        <v>0</v>
      </c>
      <c r="O5" s="24">
        <f>AVERAGEIF('WorldhopperTier 1'!$B:$B, "Rival", 'WorldhopperTier 1'!O:O)</f>
        <v>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 t="s">
        <v>20</v>
      </c>
      <c r="B6" s="24">
        <f>AVERAGEIF('WorldhopperTier 1'!$B:$B, "Boss", 'WorldhopperTier 1'!C:C)</f>
        <v>0</v>
      </c>
      <c r="C6" s="24">
        <f>AVERAGEIF('WorldhopperTier 1'!$B:$B, "Boss", 'WorldhopperTier 1'!D:D)</f>
        <v>0</v>
      </c>
      <c r="D6" s="24">
        <f>AVERAGEIF('WorldhopperTier 1'!$B:$B, "Boss", 'WorldhopperTier 1'!E:E)</f>
        <v>0</v>
      </c>
      <c r="E6" s="24">
        <f>AVERAGEIF('WorldhopperTier 1'!$B:$B, "Boss", 'WorldhopperTier 1'!F:F)</f>
        <v>0</v>
      </c>
      <c r="F6" s="24">
        <f>AVERAGEIF('WorldhopperTier 1'!$B:$B, "Boss", 'WorldhopperTier 1'!G:G)</f>
        <v>0</v>
      </c>
      <c r="G6" s="24">
        <f>AVERAGEIF('WorldhopperTier 1'!$B:$B, "Boss", 'WorldhopperTier 1'!H:H)</f>
        <v>0</v>
      </c>
      <c r="H6" s="24">
        <f>AVERAGEIF('WorldhopperTier 1'!$B:$B, "Boss", 'WorldhopperTier 1'!I:I)</f>
        <v>0</v>
      </c>
      <c r="I6" s="24">
        <f>AVERAGEIF('WorldhopperTier 1'!$B:$B, "Boss", 'WorldhopperTier 1'!J:J)</f>
        <v>0</v>
      </c>
      <c r="J6" s="24">
        <f>AVERAGEIF('WorldhopperTier 1'!$B:$B, "Boss", 'WorldhopperTier 1'!K:K)</f>
        <v>0</v>
      </c>
      <c r="K6" s="24">
        <f>AVERAGEIF(WorldhopperIsInvested!$A:$A, "Boss", WorldhopperIsInvested!B:B)</f>
        <v>0</v>
      </c>
      <c r="L6" s="24">
        <f t="shared" si="1"/>
        <v>0</v>
      </c>
      <c r="M6" s="24">
        <f>AVERAGEIF('WorldhopperTier 1'!$B:$B, "Boss", 'WorldhopperTier 1'!M:M)</f>
        <v>0</v>
      </c>
      <c r="N6" s="24">
        <f>AVERAGEIF('WorldhopperTier 1'!$B:$B, "Boss", 'WorldhopperTier 1'!N:N)</f>
        <v>0</v>
      </c>
      <c r="O6" s="24">
        <f>AVERAGEIF('WorldhopperTier 1'!$B:$B, "Boss", 'WorldhopperTier 1'!O:O)</f>
        <v>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44</v>
      </c>
      <c r="M10" s="22" t="s">
        <v>12</v>
      </c>
      <c r="N10" s="22" t="s">
        <v>13</v>
      </c>
      <c r="O10" s="22" t="s">
        <v>14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 t="s">
        <v>15</v>
      </c>
      <c r="B11" s="24">
        <f>AVERAGEIF(WorldhopperTier2!$B:$B, "Minion", WorldhopperTier2!C:C)</f>
        <v>0</v>
      </c>
      <c r="C11" s="24">
        <f>AVERAGEIF(WorldhopperTier2!$B:$B, "Minion", WorldhopperTier2!D:D)</f>
        <v>0</v>
      </c>
      <c r="D11" s="24">
        <f>AVERAGEIF(WorldhopperTier2!$B:$B, "Minion", WorldhopperTier2!E:E)</f>
        <v>0</v>
      </c>
      <c r="E11" s="24">
        <f>AVERAGEIF(WorldhopperTier2!$B:$B, "Minion", WorldhopperTier2!F:F)</f>
        <v>0</v>
      </c>
      <c r="F11" s="24">
        <f>AVERAGEIF(WorldhopperTier2!$B:$B, "Minion", WorldhopperTier2!G:G)</f>
        <v>0</v>
      </c>
      <c r="G11" s="24">
        <f>AVERAGEIF(WorldhopperTier2!$B:$B, "Minion", WorldhopperTier2!H:H)</f>
        <v>0</v>
      </c>
      <c r="H11" s="24">
        <f>AVERAGEIF(WorldhopperTier2!$B:$B, "Minion", WorldhopperTier2!I:I)</f>
        <v>0</v>
      </c>
      <c r="I11" s="24">
        <f>AVERAGEIF(WorldhopperTier2!$B:$B, "Minion", WorldhopperTier2!J:J)</f>
        <v>0</v>
      </c>
      <c r="J11" s="24">
        <f>AVERAGEIF(WorldhopperTier2!$B:$B, "Minion", WorldhopperTier2!K:K)</f>
        <v>0</v>
      </c>
      <c r="K11" s="24">
        <f>AVERAGEIF(WorldhopperIsInvested!$C:$C, "Minion", WorldhopperIsInvested!D:D)</f>
        <v>0</v>
      </c>
      <c r="L11" s="24">
        <f t="shared" ref="L11:L13" si="2">SUM(H11:K11)</f>
        <v>0</v>
      </c>
      <c r="M11" s="24">
        <f>AVERAGEIF(WorldhopperTier2!$B:$B, "Minion", WorldhopperTier2!M:M)</f>
        <v>0</v>
      </c>
      <c r="N11" s="24">
        <f>AVERAGEIF(WorldhopperTier2!$B:$B, "Minion", WorldhopperTier2!N:N)</f>
        <v>0</v>
      </c>
      <c r="O11" s="24">
        <f>AVERAGEIF(WorldhopperTier2!$B:$B, "Minion", WorldhopperTier2!O:O)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 t="s">
        <v>18</v>
      </c>
      <c r="B12" s="24">
        <f>AVERAGEIF(WorldhopperTier2!$B:$B, "Rival", WorldhopperTier2!C:C)</f>
        <v>0</v>
      </c>
      <c r="C12" s="24">
        <f>AVERAGEIF(WorldhopperTier2!$B:$B, "Rival", WorldhopperTier2!D:D)</f>
        <v>0</v>
      </c>
      <c r="D12" s="24">
        <f>AVERAGEIF(WorldhopperTier2!$B:$B, "Rival", WorldhopperTier2!E:E)</f>
        <v>0</v>
      </c>
      <c r="E12" s="24">
        <f>AVERAGEIF(WorldhopperTier2!$B:$B, "Rival", WorldhopperTier2!F:F)</f>
        <v>0</v>
      </c>
      <c r="F12" s="24">
        <f>AVERAGEIF(WorldhopperTier2!$B:$B, "Rival", WorldhopperTier2!G:G)</f>
        <v>0</v>
      </c>
      <c r="G12" s="24">
        <f>AVERAGEIF(WorldhopperTier2!$B:$B, "Rival", WorldhopperTier2!H:H)</f>
        <v>0</v>
      </c>
      <c r="H12" s="24">
        <f>AVERAGEIF(WorldhopperTier2!$B:$B, "Rival", WorldhopperTier2!I:I)</f>
        <v>0</v>
      </c>
      <c r="I12" s="24">
        <f>AVERAGEIF(WorldhopperTier2!$B:$B, "Rival", WorldhopperTier2!J:J)</f>
        <v>0</v>
      </c>
      <c r="J12" s="24">
        <f>AVERAGEIF(WorldhopperTier2!$B:$B, "Rival", WorldhopperTier2!K:K)</f>
        <v>0</v>
      </c>
      <c r="K12" s="24">
        <f>AVERAGEIF(WorldhopperIsInvested!$C:$C, "Rival", WorldhopperIsInvested!D:D)</f>
        <v>0</v>
      </c>
      <c r="L12" s="24">
        <f t="shared" si="2"/>
        <v>0</v>
      </c>
      <c r="M12" s="24">
        <f>AVERAGEIF(WorldhopperTier2!$B:$B, "Rival", WorldhopperTier2!M:M)</f>
        <v>0</v>
      </c>
      <c r="N12" s="24">
        <f>AVERAGEIF(WorldhopperTier2!$B:$B, "Rival", WorldhopperTier2!N:N)</f>
        <v>0</v>
      </c>
      <c r="O12" s="24">
        <f>AVERAGEIF(WorldhopperTier2!$B:$B, "Rival", WorldhopperTier2!O:O)</f>
        <v>0</v>
      </c>
      <c r="P12" s="21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 t="s">
        <v>20</v>
      </c>
      <c r="B13" s="24">
        <f>AVERAGEIF(WorldhopperTier2!$B:$B, "Boss", WorldhopperTier2!C:C)</f>
        <v>0</v>
      </c>
      <c r="C13" s="24">
        <f>AVERAGEIF(WorldhopperTier2!$B:$B, "Boss", WorldhopperTier2!D:D)</f>
        <v>0</v>
      </c>
      <c r="D13" s="24">
        <f>AVERAGEIF(WorldhopperTier2!$B:$B, "Boss", WorldhopperTier2!E:E)</f>
        <v>0</v>
      </c>
      <c r="E13" s="24">
        <f>AVERAGEIF(WorldhopperTier2!$B:$B, "Boss", WorldhopperTier2!F:F)</f>
        <v>0</v>
      </c>
      <c r="F13" s="24">
        <f>AVERAGEIF(WorldhopperTier2!$B:$B, "Boss", WorldhopperTier2!G:G)</f>
        <v>0</v>
      </c>
      <c r="G13" s="24">
        <f>AVERAGEIF(WorldhopperTier2!$B:$B, "Boss", WorldhopperTier2!H:H)</f>
        <v>0</v>
      </c>
      <c r="H13" s="24">
        <f>AVERAGEIF(WorldhopperTier2!$B:$B, "Boss", WorldhopperTier2!I:I)</f>
        <v>0</v>
      </c>
      <c r="I13" s="24">
        <f>AVERAGEIF(WorldhopperTier2!$B:$B, "Boss", WorldhopperTier2!J:J)</f>
        <v>0</v>
      </c>
      <c r="J13" s="24">
        <f>AVERAGEIF(WorldhopperTier2!$B:$B, "Boss", WorldhopperTier2!K:K)</f>
        <v>0</v>
      </c>
      <c r="K13" s="24">
        <f>AVERAGEIF(WorldhopperIsInvested!$C:$C, "Boss", WorldhopperIsInvested!D:D)</f>
        <v>0</v>
      </c>
      <c r="L13" s="24">
        <f t="shared" si="2"/>
        <v>0</v>
      </c>
      <c r="M13" s="24">
        <f>AVERAGEIF(WorldhopperTier2!$B:$B, "Boss", WorldhopperTier2!M:M)</f>
        <v>0</v>
      </c>
      <c r="N13" s="24">
        <f>AVERAGEIF(WorldhopperTier2!$B:$B, "Boss", WorldhopperTier2!N:N)</f>
        <v>0</v>
      </c>
      <c r="O13" s="24">
        <f>AVERAGEIF(WorldhopperTier2!$B:$B, "Boss", WorldhopperTier2!O:O)</f>
        <v>0</v>
      </c>
      <c r="P13" s="21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44</v>
      </c>
      <c r="M17" s="22" t="s">
        <v>12</v>
      </c>
      <c r="N17" s="22" t="s">
        <v>13</v>
      </c>
      <c r="O17" s="22" t="s">
        <v>14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 t="s">
        <v>18</v>
      </c>
      <c r="B18" s="24">
        <f>AVERAGEIF(WorldhopperTier3!$B:$B, "Rival", WorldhopperTier3!C:C)</f>
        <v>0</v>
      </c>
      <c r="C18" s="24">
        <f>AVERAGEIF(WorldhopperTier3!$B:$B, "Rival", WorldhopperTier3!D:D)</f>
        <v>0</v>
      </c>
      <c r="D18" s="24">
        <f>AVERAGEIF(WorldhopperTier3!$B:$B, "Rival", WorldhopperTier3!E:E)</f>
        <v>0</v>
      </c>
      <c r="E18" s="24">
        <f>AVERAGEIF(WorldhopperTier3!$B:$B, "Rival", WorldhopperTier3!F:F)</f>
        <v>0</v>
      </c>
      <c r="F18" s="24">
        <f>AVERAGEIF(WorldhopperTier3!$B:$B, "Rival", WorldhopperTier3!G:G)</f>
        <v>0</v>
      </c>
      <c r="G18" s="24">
        <f>AVERAGEIF(WorldhopperTier3!$B:$B, "Rival", WorldhopperTier3!H:H)</f>
        <v>0</v>
      </c>
      <c r="H18" s="24">
        <f>AVERAGEIF(WorldhopperTier3!$B:$B, "Rival", WorldhopperTier3!I:I)</f>
        <v>0</v>
      </c>
      <c r="I18" s="24">
        <f>AVERAGEIF(WorldhopperTier3!$B:$B, "Rival", WorldhopperTier3!J:J)</f>
        <v>0</v>
      </c>
      <c r="J18" s="24">
        <f>AVERAGEIF(WorldhopperTier3!$B:$B, "Rival", WorldhopperTier3!K:K)</f>
        <v>0</v>
      </c>
      <c r="K18" s="24">
        <f>AVERAGEIF(WorldhopperIsInvested!$E:$E, "Rival", WorldhopperIsInvested!F:F)</f>
        <v>0</v>
      </c>
      <c r="L18" s="24">
        <f t="shared" ref="L18:L19" si="3">SUM(H18:K18)</f>
        <v>0</v>
      </c>
      <c r="M18" s="24">
        <f>AVERAGEIF(WorldhopperTier3!$B:$B, "Rival", WorldhopperTier3!M:M)</f>
        <v>0</v>
      </c>
      <c r="N18" s="24">
        <f>AVERAGEIF(WorldhopperTier3!$B:$B, "Rival", WorldhopperTier3!N:N)</f>
        <v>0</v>
      </c>
      <c r="O18" s="24">
        <f>AVERAGEIF(WorldhopperTier3!$B:$B, "Rival", WorldhopperTier3!O:O)</f>
        <v>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 t="s">
        <v>20</v>
      </c>
      <c r="B19" s="24">
        <f>AVERAGEIF(WorldhopperTier3!$B:$B, "Boss", WorldhopperTier3!C:C)</f>
        <v>0</v>
      </c>
      <c r="C19" s="24">
        <f>AVERAGEIF(WorldhopperTier3!$B:$B, "Boss", WorldhopperTier3!D:D)</f>
        <v>0</v>
      </c>
      <c r="D19" s="24">
        <f>AVERAGEIF(WorldhopperTier3!$B:$B, "Boss", WorldhopperTier3!E:E)</f>
        <v>0</v>
      </c>
      <c r="E19" s="24">
        <f>AVERAGEIF(WorldhopperTier3!$B:$B, "Boss", WorldhopperTier3!F:F)</f>
        <v>0</v>
      </c>
      <c r="F19" s="24">
        <f>AVERAGEIF(WorldhopperTier3!$B:$B, "Boss", WorldhopperTier3!G:G)</f>
        <v>0</v>
      </c>
      <c r="G19" s="24">
        <f>AVERAGEIF(WorldhopperTier3!$B:$B, "Boss", WorldhopperTier3!H:H)</f>
        <v>0</v>
      </c>
      <c r="H19" s="24">
        <f>AVERAGEIF(WorldhopperTier3!$B:$B, "Boss", WorldhopperTier3!I:I)</f>
        <v>0</v>
      </c>
      <c r="I19" s="24">
        <f>AVERAGEIF(WorldhopperTier3!$B:$B, "Boss", WorldhopperTier3!J:J)</f>
        <v>0</v>
      </c>
      <c r="J19" s="24">
        <f>AVERAGEIF(WorldhopperTier3!$B:$B, "Boss", WorldhopperTier3!K:K)</f>
        <v>0</v>
      </c>
      <c r="K19" s="24">
        <f>AVERAGEIF(WorldhopperIsInvested!$E:$E, "Boss", WorldhopperIsInvested!F:F)</f>
        <v>0</v>
      </c>
      <c r="L19" s="24">
        <f t="shared" si="3"/>
        <v>0</v>
      </c>
      <c r="M19" s="24">
        <f>AVERAGEIF(WorldhopperTier3!$B:$B, "Boss", WorldhopperTier3!M:M)</f>
        <v>0</v>
      </c>
      <c r="N19" s="24">
        <f>AVERAGEIF(WorldhopperTier3!$B:$B, "Boss", WorldhopperTier3!N:N)</f>
        <v>0</v>
      </c>
      <c r="O19" s="24">
        <f>AVERAGEIF(WorldhopperTier3!$B:$B, "Boss", WorldhopperTier3!O:O)</f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0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44</v>
      </c>
      <c r="M23" s="22" t="s">
        <v>12</v>
      </c>
      <c r="N23" s="22" t="s">
        <v>13</v>
      </c>
      <c r="O23" s="22" t="s">
        <v>14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 t="s">
        <v>18</v>
      </c>
      <c r="B24" s="24">
        <f>AVERAGEIF('WorldhopperTier 4'!$B:$B, "Rival", 'WorldhopperTier 4'!C:C)</f>
        <v>0</v>
      </c>
      <c r="C24" s="24">
        <f>AVERAGEIF('WorldhopperTier 4'!$B:$B, "Rival", 'WorldhopperTier 4'!D:D)</f>
        <v>0</v>
      </c>
      <c r="D24" s="24">
        <f>AVERAGEIF('WorldhopperTier 4'!$B:$B, "Rival", 'WorldhopperTier 4'!E:E)</f>
        <v>0</v>
      </c>
      <c r="E24" s="24">
        <f>AVERAGEIF('WorldhopperTier 4'!$B:$B, "Rival", 'WorldhopperTier 4'!F:F)</f>
        <v>0</v>
      </c>
      <c r="F24" s="24">
        <f>AVERAGEIF('WorldhopperTier 4'!$B:$B, "Rival", 'WorldhopperTier 4'!G:G)</f>
        <v>0</v>
      </c>
      <c r="G24" s="24">
        <f>AVERAGEIF('WorldhopperTier 4'!$B:$B, "Rival", 'WorldhopperTier 4'!H:H)</f>
        <v>0</v>
      </c>
      <c r="H24" s="24">
        <f>AVERAGEIF('WorldhopperTier 4'!$B:$B, "Rival", 'WorldhopperTier 4'!I:I)</f>
        <v>0</v>
      </c>
      <c r="I24" s="24">
        <f>AVERAGEIF('WorldhopperTier 4'!$B:$B, "Rival", 'WorldhopperTier 4'!J:J)</f>
        <v>0</v>
      </c>
      <c r="J24" s="24">
        <f>AVERAGEIF('WorldhopperTier 4'!$B:$B, "Rival", 'WorldhopperTier 4'!K:K)</f>
        <v>0</v>
      </c>
      <c r="K24" s="24">
        <f>AVERAGEIF(WorldhopperIsInvested!$G:$G, "Rival", WorldhopperIsInvested!H:H)</f>
        <v>0</v>
      </c>
      <c r="L24" s="24">
        <f t="shared" ref="L24:L25" si="4">SUM(H24:K24)</f>
        <v>0</v>
      </c>
      <c r="M24" s="24">
        <f>AVERAGEIF('WorldhopperTier 4'!$B:$B, "Rival", 'WorldhopperTier 4'!M:M)</f>
        <v>0</v>
      </c>
      <c r="N24" s="24">
        <f>AVERAGEIF('WorldhopperTier 4'!$B:$B, "Rival", 'WorldhopperTier 4'!N:N)</f>
        <v>0</v>
      </c>
      <c r="O24" s="24">
        <f>AVERAGEIF('WorldhopperTier 4'!$B:$B, "Rival", 'WorldhopperTier 4'!O:O)</f>
        <v>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20</v>
      </c>
      <c r="B25" s="24">
        <f>AVERAGEIF('WorldhopperTier 4'!$B:$B, "Boss", 'WorldhopperTier 4'!C:C)</f>
        <v>0</v>
      </c>
      <c r="C25" s="24">
        <f>AVERAGEIF('WorldhopperTier 4'!$B:$B, "Boss", 'WorldhopperTier 4'!D:D)</f>
        <v>0</v>
      </c>
      <c r="D25" s="24">
        <f>AVERAGEIF('WorldhopperTier 4'!$B:$B, "Boss", 'WorldhopperTier 4'!E:E)</f>
        <v>0</v>
      </c>
      <c r="E25" s="24">
        <f>AVERAGEIF('WorldhopperTier 4'!$B:$B, "Boss", 'WorldhopperTier 4'!F:F)</f>
        <v>0</v>
      </c>
      <c r="F25" s="24">
        <f>AVERAGEIF('WorldhopperTier 4'!$B:$B, "Boss", 'WorldhopperTier 4'!G:G)</f>
        <v>0</v>
      </c>
      <c r="G25" s="24">
        <f>AVERAGEIF('WorldhopperTier 4'!$B:$B, "Boss", 'WorldhopperTier 4'!H:H)</f>
        <v>0</v>
      </c>
      <c r="H25" s="24">
        <f>AVERAGEIF('WorldhopperTier 4'!$B:$B, "Boss", 'WorldhopperTier 4'!I:I)</f>
        <v>0</v>
      </c>
      <c r="I25" s="24">
        <f>AVERAGEIF('WorldhopperTier 4'!$B:$B, "Boss", 'WorldhopperTier 4'!J:J)</f>
        <v>0</v>
      </c>
      <c r="J25" s="24">
        <f>AVERAGEIF('WorldhopperTier 4'!$B:$B, "Boss", 'WorldhopperTier 4'!K:K)</f>
        <v>0</v>
      </c>
      <c r="K25" s="24">
        <f>AVERAGEIF(WorldhopperIsInvested!$G:$G, "Boss", WorldhopperIsInvested!H:H)</f>
        <v>0</v>
      </c>
      <c r="L25" s="24">
        <f t="shared" si="4"/>
        <v>0</v>
      </c>
      <c r="M25" s="24">
        <f>AVERAGEIF('WorldhopperTier 4'!$B:$B, "Boss", 'WorldhopperTier 4'!M:M)</f>
        <v>0</v>
      </c>
      <c r="N25" s="24">
        <f>AVERAGEIF('WorldhopperTier 4'!$B:$B, "Boss", 'WorldhopperTier 4'!N:N)</f>
        <v>0</v>
      </c>
      <c r="O25" s="24">
        <f>AVERAGEIF('WorldhopperTier 4'!$B:$B, "Boss", 'WorldhopperTier 4'!O:O)</f>
        <v>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maxifs('StormlightTier 1'!C:C, 'StormlightTier 1'!$B:$B, "Minion")</f>
        <v>15</v>
      </c>
      <c r="C4" s="24">
        <f>maxifs('StormlightTier 1'!D:D, 'StormlightTier 1'!$B:$B, "Minion")</f>
        <v>13</v>
      </c>
      <c r="D4" s="24">
        <f>maxifs('StormlightTier 1'!E:E, 'StormlightTier 1'!$B:$B, "Minion")</f>
        <v>13</v>
      </c>
      <c r="E4" s="24">
        <f>maxifs('StormlightTier 1'!F:F, 'StormlightTier 1'!$B:$B, "Minion")</f>
        <v>14</v>
      </c>
      <c r="F4" s="24">
        <f>maxifs('StormlightTier 1'!G:G, 'StormlightTier 1'!$B:$B, "Minion")</f>
        <v>13</v>
      </c>
      <c r="G4" s="24">
        <f>maxifs('StormlightTier 1'!H:H, 'StormlightTier 1'!$B:$B, "Minion")</f>
        <v>0</v>
      </c>
      <c r="H4" s="24">
        <f>maxifs('StormlightTier 1'!I:I, 'StormlightTier 1'!$B:$B, "Minion")</f>
        <v>11</v>
      </c>
      <c r="I4" s="24">
        <f>maxifs('StormlightTier 1'!J:J, 'StormlightTier 1'!$B:$B, "Minion")</f>
        <v>5</v>
      </c>
      <c r="J4" s="24">
        <f>maxifs('StormlightTier 1'!K:K, 'StormlightTier 1'!$B:$B, "Minion")</f>
        <v>9</v>
      </c>
      <c r="K4" s="24">
        <f>maxifs('StormlightTier 1'!L:L, 'StormlightTier 1'!$B:$B, "Minion")</f>
        <v>0</v>
      </c>
      <c r="L4" s="24">
        <f>maxifs('StormlightTier 1'!M:M, 'StormlightTier 1'!$B:$B, "Minion")</f>
        <v>4</v>
      </c>
      <c r="M4" s="24">
        <f>maxifs('StormlightTier 1'!N:N, 'StormlightTier 1'!$B:$B, "Minion")</f>
        <v>12</v>
      </c>
      <c r="N4" s="24">
        <f>maxifs('StormlightTier 1'!O:O, 'StormlightTier 1'!$B:$B, "Minion")</f>
        <v>12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maxifs('StormlightTier 1'!C:C, 'StormlightTier 1'!$B:$B, "Rival")</f>
        <v>16</v>
      </c>
      <c r="C5" s="24">
        <f>maxifs('StormlightTier 1'!D:D, 'StormlightTier 1'!$B:$B, "Rival")</f>
        <v>15</v>
      </c>
      <c r="D5" s="24">
        <f>maxifs('StormlightTier 1'!E:E, 'StormlightTier 1'!$B:$B, "Rival")</f>
        <v>16</v>
      </c>
      <c r="E5" s="24">
        <f>maxifs('StormlightTier 1'!F:F, 'StormlightTier 1'!$B:$B, "Rival")</f>
        <v>34</v>
      </c>
      <c r="F5" s="24">
        <f>maxifs('StormlightTier 1'!G:G, 'StormlightTier 1'!$B:$B, "Rival")</f>
        <v>5</v>
      </c>
      <c r="G5" s="24">
        <f>maxifs('StormlightTier 1'!H:H, 'StormlightTier 1'!$B:$B, "Rival")</f>
        <v>5</v>
      </c>
      <c r="H5" s="24">
        <f>maxifs('StormlightTier 1'!I:I, 'StormlightTier 1'!$B:$B, "Rival")</f>
        <v>20</v>
      </c>
      <c r="I5" s="24">
        <f>maxifs('StormlightTier 1'!J:J, 'StormlightTier 1'!$B:$B, "Rival")</f>
        <v>13</v>
      </c>
      <c r="J5" s="24">
        <f>maxifs('StormlightTier 1'!K:K, 'StormlightTier 1'!$B:$B, "Rival")</f>
        <v>14</v>
      </c>
      <c r="K5" s="24">
        <f>maxifs('StormlightTier 1'!L:L, 'StormlightTier 1'!$B:$B, "Rival")</f>
        <v>9</v>
      </c>
      <c r="L5" s="24">
        <f>maxifs('StormlightTier 1'!M:M, 'StormlightTier 1'!$B:$B, "Rival")</f>
        <v>6</v>
      </c>
      <c r="M5" s="24">
        <f>maxifs('StormlightTier 1'!N:N, 'StormlightTier 1'!$B:$B, "Rival")</f>
        <v>24</v>
      </c>
      <c r="N5" s="24">
        <f>maxifs('StormlightTier 1'!O:O, 'StormlightTier 1'!$B:$B, "Rival")</f>
        <v>24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maxifs('StormlightTier 1'!C:C, 'StormlightTier 1'!$B:$B, "Boss")</f>
        <v>15</v>
      </c>
      <c r="C6" s="24">
        <f>maxifs('StormlightTier 1'!D:D, 'StormlightTier 1'!$B:$B, "Boss")</f>
        <v>17</v>
      </c>
      <c r="D6" s="24">
        <f>maxifs('StormlightTier 1'!E:E, 'StormlightTier 1'!$B:$B, "Boss")</f>
        <v>17</v>
      </c>
      <c r="E6" s="24">
        <f>maxifs('StormlightTier 1'!F:F, 'StormlightTier 1'!$B:$B, "Boss")</f>
        <v>80</v>
      </c>
      <c r="F6" s="24">
        <f>maxifs('StormlightTier 1'!G:G, 'StormlightTier 1'!$B:$B, "Boss")</f>
        <v>6</v>
      </c>
      <c r="G6" s="24">
        <f>maxifs('StormlightTier 1'!H:H, 'StormlightTier 1'!$B:$B, "Boss")</f>
        <v>6</v>
      </c>
      <c r="H6" s="24">
        <f>maxifs('StormlightTier 1'!I:I, 'StormlightTier 1'!$B:$B, "Boss")</f>
        <v>11</v>
      </c>
      <c r="I6" s="24">
        <f>maxifs('StormlightTier 1'!J:J, 'StormlightTier 1'!$B:$B, "Boss")</f>
        <v>20</v>
      </c>
      <c r="J6" s="24">
        <f>maxifs('StormlightTier 1'!K:K, 'StormlightTier 1'!$B:$B, "Boss")</f>
        <v>25</v>
      </c>
      <c r="K6" s="24">
        <f>maxifs('StormlightTier 1'!L:L, 'StormlightTier 1'!$B:$B, "Boss")</f>
        <v>22</v>
      </c>
      <c r="L6" s="24">
        <f>maxifs('StormlightTier 1'!M:M, 'StormlightTier 1'!$B:$B, "Boss")</f>
        <v>6</v>
      </c>
      <c r="M6" s="24">
        <f>maxifs('StormlightTier 1'!N:N, 'StormlightTier 1'!$B:$B, "Boss")</f>
        <v>25</v>
      </c>
      <c r="N6" s="24">
        <f>maxifs('StormlightTier 1'!O:O, 'StormlightTier 1'!$B:$B, "Boss")</f>
        <v>49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maxifs(StormlightTier2!C:C, StormlightTier2!$B:$B, "Minion")</f>
        <v>15</v>
      </c>
      <c r="C11" s="24">
        <f>maxifs(StormlightTier2!D:D, StormlightTier2!$B:$B, "Minion")</f>
        <v>15</v>
      </c>
      <c r="D11" s="24">
        <f>maxifs(StormlightTier2!E:E, StormlightTier2!$B:$B, "Minion")</f>
        <v>18</v>
      </c>
      <c r="E11" s="24">
        <f>maxifs(StormlightTier2!F:F, StormlightTier2!$B:$B, "Minion")</f>
        <v>24</v>
      </c>
      <c r="F11" s="24">
        <f>maxifs(StormlightTier2!G:G, StormlightTier2!$B:$B, "Minion")</f>
        <v>4</v>
      </c>
      <c r="G11" s="24">
        <f>maxifs(StormlightTier2!H:H, StormlightTier2!$B:$B, "Minion")</f>
        <v>5</v>
      </c>
      <c r="H11" s="24">
        <f>maxifs(StormlightTier2!I:I, StormlightTier2!$B:$B, "Minion")</f>
        <v>28</v>
      </c>
      <c r="I11" s="24">
        <f>maxifs(StormlightTier2!J:J, StormlightTier2!$B:$B, "Minion")</f>
        <v>4</v>
      </c>
      <c r="J11" s="24">
        <f>maxifs(StormlightTier2!K:K, StormlightTier2!$B:$B, "Minion")</f>
        <v>28</v>
      </c>
      <c r="K11" s="24">
        <f>maxifs(StormlightTier2!L:L, StormlightTier2!$B:$B, "Minion")</f>
        <v>0</v>
      </c>
      <c r="L11" s="24">
        <f>maxifs(StormlightTier2!M:M, StormlightTier2!$B:$B, "Minion")</f>
        <v>7</v>
      </c>
      <c r="M11" s="24">
        <f>maxifs(StormlightTier2!N:N, StormlightTier2!$B:$B, "Minion")</f>
        <v>9</v>
      </c>
      <c r="N11" s="24">
        <f>maxifs(StormlightTier2!O:O, StormlightTier2!$B:$B, "Minion")</f>
        <v>12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maxifs(StormlightTier2!C:C, StormlightTier2!$B:$B, "Rival")</f>
        <v>19</v>
      </c>
      <c r="C12" s="24">
        <f>maxifs(StormlightTier2!D:D, StormlightTier2!$B:$B, "Rival")</f>
        <v>19</v>
      </c>
      <c r="D12" s="24">
        <f>maxifs(StormlightTier2!E:E, StormlightTier2!$B:$B, "Rival")</f>
        <v>19</v>
      </c>
      <c r="E12" s="24">
        <f>maxifs(StormlightTier2!F:F, StormlightTier2!$B:$B, "Rival")</f>
        <v>48</v>
      </c>
      <c r="F12" s="24">
        <f>maxifs(StormlightTier2!G:G, StormlightTier2!$B:$B, "Rival")</f>
        <v>8</v>
      </c>
      <c r="G12" s="24">
        <f>maxifs(StormlightTier2!H:H, StormlightTier2!$B:$B, "Rival")</f>
        <v>8</v>
      </c>
      <c r="H12" s="24">
        <f>maxifs(StormlightTier2!I:I, StormlightTier2!$B:$B, "Rival")</f>
        <v>28</v>
      </c>
      <c r="I12" s="24">
        <f>maxifs(StormlightTier2!J:J, StormlightTier2!$B:$B, "Rival")</f>
        <v>21</v>
      </c>
      <c r="J12" s="24">
        <f>maxifs(StormlightTier2!K:K, StormlightTier2!$B:$B, "Rival")</f>
        <v>26</v>
      </c>
      <c r="K12" s="24">
        <f>maxifs(StormlightTier2!L:L, StormlightTier2!$B:$B, "Rival")</f>
        <v>11</v>
      </c>
      <c r="L12" s="24">
        <f>maxifs(StormlightTier2!M:M, StormlightTier2!$B:$B, "Rival")</f>
        <v>9</v>
      </c>
      <c r="M12" s="24">
        <f>maxifs(StormlightTier2!N:N, StormlightTier2!$B:$B, "Rival")</f>
        <v>42</v>
      </c>
      <c r="N12" s="24">
        <f>maxifs(StormlightTier2!O:O, StormlightTier2!$B:$B, "Rival")</f>
        <v>50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maxifs(StormlightTier2!C:C, StormlightTier2!$B:$B, "Boss")</f>
        <v>19</v>
      </c>
      <c r="C13" s="24">
        <f>maxifs(StormlightTier2!D:D, StormlightTier2!$B:$B, "Boss")</f>
        <v>15</v>
      </c>
      <c r="D13" s="24">
        <f>maxifs(StormlightTier2!E:E, StormlightTier2!$B:$B, "Boss")</f>
        <v>16</v>
      </c>
      <c r="E13" s="24">
        <f>maxifs(StormlightTier2!F:F, StormlightTier2!$B:$B, "Boss")</f>
        <v>144</v>
      </c>
      <c r="F13" s="24">
        <f>maxifs(StormlightTier2!G:G, StormlightTier2!$B:$B, "Boss")</f>
        <v>5</v>
      </c>
      <c r="G13" s="24">
        <f>maxifs(StormlightTier2!H:H, StormlightTier2!$B:$B, "Boss")</f>
        <v>0</v>
      </c>
      <c r="H13" s="24">
        <f>maxifs(StormlightTier2!I:I, StormlightTier2!$B:$B, "Boss")</f>
        <v>14</v>
      </c>
      <c r="I13" s="24">
        <f>maxifs(StormlightTier2!J:J, StormlightTier2!$B:$B, "Boss")</f>
        <v>6</v>
      </c>
      <c r="J13" s="24">
        <f>maxifs(StormlightTier2!K:K, StormlightTier2!$B:$B, "Boss")</f>
        <v>14</v>
      </c>
      <c r="K13" s="24">
        <f>maxifs(StormlightTier2!L:L, StormlightTier2!$B:$B, "Boss")</f>
        <v>0</v>
      </c>
      <c r="L13" s="24">
        <f>maxifs(StormlightTier2!M:M, StormlightTier2!$B:$B, "Boss")</f>
        <v>8</v>
      </c>
      <c r="M13" s="24">
        <f>maxifs(StormlightTier2!N:N, StormlightTier2!$B:$B, "Boss")</f>
        <v>17</v>
      </c>
      <c r="N13" s="24">
        <f>maxifs(StormlightTier2!O:O, StormlightTier2!$B:$B, "Boss")</f>
        <v>32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maxifs(StormlightTier3!C:C, StormlightTier3!$B:$B, "Rival")</f>
        <v>19</v>
      </c>
      <c r="C18" s="24">
        <f>maxifs(StormlightTier3!D:D, StormlightTier3!$B:$B, "Rival")</f>
        <v>20</v>
      </c>
      <c r="D18" s="24">
        <f>maxifs(StormlightTier3!E:E, StormlightTier3!$B:$B, "Rival")</f>
        <v>19</v>
      </c>
      <c r="E18" s="24">
        <f>maxifs(StormlightTier3!F:F, StormlightTier3!$B:$B, "Rival")</f>
        <v>62</v>
      </c>
      <c r="F18" s="24">
        <f>maxifs(StormlightTier3!G:G, StormlightTier3!$B:$B, "Rival")</f>
        <v>8</v>
      </c>
      <c r="G18" s="24">
        <f>maxifs(StormlightTier3!H:H, StormlightTier3!$B:$B, "Rival")</f>
        <v>8</v>
      </c>
      <c r="H18" s="24">
        <f>maxifs(StormlightTier3!I:I, StormlightTier3!$B:$B, "Rival")</f>
        <v>30</v>
      </c>
      <c r="I18" s="24">
        <f>maxifs(StormlightTier3!J:J, StormlightTier3!$B:$B, "Rival")</f>
        <v>36</v>
      </c>
      <c r="J18" s="24">
        <f>maxifs(StormlightTier3!K:K, StormlightTier3!$B:$B, "Rival")</f>
        <v>26</v>
      </c>
      <c r="K18" s="24">
        <f>maxifs(StormlightTier3!L:L, StormlightTier3!$B:$B, "Rival")</f>
        <v>15</v>
      </c>
      <c r="L18" s="24">
        <f>maxifs(StormlightTier3!M:M, StormlightTier3!$B:$B, "Rival")</f>
        <v>11</v>
      </c>
      <c r="M18" s="24">
        <f>maxifs(StormlightTier3!N:N, StormlightTier3!$B:$B, "Rival")</f>
        <v>36</v>
      </c>
      <c r="N18" s="24">
        <f>maxifs(StormlightTier3!O:O, StormlightTier3!$B:$B, "Rival")</f>
        <v>41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maxifs(StormlightTier3!C:C, StormlightTier3!$B:$B, "Boss")</f>
        <v>24</v>
      </c>
      <c r="C19" s="24">
        <f>maxifs(StormlightTier3!D:D, StormlightTier3!$B:$B, "Boss")</f>
        <v>22</v>
      </c>
      <c r="D19" s="24">
        <f>maxifs(StormlightTier3!E:E, StormlightTier3!$B:$B, "Boss")</f>
        <v>18</v>
      </c>
      <c r="E19" s="24">
        <f>maxifs(StormlightTier3!F:F, StormlightTier3!$B:$B, "Boss")</f>
        <v>215</v>
      </c>
      <c r="F19" s="24">
        <f>maxifs(StormlightTier3!G:G, StormlightTier3!$B:$B, "Boss")</f>
        <v>11</v>
      </c>
      <c r="G19" s="24">
        <f>maxifs(StormlightTier3!H:H, StormlightTier3!$B:$B, "Boss")</f>
        <v>9</v>
      </c>
      <c r="H19" s="24">
        <f>maxifs(StormlightTier3!I:I, StormlightTier3!$B:$B, "Boss")</f>
        <v>21</v>
      </c>
      <c r="I19" s="24">
        <f>maxifs(StormlightTier3!J:J, StormlightTier3!$B:$B, "Boss")</f>
        <v>40</v>
      </c>
      <c r="J19" s="24">
        <f>maxifs(StormlightTier3!K:K, StormlightTier3!$B:$B, "Boss")</f>
        <v>22</v>
      </c>
      <c r="K19" s="24">
        <f>maxifs(StormlightTier3!L:L, StormlightTier3!$B:$B, "Boss")</f>
        <v>11</v>
      </c>
      <c r="L19" s="24">
        <f>maxifs(StormlightTier3!M:M, StormlightTier3!$B:$B, "Boss")</f>
        <v>13</v>
      </c>
      <c r="M19" s="24">
        <f>maxifs(StormlightTier3!N:N, StormlightTier3!$B:$B, "Boss")</f>
        <v>54</v>
      </c>
      <c r="N19" s="24">
        <f>maxifs(StormlightTier3!O:O, StormlightTier3!$B:$B, "Boss")</f>
        <v>54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maxifs('StormlightTier 4'!C:C, 'StormlightTier 4'!$B:$B, "Rival")</f>
        <v>17</v>
      </c>
      <c r="C24" s="24">
        <f>maxifs('StormlightTier 4'!D:D, 'StormlightTier 4'!$B:$B, "Rival")</f>
        <v>19</v>
      </c>
      <c r="D24" s="24">
        <f>maxifs('StormlightTier 4'!E:E, 'StormlightTier 4'!$B:$B, "Rival")</f>
        <v>18</v>
      </c>
      <c r="E24" s="24">
        <f>maxifs('StormlightTier 4'!F:F, 'StormlightTier 4'!$B:$B, "Rival")</f>
        <v>65</v>
      </c>
      <c r="F24" s="24">
        <f>maxifs('StormlightTier 4'!G:G, 'StormlightTier 4'!$B:$B, "Rival")</f>
        <v>6</v>
      </c>
      <c r="G24" s="24">
        <f>maxifs('StormlightTier 4'!H:H, 'StormlightTier 4'!$B:$B, "Rival")</f>
        <v>7</v>
      </c>
      <c r="H24" s="24">
        <f>maxifs('StormlightTier 4'!I:I, 'StormlightTier 4'!$B:$B, "Rival")</f>
        <v>31</v>
      </c>
      <c r="I24" s="24">
        <f>maxifs('StormlightTier 4'!J:J, 'StormlightTier 4'!$B:$B, "Rival")</f>
        <v>34</v>
      </c>
      <c r="J24" s="24">
        <f>maxifs('StormlightTier 4'!K:K, 'StormlightTier 4'!$B:$B, "Rival")</f>
        <v>25</v>
      </c>
      <c r="K24" s="24">
        <f>maxifs('StormlightTier 4'!L:L, 'StormlightTier 4'!$B:$B, "Rival")</f>
        <v>19</v>
      </c>
      <c r="L24" s="24">
        <f>maxifs('StormlightTier 4'!M:M, 'StormlightTier 4'!$B:$B, "Rival")</f>
        <v>10</v>
      </c>
      <c r="M24" s="24">
        <f>maxifs('StormlightTier 4'!N:N, 'StormlightTier 4'!$B:$B, "Rival")</f>
        <v>46</v>
      </c>
      <c r="N24" s="24">
        <f>maxifs('StormlightTier 4'!O:O, 'StormlightTier 4'!$B:$B, "Rival")</f>
        <v>46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maxifs('StormlightTier 4'!C:C, 'StormlightTier 4'!$B:$B, "Boss")</f>
        <v>23</v>
      </c>
      <c r="C25" s="24">
        <f>maxifs('StormlightTier 4'!D:D, 'StormlightTier 4'!$B:$B, "Boss")</f>
        <v>20</v>
      </c>
      <c r="D25" s="24">
        <f>maxifs('StormlightTier 4'!E:E, 'StormlightTier 4'!$B:$B, "Boss")</f>
        <v>19</v>
      </c>
      <c r="E25" s="24">
        <f>maxifs('StormlightTier 4'!F:F, 'StormlightTier 4'!$B:$B, "Boss")</f>
        <v>240</v>
      </c>
      <c r="F25" s="24">
        <f>maxifs('StormlightTier 4'!G:G, 'StormlightTier 4'!$B:$B, "Boss")</f>
        <v>11</v>
      </c>
      <c r="G25" s="24">
        <f>maxifs('StormlightTier 4'!H:H, 'StormlightTier 4'!$B:$B, "Boss")</f>
        <v>9</v>
      </c>
      <c r="H25" s="24">
        <f>maxifs('StormlightTier 4'!I:I, 'StormlightTier 4'!$B:$B, "Boss")</f>
        <v>46</v>
      </c>
      <c r="I25" s="24">
        <f>maxifs('StormlightTier 4'!J:J, 'StormlightTier 4'!$B:$B, "Boss")</f>
        <v>11</v>
      </c>
      <c r="J25" s="24">
        <f>maxifs('StormlightTier 4'!K:K, 'StormlightTier 4'!$B:$B, "Boss")</f>
        <v>36</v>
      </c>
      <c r="K25" s="24">
        <f>maxifs('StormlightTier 4'!L:L, 'StormlightTier 4'!$B:$B, "Boss")</f>
        <v>81</v>
      </c>
      <c r="L25" s="24">
        <f>maxifs('StormlightTier 4'!M:M, 'StormlightTier 4'!$B:$B, "Boss")</f>
        <v>14</v>
      </c>
      <c r="M25" s="24">
        <f>maxifs('StormlightTier 4'!N:N, 'StormlightTier 4'!$B:$B, "Boss")</f>
        <v>52</v>
      </c>
      <c r="N25" s="24">
        <f>maxifs('StormlightTier 4'!O:O, 'StormlightTier 4'!$B:$B, "Boss")</f>
        <v>83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maxifs('MistbornTier 1'!C:C, 'MistbornTier 1'!$B:$B, "Minion")</f>
        <v>0</v>
      </c>
      <c r="C4" s="24">
        <f>maxifs('MistbornTier 1'!D:D, 'MistbornTier 1'!$B:$B, "Minion")</f>
        <v>0</v>
      </c>
      <c r="D4" s="24">
        <f>maxifs('MistbornTier 1'!E:E, 'MistbornTier 1'!$B:$B, "Minion")</f>
        <v>0</v>
      </c>
      <c r="E4" s="24">
        <f>maxifs('MistbornTier 1'!F:F, 'MistbornTier 1'!$B:$B, "Minion")</f>
        <v>0</v>
      </c>
      <c r="F4" s="24">
        <f>maxifs('MistbornTier 1'!G:G, 'MistbornTier 1'!$B:$B, "Minion")</f>
        <v>0</v>
      </c>
      <c r="G4" s="24">
        <f>maxifs('MistbornTier 1'!H:H, 'MistbornTier 1'!$B:$B, "Minion")</f>
        <v>0</v>
      </c>
      <c r="H4" s="24">
        <f>maxifs('MistbornTier 1'!I:I, 'MistbornTier 1'!$B:$B, "Minion")</f>
        <v>0</v>
      </c>
      <c r="I4" s="24">
        <f>maxifs('MistbornTier 1'!J:J, 'MistbornTier 1'!$B:$B, "Minion")</f>
        <v>0</v>
      </c>
      <c r="J4" s="24">
        <f>maxifs('MistbornTier 1'!K:K, 'MistbornTier 1'!$B:$B, "Minion")</f>
        <v>0</v>
      </c>
      <c r="K4" s="24">
        <f>maxifs('MistbornTier 1'!L:L, 'MistbornTier 1'!$B:$B, "Minion")</f>
        <v>0</v>
      </c>
      <c r="L4" s="24">
        <f>maxifs('MistbornTier 1'!M:M, 'MistbornTier 1'!$B:$B, "Minion")</f>
        <v>0</v>
      </c>
      <c r="M4" s="24">
        <f>maxifs('MistbornTier 1'!N:N, 'MistbornTier 1'!$B:$B, "Minion")</f>
        <v>0</v>
      </c>
      <c r="N4" s="24">
        <f>maxifs('MistbornTier 1'!O:O, 'MistbornTier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maxifs('MistbornTier 1'!C:C, 'MistbornTier 1'!$B:$B, "Rival")</f>
        <v>0</v>
      </c>
      <c r="C5" s="24">
        <f>maxifs('MistbornTier 1'!D:D, 'MistbornTier 1'!$B:$B, "Rival")</f>
        <v>0</v>
      </c>
      <c r="D5" s="24">
        <f>maxifs('MistbornTier 1'!E:E, 'MistbornTier 1'!$B:$B, "Rival")</f>
        <v>0</v>
      </c>
      <c r="E5" s="24">
        <f>maxifs('MistbornTier 1'!F:F, 'MistbornTier 1'!$B:$B, "Rival")</f>
        <v>0</v>
      </c>
      <c r="F5" s="24">
        <f>maxifs('MistbornTier 1'!G:G, 'MistbornTier 1'!$B:$B, "Rival")</f>
        <v>0</v>
      </c>
      <c r="G5" s="24">
        <f>maxifs('MistbornTier 1'!H:H, 'MistbornTier 1'!$B:$B, "Rival")</f>
        <v>0</v>
      </c>
      <c r="H5" s="24">
        <f>maxifs('MistbornTier 1'!I:I, 'MistbornTier 1'!$B:$B, "Rival")</f>
        <v>0</v>
      </c>
      <c r="I5" s="24">
        <f>maxifs('MistbornTier 1'!J:J, 'MistbornTier 1'!$B:$B, "Rival")</f>
        <v>0</v>
      </c>
      <c r="J5" s="24">
        <f>maxifs('MistbornTier 1'!K:K, 'MistbornTier 1'!$B:$B, "Rival")</f>
        <v>0</v>
      </c>
      <c r="K5" s="24">
        <f>maxifs('MistbornTier 1'!L:L, 'MistbornTier 1'!$B:$B, "Rival")</f>
        <v>0</v>
      </c>
      <c r="L5" s="24">
        <f>maxifs('MistbornTier 1'!M:M, 'MistbornTier 1'!$B:$B, "Rival")</f>
        <v>0</v>
      </c>
      <c r="M5" s="24">
        <f>maxifs('MistbornTier 1'!N:N, 'MistbornTier 1'!$B:$B, "Rival")</f>
        <v>0</v>
      </c>
      <c r="N5" s="24">
        <f>maxifs('MistbornTier 1'!O:O, 'MistbornTier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maxifs('MistbornTier 1'!C:C, 'MistbornTier 1'!$B:$B, "Boss")</f>
        <v>0</v>
      </c>
      <c r="C6" s="24">
        <f>maxifs('MistbornTier 1'!D:D, 'MistbornTier 1'!$B:$B, "Boss")</f>
        <v>0</v>
      </c>
      <c r="D6" s="24">
        <f>maxifs('MistbornTier 1'!E:E, 'MistbornTier 1'!$B:$B, "Boss")</f>
        <v>0</v>
      </c>
      <c r="E6" s="24">
        <f>maxifs('MistbornTier 1'!F:F, 'MistbornTier 1'!$B:$B, "Boss")</f>
        <v>0</v>
      </c>
      <c r="F6" s="24">
        <f>maxifs('MistbornTier 1'!G:G, 'MistbornTier 1'!$B:$B, "Boss")</f>
        <v>0</v>
      </c>
      <c r="G6" s="24">
        <f>maxifs('MistbornTier 1'!H:H, 'MistbornTier 1'!$B:$B, "Boss")</f>
        <v>0</v>
      </c>
      <c r="H6" s="24">
        <f>maxifs('MistbornTier 1'!I:I, 'MistbornTier 1'!$B:$B, "Boss")</f>
        <v>0</v>
      </c>
      <c r="I6" s="24">
        <f>maxifs('MistbornTier 1'!J:J, 'MistbornTier 1'!$B:$B, "Boss")</f>
        <v>0</v>
      </c>
      <c r="J6" s="24">
        <f>maxifs('MistbornTier 1'!K:K, 'MistbornTier 1'!$B:$B, "Boss")</f>
        <v>0</v>
      </c>
      <c r="K6" s="24">
        <f>maxifs('MistbornTier 1'!L:L, 'MistbornTier 1'!$B:$B, "Boss")</f>
        <v>0</v>
      </c>
      <c r="L6" s="24">
        <f>maxifs('MistbornTier 1'!M:M, 'MistbornTier 1'!$B:$B, "Boss")</f>
        <v>0</v>
      </c>
      <c r="M6" s="24">
        <f>maxifs('MistbornTier 1'!N:N, 'MistbornTier 1'!$B:$B, "Boss")</f>
        <v>0</v>
      </c>
      <c r="N6" s="24">
        <f>maxifs('MistbornTier 1'!O:O, 'MistbornTier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maxifs(MistbornTier2!C:C, MistbornTier2!$B:$B, "Minion")</f>
        <v>0</v>
      </c>
      <c r="C11" s="24">
        <f>maxifs(MistbornTier2!D:D, MistbornTier2!$B:$B, "Minion")</f>
        <v>0</v>
      </c>
      <c r="D11" s="24">
        <f>maxifs(MistbornTier2!E:E, MistbornTier2!$B:$B, "Minion")</f>
        <v>0</v>
      </c>
      <c r="E11" s="24">
        <f>maxifs(MistbornTier2!F:F, MistbornTier2!$B:$B, "Minion")</f>
        <v>0</v>
      </c>
      <c r="F11" s="24">
        <f>maxifs(MistbornTier2!G:G, MistbornTier2!$B:$B, "Minion")</f>
        <v>0</v>
      </c>
      <c r="G11" s="24">
        <f>maxifs(MistbornTier2!H:H, MistbornTier2!$B:$B, "Minion")</f>
        <v>0</v>
      </c>
      <c r="H11" s="24">
        <f>maxifs(MistbornTier2!I:I, MistbornTier2!$B:$B, "Minion")</f>
        <v>0</v>
      </c>
      <c r="I11" s="24">
        <f>maxifs(MistbornTier2!J:J, MistbornTier2!$B:$B, "Minion")</f>
        <v>0</v>
      </c>
      <c r="J11" s="24">
        <f>maxifs(MistbornTier2!K:K, MistbornTier2!$B:$B, "Minion")</f>
        <v>0</v>
      </c>
      <c r="K11" s="24">
        <f>maxifs(MistbornTier2!L:L, MistbornTier2!$B:$B, "Minion")</f>
        <v>0</v>
      </c>
      <c r="L11" s="24">
        <f>maxifs(MistbornTier2!M:M, MistbornTier2!$B:$B, "Minion")</f>
        <v>0</v>
      </c>
      <c r="M11" s="24">
        <f>maxifs(MistbornTier2!N:N, MistbornTier2!$B:$B, "Minion")</f>
        <v>0</v>
      </c>
      <c r="N11" s="24">
        <f>maxifs(MistbornTier2!O:O, MistbornTier2!$B:$B,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maxifs(MistbornTier2!C:C, MistbornTier2!$B:$B, "Rival")</f>
        <v>16</v>
      </c>
      <c r="C12" s="24">
        <f>maxifs(MistbornTier2!D:D, MistbornTier2!$B:$B, "Rival")</f>
        <v>16</v>
      </c>
      <c r="D12" s="24">
        <f>maxifs(MistbornTier2!E:E, MistbornTier2!$B:$B, "Rival")</f>
        <v>14</v>
      </c>
      <c r="E12" s="24">
        <f>maxifs(MistbornTier2!F:F, MistbornTier2!$B:$B, "Rival")</f>
        <v>52</v>
      </c>
      <c r="F12" s="24">
        <f>maxifs(MistbornTier2!G:G, MistbornTier2!$B:$B, "Rival")</f>
        <v>6</v>
      </c>
      <c r="G12" s="24">
        <f>maxifs(MistbornTier2!H:H, MistbornTier2!$B:$B, "Rival")</f>
        <v>0</v>
      </c>
      <c r="H12" s="24">
        <f>maxifs(MistbornTier2!I:I, MistbornTier2!$B:$B, "Rival")</f>
        <v>14</v>
      </c>
      <c r="I12" s="24">
        <f>maxifs(MistbornTier2!J:J, MistbornTier2!$B:$B, "Rival")</f>
        <v>14</v>
      </c>
      <c r="J12" s="24">
        <f>maxifs(MistbornTier2!K:K, MistbornTier2!$B:$B, "Rival")</f>
        <v>10</v>
      </c>
      <c r="K12" s="24">
        <f>maxifs(MistbornTier2!L:L, MistbornTier2!$B:$B, "Rival")</f>
        <v>0</v>
      </c>
      <c r="L12" s="24">
        <f>maxifs(MistbornTier2!M:M, MistbornTier2!$B:$B, "Rival")</f>
        <v>7</v>
      </c>
      <c r="M12" s="24">
        <f>maxifs(MistbornTier2!N:N, MistbornTier2!$B:$B, "Rival")</f>
        <v>17</v>
      </c>
      <c r="N12" s="24">
        <f>maxifs(MistbornTier2!O:O, MistbornTier2!$B:$B, "Rival")</f>
        <v>37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maxifs(MistbornTier2!C:C, MistbornTier2!$B:$B, "Boss")</f>
        <v>0</v>
      </c>
      <c r="C13" s="24">
        <f>maxifs(MistbornTier2!D:D, MistbornTier2!$B:$B, "Boss")</f>
        <v>0</v>
      </c>
      <c r="D13" s="24">
        <f>maxifs(MistbornTier2!E:E, MistbornTier2!$B:$B, "Boss")</f>
        <v>0</v>
      </c>
      <c r="E13" s="24">
        <f>maxifs(MistbornTier2!F:F, MistbornTier2!$B:$B, "Boss")</f>
        <v>0</v>
      </c>
      <c r="F13" s="24">
        <f>maxifs(MistbornTier2!G:G, MistbornTier2!$B:$B, "Boss")</f>
        <v>0</v>
      </c>
      <c r="G13" s="24">
        <f>maxifs(MistbornTier2!H:H, MistbornTier2!$B:$B, "Boss")</f>
        <v>0</v>
      </c>
      <c r="H13" s="24">
        <f>maxifs(MistbornTier2!I:I, MistbornTier2!$B:$B, "Boss")</f>
        <v>0</v>
      </c>
      <c r="I13" s="24">
        <f>maxifs(MistbornTier2!J:J, MistbornTier2!$B:$B, "Boss")</f>
        <v>0</v>
      </c>
      <c r="J13" s="24">
        <f>maxifs(MistbornTier2!K:K, MistbornTier2!$B:$B, "Boss")</f>
        <v>0</v>
      </c>
      <c r="K13" s="24">
        <f>maxifs(MistbornTier2!L:L, MistbornTier2!$B:$B, "Boss")</f>
        <v>0</v>
      </c>
      <c r="L13" s="24">
        <f>maxifs(MistbornTier2!M:M, MistbornTier2!$B:$B, "Boss")</f>
        <v>0</v>
      </c>
      <c r="M13" s="24">
        <f>maxifs(MistbornTier2!N:N, MistbornTier2!$B:$B, "Boss")</f>
        <v>0</v>
      </c>
      <c r="N13" s="24">
        <f>maxifs(MistbornTier2!O:O, MistbornTier2!$B:$B,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maxifs(MistbornTier3!C:C, MistbornTier3!$B:$B, "Rival")</f>
        <v>17</v>
      </c>
      <c r="C18" s="24">
        <f>maxifs(MistbornTier3!D:D, MistbornTier3!$B:$B, "Rival")</f>
        <v>16</v>
      </c>
      <c r="D18" s="24">
        <f>maxifs(MistbornTier3!E:E, MistbornTier3!$B:$B, "Rival")</f>
        <v>20</v>
      </c>
      <c r="E18" s="24">
        <f>maxifs(MistbornTier3!F:F, MistbornTier3!$B:$B, "Rival")</f>
        <v>58</v>
      </c>
      <c r="F18" s="24">
        <f>maxifs(MistbornTier3!G:G, MistbornTier3!$B:$B, "Rival")</f>
        <v>5</v>
      </c>
      <c r="G18" s="24">
        <f>maxifs(MistbornTier3!H:H, MistbornTier3!$B:$B, "Rival")</f>
        <v>0</v>
      </c>
      <c r="H18" s="24">
        <f>maxifs(MistbornTier3!I:I, MistbornTier3!$B:$B, "Rival")</f>
        <v>23</v>
      </c>
      <c r="I18" s="24">
        <f>maxifs(MistbornTier3!J:J, MistbornTier3!$B:$B, "Rival")</f>
        <v>17</v>
      </c>
      <c r="J18" s="24">
        <f>maxifs(MistbornTier3!K:K, MistbornTier3!$B:$B, "Rival")</f>
        <v>32</v>
      </c>
      <c r="K18" s="24">
        <f>maxifs(MistbornTier3!L:L, MistbornTier3!$B:$B, "Rival")</f>
        <v>0</v>
      </c>
      <c r="L18" s="24">
        <f>maxifs(MistbornTier3!M:M, MistbornTier3!$B:$B, "Rival")</f>
        <v>8</v>
      </c>
      <c r="M18" s="24">
        <f>maxifs(MistbornTier3!N:N, MistbornTier3!$B:$B, "Rival")</f>
        <v>26</v>
      </c>
      <c r="N18" s="24">
        <f>maxifs(MistbornTier3!O:O, MistbornTier3!$B:$B, "Rival")</f>
        <v>26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maxifs(MistbornTier3!C:C, MistbornTier3!$B:$B, "Boss")</f>
        <v>0</v>
      </c>
      <c r="C19" s="24">
        <f>maxifs(MistbornTier3!D:D, MistbornTier3!$B:$B, "Boss")</f>
        <v>0</v>
      </c>
      <c r="D19" s="24">
        <f>maxifs(MistbornTier3!E:E, MistbornTier3!$B:$B, "Boss")</f>
        <v>0</v>
      </c>
      <c r="E19" s="24">
        <f>maxifs(MistbornTier3!F:F, MistbornTier3!$B:$B, "Boss")</f>
        <v>0</v>
      </c>
      <c r="F19" s="24">
        <f>maxifs(MistbornTier3!G:G, MistbornTier3!$B:$B, "Boss")</f>
        <v>0</v>
      </c>
      <c r="G19" s="24">
        <f>maxifs(MistbornTier3!H:H, MistbornTier3!$B:$B, "Boss")</f>
        <v>0</v>
      </c>
      <c r="H19" s="24">
        <f>maxifs(MistbornTier3!I:I, MistbornTier3!$B:$B, "Boss")</f>
        <v>0</v>
      </c>
      <c r="I19" s="24">
        <f>maxifs(MistbornTier3!J:J, MistbornTier3!$B:$B, "Boss")</f>
        <v>0</v>
      </c>
      <c r="J19" s="24">
        <f>maxifs(MistbornTier3!K:K, MistbornTier3!$B:$B, "Boss")</f>
        <v>0</v>
      </c>
      <c r="K19" s="24">
        <f>maxifs(MistbornTier3!L:L, MistbornTier3!$B:$B, "Boss")</f>
        <v>0</v>
      </c>
      <c r="L19" s="24">
        <f>maxifs(MistbornTier3!M:M, MistbornTier3!$B:$B, "Boss")</f>
        <v>0</v>
      </c>
      <c r="M19" s="24">
        <f>maxifs(MistbornTier3!N:N, MistbornTier3!$B:$B, "Boss")</f>
        <v>0</v>
      </c>
      <c r="N19" s="24">
        <f>maxifs(MistbornTier3!O:O, MistbornTier3!$B:$B,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maxifs('MistbornTier 4'!C:C, 'MistbornTier 4'!$B:$B, "Rival")</f>
        <v>0</v>
      </c>
      <c r="C24" s="24">
        <f>maxifs('MistbornTier 4'!D:D, 'MistbornTier 4'!$B:$B, "Rival")</f>
        <v>0</v>
      </c>
      <c r="D24" s="24">
        <f>maxifs('MistbornTier 4'!E:E, 'MistbornTier 4'!$B:$B, "Rival")</f>
        <v>0</v>
      </c>
      <c r="E24" s="24">
        <f>maxifs('MistbornTier 4'!F:F, 'MistbornTier 4'!$B:$B, "Rival")</f>
        <v>0</v>
      </c>
      <c r="F24" s="24">
        <f>maxifs('MistbornTier 4'!G:G, 'MistbornTier 4'!$B:$B, "Rival")</f>
        <v>0</v>
      </c>
      <c r="G24" s="24">
        <f>maxifs('MistbornTier 4'!H:H, 'MistbornTier 4'!$B:$B, "Rival")</f>
        <v>0</v>
      </c>
      <c r="H24" s="24">
        <f>maxifs('MistbornTier 4'!I:I, 'MistbornTier 4'!$B:$B, "Rival")</f>
        <v>0</v>
      </c>
      <c r="I24" s="24">
        <f>maxifs('MistbornTier 4'!J:J, 'MistbornTier 4'!$B:$B, "Rival")</f>
        <v>0</v>
      </c>
      <c r="J24" s="24">
        <f>maxifs('MistbornTier 4'!K:K, 'MistbornTier 4'!$B:$B, "Rival")</f>
        <v>0</v>
      </c>
      <c r="K24" s="24">
        <f>maxifs('MistbornTier 4'!L:L, 'MistbornTier 4'!$B:$B, "Rival")</f>
        <v>0</v>
      </c>
      <c r="L24" s="24">
        <f>maxifs('MistbornTier 4'!M:M, 'MistbornTier 4'!$B:$B, "Rival")</f>
        <v>0</v>
      </c>
      <c r="M24" s="24">
        <f>maxifs('MistbornTier 4'!N:N, 'MistbornTier 4'!$B:$B, "Rival")</f>
        <v>0</v>
      </c>
      <c r="N24" s="24">
        <f>maxifs('MistbornTier 4'!O:O, 'MistbornTier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maxifs('MistbornTier 4'!C:C, 'MistbornTier 4'!$B:$B, "Boss")</f>
        <v>0</v>
      </c>
      <c r="C25" s="24">
        <f>maxifs('MistbornTier 4'!D:D, 'MistbornTier 4'!$B:$B, "Boss")</f>
        <v>0</v>
      </c>
      <c r="D25" s="24">
        <f>maxifs('MistbornTier 4'!E:E, 'MistbornTier 4'!$B:$B, "Boss")</f>
        <v>0</v>
      </c>
      <c r="E25" s="24">
        <f>maxifs('MistbornTier 4'!F:F, 'MistbornTier 4'!$B:$B, "Boss")</f>
        <v>0</v>
      </c>
      <c r="F25" s="24">
        <f>maxifs('MistbornTier 4'!G:G, 'MistbornTier 4'!$B:$B, "Boss")</f>
        <v>0</v>
      </c>
      <c r="G25" s="24">
        <f>maxifs('MistbornTier 4'!H:H, 'MistbornTier 4'!$B:$B, "Boss")</f>
        <v>0</v>
      </c>
      <c r="H25" s="24">
        <f>maxifs('MistbornTier 4'!I:I, 'MistbornTier 4'!$B:$B, "Boss")</f>
        <v>0</v>
      </c>
      <c r="I25" s="24">
        <f>maxifs('MistbornTier 4'!J:J, 'MistbornTier 4'!$B:$B, "Boss")</f>
        <v>0</v>
      </c>
      <c r="J25" s="24">
        <f>maxifs('MistbornTier 4'!K:K, 'MistbornTier 4'!$B:$B, "Boss")</f>
        <v>0</v>
      </c>
      <c r="K25" s="24">
        <f>maxifs('MistbornTier 4'!L:L, 'MistbornTier 4'!$B:$B, "Boss")</f>
        <v>0</v>
      </c>
      <c r="L25" s="24">
        <f>maxifs('MistbornTier 4'!M:M, 'MistbornTier 4'!$B:$B, "Boss")</f>
        <v>0</v>
      </c>
      <c r="M25" s="24">
        <f>maxifs('MistbornTier 4'!N:N, 'MistbornTier 4'!$B:$B, "Boss")</f>
        <v>0</v>
      </c>
      <c r="N25" s="24">
        <f>maxifs('MistbornTier 4'!O:O, 'MistbornTier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maxifs('WarbreakerTier 1'!C:C, 'WarbreakerTier 1'!$B:$B, "Minion")</f>
        <v>0</v>
      </c>
      <c r="C4" s="24">
        <f>maxifs('WarbreakerTier 1'!D:D, 'WarbreakerTier 1'!$B:$B, "Minion")</f>
        <v>0</v>
      </c>
      <c r="D4" s="24">
        <f>maxifs('WarbreakerTier 1'!E:E, 'WarbreakerTier 1'!$B:$B, "Minion")</f>
        <v>0</v>
      </c>
      <c r="E4" s="24">
        <f>maxifs('WarbreakerTier 1'!F:F, 'WarbreakerTier 1'!$B:$B, "Minion")</f>
        <v>0</v>
      </c>
      <c r="F4" s="24">
        <f>maxifs('WarbreakerTier 1'!G:G, 'WarbreakerTier 1'!$B:$B, "Minion")</f>
        <v>0</v>
      </c>
      <c r="G4" s="24">
        <f>maxifs('WarbreakerTier 1'!H:H, 'WarbreakerTier 1'!$B:$B, "Minion")</f>
        <v>0</v>
      </c>
      <c r="H4" s="24">
        <f>maxifs('WarbreakerTier 1'!I:I, 'WarbreakerTier 1'!$B:$B, "Minion")</f>
        <v>0</v>
      </c>
      <c r="I4" s="24">
        <f>maxifs('WarbreakerTier 1'!J:J, 'WarbreakerTier 1'!$B:$B, "Minion")</f>
        <v>0</v>
      </c>
      <c r="J4" s="24">
        <f>maxifs('WarbreakerTier 1'!K:K, 'WarbreakerTier 1'!$B:$B, "Minion")</f>
        <v>0</v>
      </c>
      <c r="K4" s="24">
        <f>maxifs('WarbreakerTier 1'!L:L, 'WarbreakerTier 1'!$B:$B, "Minion")</f>
        <v>0</v>
      </c>
      <c r="L4" s="24">
        <f>maxifs('WarbreakerTier 1'!M:M, 'WarbreakerTier 1'!$B:$B, "Minion")</f>
        <v>0</v>
      </c>
      <c r="M4" s="24">
        <f>maxifs('WarbreakerTier 1'!N:N, 'WarbreakerTier 1'!$B:$B, "Minion")</f>
        <v>0</v>
      </c>
      <c r="N4" s="24">
        <f>maxifs('WarbreakerTier 1'!O:O, 'WarbreakerTier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maxifs('WarbreakerTier 1'!C:C, 'WarbreakerTier 1'!$B:$B, "Rival")</f>
        <v>0</v>
      </c>
      <c r="C5" s="24">
        <f>maxifs('WarbreakerTier 1'!D:D, 'WarbreakerTier 1'!$B:$B, "Rival")</f>
        <v>0</v>
      </c>
      <c r="D5" s="24">
        <f>maxifs('WarbreakerTier 1'!E:E, 'WarbreakerTier 1'!$B:$B, "Rival")</f>
        <v>0</v>
      </c>
      <c r="E5" s="24">
        <f>maxifs('WarbreakerTier 1'!F:F, 'WarbreakerTier 1'!$B:$B, "Rival")</f>
        <v>0</v>
      </c>
      <c r="F5" s="24">
        <f>maxifs('WarbreakerTier 1'!G:G, 'WarbreakerTier 1'!$B:$B, "Rival")</f>
        <v>0</v>
      </c>
      <c r="G5" s="24">
        <f>maxifs('WarbreakerTier 1'!H:H, 'WarbreakerTier 1'!$B:$B, "Rival")</f>
        <v>0</v>
      </c>
      <c r="H5" s="24">
        <f>maxifs('WarbreakerTier 1'!I:I, 'WarbreakerTier 1'!$B:$B, "Rival")</f>
        <v>0</v>
      </c>
      <c r="I5" s="24">
        <f>maxifs('WarbreakerTier 1'!J:J, 'WarbreakerTier 1'!$B:$B, "Rival")</f>
        <v>0</v>
      </c>
      <c r="J5" s="24">
        <f>maxifs('WarbreakerTier 1'!K:K, 'WarbreakerTier 1'!$B:$B, "Rival")</f>
        <v>0</v>
      </c>
      <c r="K5" s="24">
        <f>maxifs('WarbreakerTier 1'!L:L, 'WarbreakerTier 1'!$B:$B, "Rival")</f>
        <v>0</v>
      </c>
      <c r="L5" s="24">
        <f>maxifs('WarbreakerTier 1'!M:M, 'WarbreakerTier 1'!$B:$B, "Rival")</f>
        <v>0</v>
      </c>
      <c r="M5" s="24">
        <f>maxifs('WarbreakerTier 1'!N:N, 'WarbreakerTier 1'!$B:$B, "Rival")</f>
        <v>0</v>
      </c>
      <c r="N5" s="24">
        <f>maxifs('WarbreakerTier 1'!O:O, 'WarbreakerTier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maxifs('WarbreakerTier 1'!C:C, 'WarbreakerTier 1'!$B:$B, "Boss")</f>
        <v>0</v>
      </c>
      <c r="C6" s="24">
        <f>maxifs('WarbreakerTier 1'!D:D, 'WarbreakerTier 1'!$B:$B, "Boss")</f>
        <v>0</v>
      </c>
      <c r="D6" s="24">
        <f>maxifs('WarbreakerTier 1'!E:E, 'WarbreakerTier 1'!$B:$B, "Boss")</f>
        <v>0</v>
      </c>
      <c r="E6" s="24">
        <f>maxifs('WarbreakerTier 1'!F:F, 'WarbreakerTier 1'!$B:$B, "Boss")</f>
        <v>0</v>
      </c>
      <c r="F6" s="24">
        <f>maxifs('WarbreakerTier 1'!G:G, 'WarbreakerTier 1'!$B:$B, "Boss")</f>
        <v>0</v>
      </c>
      <c r="G6" s="24">
        <f>maxifs('WarbreakerTier 1'!H:H, 'WarbreakerTier 1'!$B:$B, "Boss")</f>
        <v>0</v>
      </c>
      <c r="H6" s="24">
        <f>maxifs('WarbreakerTier 1'!I:I, 'WarbreakerTier 1'!$B:$B, "Boss")</f>
        <v>0</v>
      </c>
      <c r="I6" s="24">
        <f>maxifs('WarbreakerTier 1'!J:J, 'WarbreakerTier 1'!$B:$B, "Boss")</f>
        <v>0</v>
      </c>
      <c r="J6" s="24">
        <f>maxifs('WarbreakerTier 1'!K:K, 'WarbreakerTier 1'!$B:$B, "Boss")</f>
        <v>0</v>
      </c>
      <c r="K6" s="24">
        <f>maxifs('WarbreakerTier 1'!L:L, 'WarbreakerTier 1'!$B:$B, "Boss")</f>
        <v>0</v>
      </c>
      <c r="L6" s="24">
        <f>maxifs('WarbreakerTier 1'!M:M, 'WarbreakerTier 1'!$B:$B, "Boss")</f>
        <v>0</v>
      </c>
      <c r="M6" s="24">
        <f>maxifs('WarbreakerTier 1'!N:N, 'WarbreakerTier 1'!$B:$B, "Boss")</f>
        <v>0</v>
      </c>
      <c r="N6" s="24">
        <f>maxifs('WarbreakerTier 1'!O:O, 'WarbreakerTier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maxifs(WarbreakerTier2!C:C, WarbreakerTier2!$B:$B, "Minion")</f>
        <v>0</v>
      </c>
      <c r="C11" s="24">
        <f>maxifs(WarbreakerTier2!D:D, WarbreakerTier2!$B:$B, "Minion")</f>
        <v>0</v>
      </c>
      <c r="D11" s="24">
        <f>maxifs(WarbreakerTier2!E:E, WarbreakerTier2!$B:$B, "Minion")</f>
        <v>0</v>
      </c>
      <c r="E11" s="24">
        <f>maxifs(WarbreakerTier2!F:F, WarbreakerTier2!$B:$B, "Minion")</f>
        <v>0</v>
      </c>
      <c r="F11" s="24">
        <f>maxifs(WarbreakerTier2!G:G, WarbreakerTier2!$B:$B, "Minion")</f>
        <v>0</v>
      </c>
      <c r="G11" s="24">
        <f>maxifs(WarbreakerTier2!H:H, WarbreakerTier2!$B:$B, "Minion")</f>
        <v>0</v>
      </c>
      <c r="H11" s="24">
        <f>maxifs(WarbreakerTier2!I:I, WarbreakerTier2!$B:$B, "Minion")</f>
        <v>0</v>
      </c>
      <c r="I11" s="24">
        <f>maxifs(WarbreakerTier2!J:J, WarbreakerTier2!$B:$B, "Minion")</f>
        <v>0</v>
      </c>
      <c r="J11" s="24">
        <f>maxifs(WarbreakerTier2!K:K, WarbreakerTier2!$B:$B, "Minion")</f>
        <v>0</v>
      </c>
      <c r="K11" s="24">
        <f>maxifs(WarbreakerTier2!L:L, WarbreakerTier2!$B:$B, "Minion")</f>
        <v>0</v>
      </c>
      <c r="L11" s="24">
        <f>maxifs(WarbreakerTier2!M:M, WarbreakerTier2!$B:$B, "Minion")</f>
        <v>0</v>
      </c>
      <c r="M11" s="24">
        <f>maxifs(WarbreakerTier2!N:N, WarbreakerTier2!$B:$B, "Minion")</f>
        <v>0</v>
      </c>
      <c r="N11" s="24">
        <f>maxifs(WarbreakerTier2!O:O, WarbreakerTier2!$B:$B,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maxifs(WarbreakerTier2!C:C, WarbreakerTier2!$B:$B, "Rival")</f>
        <v>0</v>
      </c>
      <c r="C12" s="24">
        <f>maxifs(WarbreakerTier2!D:D, WarbreakerTier2!$B:$B, "Rival")</f>
        <v>0</v>
      </c>
      <c r="D12" s="24">
        <f>maxifs(WarbreakerTier2!E:E, WarbreakerTier2!$B:$B, "Rival")</f>
        <v>0</v>
      </c>
      <c r="E12" s="24">
        <f>maxifs(WarbreakerTier2!F:F, WarbreakerTier2!$B:$B, "Rival")</f>
        <v>0</v>
      </c>
      <c r="F12" s="24">
        <f>maxifs(WarbreakerTier2!G:G, WarbreakerTier2!$B:$B, "Rival")</f>
        <v>0</v>
      </c>
      <c r="G12" s="24">
        <f>maxifs(WarbreakerTier2!H:H, WarbreakerTier2!$B:$B, "Rival")</f>
        <v>0</v>
      </c>
      <c r="H12" s="24">
        <f>maxifs(WarbreakerTier2!I:I, WarbreakerTier2!$B:$B, "Rival")</f>
        <v>0</v>
      </c>
      <c r="I12" s="24">
        <f>maxifs(WarbreakerTier2!J:J, WarbreakerTier2!$B:$B, "Rival")</f>
        <v>0</v>
      </c>
      <c r="J12" s="24">
        <f>maxifs(WarbreakerTier2!K:K, WarbreakerTier2!$B:$B, "Rival")</f>
        <v>0</v>
      </c>
      <c r="K12" s="24">
        <f>maxifs(WarbreakerTier2!L:L, WarbreakerTier2!$B:$B, "Rival")</f>
        <v>0</v>
      </c>
      <c r="L12" s="24">
        <f>maxifs(WarbreakerTier2!M:M, WarbreakerTier2!$B:$B, "Rival")</f>
        <v>0</v>
      </c>
      <c r="M12" s="24">
        <f>maxifs(WarbreakerTier2!N:N, WarbreakerTier2!$B:$B, "Rival")</f>
        <v>0</v>
      </c>
      <c r="N12" s="24">
        <f>maxifs(WarbreakerTier2!O:O, WarbreakerTier2!$B:$B,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maxifs(WarbreakerTier2!C:C, WarbreakerTier2!$B:$B, "Boss")</f>
        <v>0</v>
      </c>
      <c r="C13" s="24">
        <f>maxifs(WarbreakerTier2!D:D, WarbreakerTier2!$B:$B, "Boss")</f>
        <v>0</v>
      </c>
      <c r="D13" s="24">
        <f>maxifs(WarbreakerTier2!E:E, WarbreakerTier2!$B:$B, "Boss")</f>
        <v>0</v>
      </c>
      <c r="E13" s="24">
        <f>maxifs(WarbreakerTier2!F:F, WarbreakerTier2!$B:$B, "Boss")</f>
        <v>0</v>
      </c>
      <c r="F13" s="24">
        <f>maxifs(WarbreakerTier2!G:G, WarbreakerTier2!$B:$B, "Boss")</f>
        <v>0</v>
      </c>
      <c r="G13" s="24">
        <f>maxifs(WarbreakerTier2!H:H, WarbreakerTier2!$B:$B, "Boss")</f>
        <v>0</v>
      </c>
      <c r="H13" s="24">
        <f>maxifs(WarbreakerTier2!I:I, WarbreakerTier2!$B:$B, "Boss")</f>
        <v>0</v>
      </c>
      <c r="I13" s="24">
        <f>maxifs(WarbreakerTier2!J:J, WarbreakerTier2!$B:$B, "Boss")</f>
        <v>0</v>
      </c>
      <c r="J13" s="24">
        <f>maxifs(WarbreakerTier2!K:K, WarbreakerTier2!$B:$B, "Boss")</f>
        <v>0</v>
      </c>
      <c r="K13" s="24">
        <f>maxifs(WarbreakerTier2!L:L, WarbreakerTier2!$B:$B, "Boss")</f>
        <v>0</v>
      </c>
      <c r="L13" s="24">
        <f>maxifs(WarbreakerTier2!M:M, WarbreakerTier2!$B:$B, "Boss")</f>
        <v>0</v>
      </c>
      <c r="M13" s="24">
        <f>maxifs(WarbreakerTier2!N:N, WarbreakerTier2!$B:$B, "Boss")</f>
        <v>0</v>
      </c>
      <c r="N13" s="24">
        <f>maxifs(WarbreakerTier2!O:O, WarbreakerTier2!$B:$B,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maxifs(WarbreakerTier3!C:C, WarbreakerTier3!$B:$B, "Rival")</f>
        <v>0</v>
      </c>
      <c r="C18" s="24">
        <f>maxifs(WarbreakerTier3!D:D, WarbreakerTier3!$B:$B, "Rival")</f>
        <v>0</v>
      </c>
      <c r="D18" s="24">
        <f>maxifs(WarbreakerTier3!E:E, WarbreakerTier3!$B:$B, "Rival")</f>
        <v>0</v>
      </c>
      <c r="E18" s="24">
        <f>maxifs(WarbreakerTier3!F:F, WarbreakerTier3!$B:$B, "Rival")</f>
        <v>0</v>
      </c>
      <c r="F18" s="24">
        <f>maxifs(WarbreakerTier3!G:G, WarbreakerTier3!$B:$B, "Rival")</f>
        <v>0</v>
      </c>
      <c r="G18" s="24">
        <f>maxifs(WarbreakerTier3!H:H, WarbreakerTier3!$B:$B, "Rival")</f>
        <v>0</v>
      </c>
      <c r="H18" s="24">
        <f>maxifs(WarbreakerTier3!I:I, WarbreakerTier3!$B:$B, "Rival")</f>
        <v>0</v>
      </c>
      <c r="I18" s="24">
        <f>maxifs(WarbreakerTier3!J:J, WarbreakerTier3!$B:$B, "Rival")</f>
        <v>0</v>
      </c>
      <c r="J18" s="24">
        <f>maxifs(WarbreakerTier3!K:K, WarbreakerTier3!$B:$B, "Rival")</f>
        <v>0</v>
      </c>
      <c r="K18" s="24">
        <f>maxifs(WarbreakerTier3!L:L, WarbreakerTier3!$B:$B, "Rival")</f>
        <v>0</v>
      </c>
      <c r="L18" s="24">
        <f>maxifs(WarbreakerTier3!M:M, WarbreakerTier3!$B:$B, "Rival")</f>
        <v>0</v>
      </c>
      <c r="M18" s="24">
        <f>maxifs(WarbreakerTier3!N:N, WarbreakerTier3!$B:$B, "Rival")</f>
        <v>0</v>
      </c>
      <c r="N18" s="24">
        <f>maxifs(WarbreakerTier3!O:O, WarbreakerTier3!$B:$B,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maxifs(WarbreakerTier3!C:C, WarbreakerTier3!$B:$B, "Boss")</f>
        <v>0</v>
      </c>
      <c r="C19" s="24">
        <f>maxifs(WarbreakerTier3!D:D, WarbreakerTier3!$B:$B, "Boss")</f>
        <v>0</v>
      </c>
      <c r="D19" s="24">
        <f>maxifs(WarbreakerTier3!E:E, WarbreakerTier3!$B:$B, "Boss")</f>
        <v>0</v>
      </c>
      <c r="E19" s="24">
        <f>maxifs(WarbreakerTier3!F:F, WarbreakerTier3!$B:$B, "Boss")</f>
        <v>0</v>
      </c>
      <c r="F19" s="24">
        <f>maxifs(WarbreakerTier3!G:G, WarbreakerTier3!$B:$B, "Boss")</f>
        <v>0</v>
      </c>
      <c r="G19" s="24">
        <f>maxifs(WarbreakerTier3!H:H, WarbreakerTier3!$B:$B, "Boss")</f>
        <v>0</v>
      </c>
      <c r="H19" s="24">
        <f>maxifs(WarbreakerTier3!I:I, WarbreakerTier3!$B:$B, "Boss")</f>
        <v>0</v>
      </c>
      <c r="I19" s="24">
        <f>maxifs(WarbreakerTier3!J:J, WarbreakerTier3!$B:$B, "Boss")</f>
        <v>0</v>
      </c>
      <c r="J19" s="24">
        <f>maxifs(WarbreakerTier3!K:K, WarbreakerTier3!$B:$B, "Boss")</f>
        <v>0</v>
      </c>
      <c r="K19" s="24">
        <f>maxifs(WarbreakerTier3!L:L, WarbreakerTier3!$B:$B, "Boss")</f>
        <v>0</v>
      </c>
      <c r="L19" s="24">
        <f>maxifs(WarbreakerTier3!M:M, WarbreakerTier3!$B:$B, "Boss")</f>
        <v>0</v>
      </c>
      <c r="M19" s="24">
        <f>maxifs(WarbreakerTier3!N:N, WarbreakerTier3!$B:$B, "Boss")</f>
        <v>0</v>
      </c>
      <c r="N19" s="24">
        <f>maxifs(WarbreakerTier3!O:O, WarbreakerTier3!$B:$B,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maxifs('WarbreakerTier 4'!C:C, 'WarbreakerTier 4'!$B:$B, "Rival")</f>
        <v>0</v>
      </c>
      <c r="C24" s="24">
        <f>maxifs('WarbreakerTier 4'!D:D, 'WarbreakerTier 4'!$B:$B, "Rival")</f>
        <v>0</v>
      </c>
      <c r="D24" s="24">
        <f>maxifs('WarbreakerTier 4'!E:E, 'WarbreakerTier 4'!$B:$B, "Rival")</f>
        <v>0</v>
      </c>
      <c r="E24" s="24">
        <f>maxifs('WarbreakerTier 4'!F:F, 'WarbreakerTier 4'!$B:$B, "Rival")</f>
        <v>0</v>
      </c>
      <c r="F24" s="24">
        <f>maxifs('WarbreakerTier 4'!G:G, 'WarbreakerTier 4'!$B:$B, "Rival")</f>
        <v>0</v>
      </c>
      <c r="G24" s="24">
        <f>maxifs('WarbreakerTier 4'!H:H, 'WarbreakerTier 4'!$B:$B, "Rival")</f>
        <v>0</v>
      </c>
      <c r="H24" s="24">
        <f>maxifs('WarbreakerTier 4'!I:I, 'WarbreakerTier 4'!$B:$B, "Rival")</f>
        <v>0</v>
      </c>
      <c r="I24" s="24">
        <f>maxifs('WarbreakerTier 4'!J:J, 'WarbreakerTier 4'!$B:$B, "Rival")</f>
        <v>0</v>
      </c>
      <c r="J24" s="24">
        <f>maxifs('WarbreakerTier 4'!K:K, 'WarbreakerTier 4'!$B:$B, "Rival")</f>
        <v>0</v>
      </c>
      <c r="K24" s="24">
        <f>maxifs('WarbreakerTier 4'!L:L, 'WarbreakerTier 4'!$B:$B, "Rival")</f>
        <v>0</v>
      </c>
      <c r="L24" s="24">
        <f>maxifs('WarbreakerTier 4'!M:M, 'WarbreakerTier 4'!$B:$B, "Rival")</f>
        <v>0</v>
      </c>
      <c r="M24" s="24">
        <f>maxifs('WarbreakerTier 4'!N:N, 'WarbreakerTier 4'!$B:$B, "Rival")</f>
        <v>0</v>
      </c>
      <c r="N24" s="24">
        <f>maxifs('WarbreakerTier 4'!O:O, 'WarbreakerTier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maxifs('WarbreakerTier 4'!C:C, 'WarbreakerTier 4'!$B:$B, "Boss")</f>
        <v>0</v>
      </c>
      <c r="C25" s="24">
        <f>maxifs('WarbreakerTier 4'!D:D, 'WarbreakerTier 4'!$B:$B, "Boss")</f>
        <v>0</v>
      </c>
      <c r="D25" s="24">
        <f>maxifs('WarbreakerTier 4'!E:E, 'WarbreakerTier 4'!$B:$B, "Boss")</f>
        <v>0</v>
      </c>
      <c r="E25" s="24">
        <f>maxifs('WarbreakerTier 4'!F:F, 'WarbreakerTier 4'!$B:$B, "Boss")</f>
        <v>0</v>
      </c>
      <c r="F25" s="24">
        <f>maxifs('WarbreakerTier 4'!G:G, 'WarbreakerTier 4'!$B:$B, "Boss")</f>
        <v>0</v>
      </c>
      <c r="G25" s="24">
        <f>maxifs('WarbreakerTier 4'!H:H, 'WarbreakerTier 4'!$B:$B, "Boss")</f>
        <v>0</v>
      </c>
      <c r="H25" s="24">
        <f>maxifs('WarbreakerTier 4'!I:I, 'WarbreakerTier 4'!$B:$B, "Boss")</f>
        <v>0</v>
      </c>
      <c r="I25" s="24">
        <f>maxifs('WarbreakerTier 4'!J:J, 'WarbreakerTier 4'!$B:$B, "Boss")</f>
        <v>0</v>
      </c>
      <c r="J25" s="24">
        <f>maxifs('WarbreakerTier 4'!K:K, 'WarbreakerTier 4'!$B:$B, "Boss")</f>
        <v>0</v>
      </c>
      <c r="K25" s="24">
        <f>maxifs('WarbreakerTier 4'!L:L, 'WarbreakerTier 4'!$B:$B, "Boss")</f>
        <v>0</v>
      </c>
      <c r="L25" s="24">
        <f>maxifs('WarbreakerTier 4'!M:M, 'WarbreakerTier 4'!$B:$B, "Boss")</f>
        <v>0</v>
      </c>
      <c r="M25" s="24">
        <f>maxifs('WarbreakerTier 4'!N:N, 'WarbreakerTier 4'!$B:$B, "Boss")</f>
        <v>0</v>
      </c>
      <c r="N25" s="24">
        <f>maxifs('WarbreakerTier 4'!O:O, 'WarbreakerTier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maxifs('ElantrisTier 1'!C:C, 'ElantrisTier 1'!$B:$B, "Minion")</f>
        <v>0</v>
      </c>
      <c r="C4" s="24">
        <f>maxifs('ElantrisTier 1'!D:D, 'ElantrisTier 1'!$B:$B, "Minion")</f>
        <v>0</v>
      </c>
      <c r="D4" s="24">
        <f>maxifs('ElantrisTier 1'!E:E, 'ElantrisTier 1'!$B:$B, "Minion")</f>
        <v>0</v>
      </c>
      <c r="E4" s="24">
        <f>maxifs('ElantrisTier 1'!F:F, 'ElantrisTier 1'!$B:$B, "Minion")</f>
        <v>0</v>
      </c>
      <c r="F4" s="24">
        <f>maxifs('ElantrisTier 1'!G:G, 'ElantrisTier 1'!$B:$B, "Minion")</f>
        <v>0</v>
      </c>
      <c r="G4" s="24">
        <f>maxifs('ElantrisTier 1'!H:H, 'ElantrisTier 1'!$B:$B, "Minion")</f>
        <v>0</v>
      </c>
      <c r="H4" s="24">
        <f>maxifs('ElantrisTier 1'!I:I, 'ElantrisTier 1'!$B:$B, "Minion")</f>
        <v>0</v>
      </c>
      <c r="I4" s="24">
        <f>maxifs('ElantrisTier 1'!J:J, 'ElantrisTier 1'!$B:$B, "Minion")</f>
        <v>0</v>
      </c>
      <c r="J4" s="24">
        <f>maxifs('ElantrisTier 1'!K:K, 'ElantrisTier 1'!$B:$B, "Minion")</f>
        <v>0</v>
      </c>
      <c r="K4" s="24">
        <f>maxifs('ElantrisTier 1'!L:L, 'ElantrisTier 1'!$B:$B, "Minion")</f>
        <v>0</v>
      </c>
      <c r="L4" s="24">
        <f>maxifs('ElantrisTier 1'!M:M, 'ElantrisTier 1'!$B:$B, "Minion")</f>
        <v>0</v>
      </c>
      <c r="M4" s="24">
        <f>maxifs('ElantrisTier 1'!N:N, 'ElantrisTier 1'!$B:$B, "Minion")</f>
        <v>0</v>
      </c>
      <c r="N4" s="24">
        <f>maxifs('ElantrisTier 1'!O:O, 'ElantrisTier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maxifs('ElantrisTier 1'!C:C, 'ElantrisTier 1'!$B:$B, "Rival")</f>
        <v>0</v>
      </c>
      <c r="C5" s="24">
        <f>maxifs('ElantrisTier 1'!D:D, 'ElantrisTier 1'!$B:$B, "Rival")</f>
        <v>0</v>
      </c>
      <c r="D5" s="24">
        <f>maxifs('ElantrisTier 1'!E:E, 'ElantrisTier 1'!$B:$B, "Rival")</f>
        <v>0</v>
      </c>
      <c r="E5" s="24">
        <f>maxifs('ElantrisTier 1'!F:F, 'ElantrisTier 1'!$B:$B, "Rival")</f>
        <v>0</v>
      </c>
      <c r="F5" s="24">
        <f>maxifs('ElantrisTier 1'!G:G, 'ElantrisTier 1'!$B:$B, "Rival")</f>
        <v>0</v>
      </c>
      <c r="G5" s="24">
        <f>maxifs('ElantrisTier 1'!H:H, 'ElantrisTier 1'!$B:$B, "Rival")</f>
        <v>0</v>
      </c>
      <c r="H5" s="24">
        <f>maxifs('ElantrisTier 1'!I:I, 'ElantrisTier 1'!$B:$B, "Rival")</f>
        <v>0</v>
      </c>
      <c r="I5" s="24">
        <f>maxifs('ElantrisTier 1'!J:J, 'ElantrisTier 1'!$B:$B, "Rival")</f>
        <v>0</v>
      </c>
      <c r="J5" s="24">
        <f>maxifs('ElantrisTier 1'!K:K, 'ElantrisTier 1'!$B:$B, "Rival")</f>
        <v>0</v>
      </c>
      <c r="K5" s="24">
        <f>maxifs('ElantrisTier 1'!L:L, 'ElantrisTier 1'!$B:$B, "Rival")</f>
        <v>0</v>
      </c>
      <c r="L5" s="24">
        <f>maxifs('ElantrisTier 1'!M:M, 'ElantrisTier 1'!$B:$B, "Rival")</f>
        <v>0</v>
      </c>
      <c r="M5" s="24">
        <f>maxifs('ElantrisTier 1'!N:N, 'ElantrisTier 1'!$B:$B, "Rival")</f>
        <v>0</v>
      </c>
      <c r="N5" s="24">
        <f>maxifs('ElantrisTier 1'!O:O, 'ElantrisTier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maxifs('ElantrisTier 1'!C:C, 'ElantrisTier 1'!$B:$B, "Boss")</f>
        <v>0</v>
      </c>
      <c r="C6" s="24">
        <f>maxifs('ElantrisTier 1'!D:D, 'ElantrisTier 1'!$B:$B, "Boss")</f>
        <v>0</v>
      </c>
      <c r="D6" s="24">
        <f>maxifs('ElantrisTier 1'!E:E, 'ElantrisTier 1'!$B:$B, "Boss")</f>
        <v>0</v>
      </c>
      <c r="E6" s="24">
        <f>maxifs('ElantrisTier 1'!F:F, 'ElantrisTier 1'!$B:$B, "Boss")</f>
        <v>0</v>
      </c>
      <c r="F6" s="24">
        <f>maxifs('ElantrisTier 1'!G:G, 'ElantrisTier 1'!$B:$B, "Boss")</f>
        <v>0</v>
      </c>
      <c r="G6" s="24">
        <f>maxifs('ElantrisTier 1'!H:H, 'ElantrisTier 1'!$B:$B, "Boss")</f>
        <v>0</v>
      </c>
      <c r="H6" s="24">
        <f>maxifs('ElantrisTier 1'!I:I, 'ElantrisTier 1'!$B:$B, "Boss")</f>
        <v>0</v>
      </c>
      <c r="I6" s="24">
        <f>maxifs('ElantrisTier 1'!J:J, 'ElantrisTier 1'!$B:$B, "Boss")</f>
        <v>0</v>
      </c>
      <c r="J6" s="24">
        <f>maxifs('ElantrisTier 1'!K:K, 'ElantrisTier 1'!$B:$B, "Boss")</f>
        <v>0</v>
      </c>
      <c r="K6" s="24">
        <f>maxifs('ElantrisTier 1'!L:L, 'ElantrisTier 1'!$B:$B, "Boss")</f>
        <v>0</v>
      </c>
      <c r="L6" s="24">
        <f>maxifs('ElantrisTier 1'!M:M, 'ElantrisTier 1'!$B:$B, "Boss")</f>
        <v>0</v>
      </c>
      <c r="M6" s="24">
        <f>maxifs('ElantrisTier 1'!N:N, 'ElantrisTier 1'!$B:$B, "Boss")</f>
        <v>0</v>
      </c>
      <c r="N6" s="24">
        <f>maxifs('ElantrisTier 1'!O:O, 'ElantrisTier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maxifs(ElantrisTier2!C:C, ElantrisTier2!$B:$B, "Minion")</f>
        <v>0</v>
      </c>
      <c r="C11" s="24">
        <f>maxifs(ElantrisTier2!D:D, ElantrisTier2!$B:$B, "Minion")</f>
        <v>0</v>
      </c>
      <c r="D11" s="24">
        <f>maxifs(ElantrisTier2!E:E, ElantrisTier2!$B:$B, "Minion")</f>
        <v>0</v>
      </c>
      <c r="E11" s="24">
        <f>maxifs(ElantrisTier2!F:F, ElantrisTier2!$B:$B, "Minion")</f>
        <v>0</v>
      </c>
      <c r="F11" s="24">
        <f>maxifs(ElantrisTier2!G:G, ElantrisTier2!$B:$B, "Minion")</f>
        <v>0</v>
      </c>
      <c r="G11" s="24">
        <f>maxifs(ElantrisTier2!H:H, ElantrisTier2!$B:$B, "Minion")</f>
        <v>0</v>
      </c>
      <c r="H11" s="24">
        <f>maxifs(ElantrisTier2!I:I, ElantrisTier2!$B:$B, "Minion")</f>
        <v>0</v>
      </c>
      <c r="I11" s="24">
        <f>maxifs(ElantrisTier2!J:J, ElantrisTier2!$B:$B, "Minion")</f>
        <v>0</v>
      </c>
      <c r="J11" s="24">
        <f>maxifs(ElantrisTier2!K:K, ElantrisTier2!$B:$B, "Minion")</f>
        <v>0</v>
      </c>
      <c r="K11" s="24">
        <f>maxifs(ElantrisTier2!L:L, ElantrisTier2!$B:$B, "Minion")</f>
        <v>0</v>
      </c>
      <c r="L11" s="24">
        <f>maxifs(ElantrisTier2!M:M, ElantrisTier2!$B:$B, "Minion")</f>
        <v>0</v>
      </c>
      <c r="M11" s="24">
        <f>maxifs(ElantrisTier2!N:N, ElantrisTier2!$B:$B, "Minion")</f>
        <v>0</v>
      </c>
      <c r="N11" s="24">
        <f>maxifs(ElantrisTier2!O:O, ElantrisTier2!$B:$B,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maxifs(ElantrisTier2!C:C, ElantrisTier2!$B:$B, "Rival")</f>
        <v>0</v>
      </c>
      <c r="C12" s="24">
        <f>maxifs(ElantrisTier2!D:D, ElantrisTier2!$B:$B, "Rival")</f>
        <v>0</v>
      </c>
      <c r="D12" s="24">
        <f>maxifs(ElantrisTier2!E:E, ElantrisTier2!$B:$B, "Rival")</f>
        <v>0</v>
      </c>
      <c r="E12" s="24">
        <f>maxifs(ElantrisTier2!F:F, ElantrisTier2!$B:$B, "Rival")</f>
        <v>0</v>
      </c>
      <c r="F12" s="24">
        <f>maxifs(ElantrisTier2!G:G, ElantrisTier2!$B:$B, "Rival")</f>
        <v>0</v>
      </c>
      <c r="G12" s="24">
        <f>maxifs(ElantrisTier2!H:H, ElantrisTier2!$B:$B, "Rival")</f>
        <v>0</v>
      </c>
      <c r="H12" s="24">
        <f>maxifs(ElantrisTier2!I:I, ElantrisTier2!$B:$B, "Rival")</f>
        <v>0</v>
      </c>
      <c r="I12" s="24">
        <f>maxifs(ElantrisTier2!J:J, ElantrisTier2!$B:$B, "Rival")</f>
        <v>0</v>
      </c>
      <c r="J12" s="24">
        <f>maxifs(ElantrisTier2!K:K, ElantrisTier2!$B:$B, "Rival")</f>
        <v>0</v>
      </c>
      <c r="K12" s="24">
        <f>maxifs(ElantrisTier2!L:L, ElantrisTier2!$B:$B, "Rival")</f>
        <v>0</v>
      </c>
      <c r="L12" s="24">
        <f>maxifs(ElantrisTier2!M:M, ElantrisTier2!$B:$B, "Rival")</f>
        <v>0</v>
      </c>
      <c r="M12" s="24">
        <f>maxifs(ElantrisTier2!N:N, ElantrisTier2!$B:$B, "Rival")</f>
        <v>0</v>
      </c>
      <c r="N12" s="24">
        <f>maxifs(ElantrisTier2!O:O, ElantrisTier2!$B:$B,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maxifs(ElantrisTier2!C:C, ElantrisTier2!$B:$B, "Boss")</f>
        <v>0</v>
      </c>
      <c r="C13" s="24">
        <f>maxifs(ElantrisTier2!D:D, ElantrisTier2!$B:$B, "Boss")</f>
        <v>0</v>
      </c>
      <c r="D13" s="24">
        <f>maxifs(ElantrisTier2!E:E, ElantrisTier2!$B:$B, "Boss")</f>
        <v>0</v>
      </c>
      <c r="E13" s="24">
        <f>maxifs(ElantrisTier2!F:F, ElantrisTier2!$B:$B, "Boss")</f>
        <v>0</v>
      </c>
      <c r="F13" s="24">
        <f>maxifs(ElantrisTier2!G:G, ElantrisTier2!$B:$B, "Boss")</f>
        <v>0</v>
      </c>
      <c r="G13" s="24">
        <f>maxifs(ElantrisTier2!H:H, ElantrisTier2!$B:$B, "Boss")</f>
        <v>0</v>
      </c>
      <c r="H13" s="24">
        <f>maxifs(ElantrisTier2!I:I, ElantrisTier2!$B:$B, "Boss")</f>
        <v>0</v>
      </c>
      <c r="I13" s="24">
        <f>maxifs(ElantrisTier2!J:J, ElantrisTier2!$B:$B, "Boss")</f>
        <v>0</v>
      </c>
      <c r="J13" s="24">
        <f>maxifs(ElantrisTier2!K:K, ElantrisTier2!$B:$B, "Boss")</f>
        <v>0</v>
      </c>
      <c r="K13" s="24">
        <f>maxifs(ElantrisTier2!L:L, ElantrisTier2!$B:$B, "Boss")</f>
        <v>0</v>
      </c>
      <c r="L13" s="24">
        <f>maxifs(ElantrisTier2!M:M, ElantrisTier2!$B:$B, "Boss")</f>
        <v>0</v>
      </c>
      <c r="M13" s="24">
        <f>maxifs(ElantrisTier2!N:N, ElantrisTier2!$B:$B, "Boss")</f>
        <v>0</v>
      </c>
      <c r="N13" s="24">
        <f>maxifs(ElantrisTier2!O:O, ElantrisTier2!$B:$B,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maxifs(ElantrisTier3!C:C, ElantrisTier3!$B:$B, "Rival")</f>
        <v>0</v>
      </c>
      <c r="C18" s="24">
        <f>maxifs(ElantrisTier3!D:D, ElantrisTier3!$B:$B, "Rival")</f>
        <v>0</v>
      </c>
      <c r="D18" s="24">
        <f>maxifs(ElantrisTier3!E:E, ElantrisTier3!$B:$B, "Rival")</f>
        <v>0</v>
      </c>
      <c r="E18" s="24">
        <f>maxifs(ElantrisTier3!F:F, ElantrisTier3!$B:$B, "Rival")</f>
        <v>0</v>
      </c>
      <c r="F18" s="24">
        <f>maxifs(ElantrisTier3!G:G, ElantrisTier3!$B:$B, "Rival")</f>
        <v>0</v>
      </c>
      <c r="G18" s="24">
        <f>maxifs(ElantrisTier3!H:H, ElantrisTier3!$B:$B, "Rival")</f>
        <v>0</v>
      </c>
      <c r="H18" s="24">
        <f>maxifs(ElantrisTier3!I:I, ElantrisTier3!$B:$B, "Rival")</f>
        <v>0</v>
      </c>
      <c r="I18" s="24">
        <f>maxifs(ElantrisTier3!J:J, ElantrisTier3!$B:$B, "Rival")</f>
        <v>0</v>
      </c>
      <c r="J18" s="24">
        <f>maxifs(ElantrisTier3!K:K, ElantrisTier3!$B:$B, "Rival")</f>
        <v>0</v>
      </c>
      <c r="K18" s="24">
        <f>maxifs(ElantrisTier3!L:L, ElantrisTier3!$B:$B, "Rival")</f>
        <v>0</v>
      </c>
      <c r="L18" s="24">
        <f>maxifs(ElantrisTier3!M:M, ElantrisTier3!$B:$B, "Rival")</f>
        <v>0</v>
      </c>
      <c r="M18" s="24">
        <f>maxifs(ElantrisTier3!N:N, ElantrisTier3!$B:$B, "Rival")</f>
        <v>0</v>
      </c>
      <c r="N18" s="24">
        <f>maxifs(ElantrisTier3!O:O, ElantrisTier3!$B:$B,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maxifs(ElantrisTier3!C:C, ElantrisTier3!$B:$B, "Boss")</f>
        <v>0</v>
      </c>
      <c r="C19" s="24">
        <f>maxifs(ElantrisTier3!D:D, ElantrisTier3!$B:$B, "Boss")</f>
        <v>0</v>
      </c>
      <c r="D19" s="24">
        <f>maxifs(ElantrisTier3!E:E, ElantrisTier3!$B:$B, "Boss")</f>
        <v>0</v>
      </c>
      <c r="E19" s="24">
        <f>maxifs(ElantrisTier3!F:F, ElantrisTier3!$B:$B, "Boss")</f>
        <v>0</v>
      </c>
      <c r="F19" s="24">
        <f>maxifs(ElantrisTier3!G:G, ElantrisTier3!$B:$B, "Boss")</f>
        <v>0</v>
      </c>
      <c r="G19" s="24">
        <f>maxifs(ElantrisTier3!H:H, ElantrisTier3!$B:$B, "Boss")</f>
        <v>0</v>
      </c>
      <c r="H19" s="24">
        <f>maxifs(ElantrisTier3!I:I, ElantrisTier3!$B:$B, "Boss")</f>
        <v>0</v>
      </c>
      <c r="I19" s="24">
        <f>maxifs(ElantrisTier3!J:J, ElantrisTier3!$B:$B, "Boss")</f>
        <v>0</v>
      </c>
      <c r="J19" s="24">
        <f>maxifs(ElantrisTier3!K:K, ElantrisTier3!$B:$B, "Boss")</f>
        <v>0</v>
      </c>
      <c r="K19" s="24">
        <f>maxifs(ElantrisTier3!L:L, ElantrisTier3!$B:$B, "Boss")</f>
        <v>0</v>
      </c>
      <c r="L19" s="24">
        <f>maxifs(ElantrisTier3!M:M, ElantrisTier3!$B:$B, "Boss")</f>
        <v>0</v>
      </c>
      <c r="M19" s="24">
        <f>maxifs(ElantrisTier3!N:N, ElantrisTier3!$B:$B, "Boss")</f>
        <v>0</v>
      </c>
      <c r="N19" s="24">
        <f>maxifs(ElantrisTier3!O:O, ElantrisTier3!$B:$B,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maxifs('ElantrisTier 4'!C:C, 'ElantrisTier 4'!$B:$B, "Rival")</f>
        <v>0</v>
      </c>
      <c r="C24" s="24">
        <f>maxifs('ElantrisTier 4'!D:D, 'ElantrisTier 4'!$B:$B, "Rival")</f>
        <v>0</v>
      </c>
      <c r="D24" s="24">
        <f>maxifs('ElantrisTier 4'!E:E, 'ElantrisTier 4'!$B:$B, "Rival")</f>
        <v>0</v>
      </c>
      <c r="E24" s="24">
        <f>maxifs('ElantrisTier 4'!F:F, 'ElantrisTier 4'!$B:$B, "Rival")</f>
        <v>0</v>
      </c>
      <c r="F24" s="24">
        <f>maxifs('ElantrisTier 4'!G:G, 'ElantrisTier 4'!$B:$B, "Rival")</f>
        <v>0</v>
      </c>
      <c r="G24" s="24">
        <f>maxifs('ElantrisTier 4'!H:H, 'ElantrisTier 4'!$B:$B, "Rival")</f>
        <v>0</v>
      </c>
      <c r="H24" s="24">
        <f>maxifs('ElantrisTier 4'!I:I, 'ElantrisTier 4'!$B:$B, "Rival")</f>
        <v>0</v>
      </c>
      <c r="I24" s="24">
        <f>maxifs('ElantrisTier 4'!J:J, 'ElantrisTier 4'!$B:$B, "Rival")</f>
        <v>0</v>
      </c>
      <c r="J24" s="24">
        <f>maxifs('ElantrisTier 4'!K:K, 'ElantrisTier 4'!$B:$B, "Rival")</f>
        <v>0</v>
      </c>
      <c r="K24" s="24">
        <f>maxifs('ElantrisTier 4'!L:L, 'ElantrisTier 4'!$B:$B, "Rival")</f>
        <v>0</v>
      </c>
      <c r="L24" s="24">
        <f>maxifs('ElantrisTier 4'!M:M, 'ElantrisTier 4'!$B:$B, "Rival")</f>
        <v>0</v>
      </c>
      <c r="M24" s="24">
        <f>maxifs('ElantrisTier 4'!N:N, 'ElantrisTier 4'!$B:$B, "Rival")</f>
        <v>0</v>
      </c>
      <c r="N24" s="24">
        <f>maxifs('ElantrisTier 4'!O:O, 'ElantrisTier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maxifs('ElantrisTier 4'!C:C, 'ElantrisTier 4'!$B:$B, "Boss")</f>
        <v>0</v>
      </c>
      <c r="C25" s="24">
        <f>maxifs('ElantrisTier 4'!D:D, 'ElantrisTier 4'!$B:$B, "Boss")</f>
        <v>0</v>
      </c>
      <c r="D25" s="24">
        <f>maxifs('ElantrisTier 4'!E:E, 'ElantrisTier 4'!$B:$B, "Boss")</f>
        <v>0</v>
      </c>
      <c r="E25" s="24">
        <f>maxifs('ElantrisTier 4'!F:F, 'ElantrisTier 4'!$B:$B, "Boss")</f>
        <v>0</v>
      </c>
      <c r="F25" s="24">
        <f>maxifs('ElantrisTier 4'!G:G, 'ElantrisTier 4'!$B:$B, "Boss")</f>
        <v>0</v>
      </c>
      <c r="G25" s="24">
        <f>maxifs('ElantrisTier 4'!H:H, 'ElantrisTier 4'!$B:$B, "Boss")</f>
        <v>0</v>
      </c>
      <c r="H25" s="24">
        <f>maxifs('ElantrisTier 4'!I:I, 'ElantrisTier 4'!$B:$B, "Boss")</f>
        <v>0</v>
      </c>
      <c r="I25" s="24">
        <f>maxifs('ElantrisTier 4'!J:J, 'ElantrisTier 4'!$B:$B, "Boss")</f>
        <v>0</v>
      </c>
      <c r="J25" s="24">
        <f>maxifs('ElantrisTier 4'!K:K, 'ElantrisTier 4'!$B:$B, "Boss")</f>
        <v>0</v>
      </c>
      <c r="K25" s="24">
        <f>maxifs('ElantrisTier 4'!L:L, 'ElantrisTier 4'!$B:$B, "Boss")</f>
        <v>0</v>
      </c>
      <c r="L25" s="24">
        <f>maxifs('ElantrisTier 4'!M:M, 'ElantrisTier 4'!$B:$B, "Boss")</f>
        <v>0</v>
      </c>
      <c r="M25" s="24">
        <f>maxifs('ElantrisTier 4'!N:N, 'ElantrisTier 4'!$B:$B, "Boss")</f>
        <v>0</v>
      </c>
      <c r="N25" s="24">
        <f>maxifs('ElantrisTier 4'!O:O, 'ElantrisTier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maxifs('WorldhopperTier 1'!C:C, 'WorldhopperTier 1'!$B:$B, "Minion")</f>
        <v>0</v>
      </c>
      <c r="C4" s="24">
        <f>maxifs('WorldhopperTier 1'!D:D, 'WorldhopperTier 1'!$B:$B, "Minion")</f>
        <v>0</v>
      </c>
      <c r="D4" s="24">
        <f>maxifs('WorldhopperTier 1'!E:E, 'WorldhopperTier 1'!$B:$B, "Minion")</f>
        <v>0</v>
      </c>
      <c r="E4" s="24">
        <f>maxifs('WorldhopperTier 1'!F:F, 'WorldhopperTier 1'!$B:$B, "Minion")</f>
        <v>0</v>
      </c>
      <c r="F4" s="24">
        <f>maxifs('WorldhopperTier 1'!G:G, 'WorldhopperTier 1'!$B:$B, "Minion")</f>
        <v>0</v>
      </c>
      <c r="G4" s="24">
        <f>maxifs('WorldhopperTier 1'!H:H, 'WorldhopperTier 1'!$B:$B, "Minion")</f>
        <v>0</v>
      </c>
      <c r="H4" s="24">
        <f>maxifs('WorldhopperTier 1'!I:I, 'WorldhopperTier 1'!$B:$B, "Minion")</f>
        <v>0</v>
      </c>
      <c r="I4" s="24">
        <f>maxifs('WorldhopperTier 1'!J:J, 'WorldhopperTier 1'!$B:$B, "Minion")</f>
        <v>0</v>
      </c>
      <c r="J4" s="24">
        <f>maxifs('WorldhopperTier 1'!K:K, 'WorldhopperTier 1'!$B:$B, "Minion")</f>
        <v>0</v>
      </c>
      <c r="K4" s="24">
        <f>maxifs('WorldhopperTier 1'!L:L, 'WorldhopperTier 1'!$B:$B, "Minion")</f>
        <v>0</v>
      </c>
      <c r="L4" s="24">
        <f>maxifs('WorldhopperTier 1'!M:M, 'WorldhopperTier 1'!$B:$B, "Minion")</f>
        <v>0</v>
      </c>
      <c r="M4" s="24">
        <f>maxifs('WorldhopperTier 1'!N:N, 'WorldhopperTier 1'!$B:$B, "Minion")</f>
        <v>0</v>
      </c>
      <c r="N4" s="24">
        <f>maxifs('WorldhopperTier 1'!O:O, 'WorldhopperTier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maxifs('WorldhopperTier 1'!C:C, 'WorldhopperTier 1'!$B:$B, "Rival")</f>
        <v>0</v>
      </c>
      <c r="C5" s="24">
        <f>maxifs('WorldhopperTier 1'!D:D, 'WorldhopperTier 1'!$B:$B, "Rival")</f>
        <v>0</v>
      </c>
      <c r="D5" s="24">
        <f>maxifs('WorldhopperTier 1'!E:E, 'WorldhopperTier 1'!$B:$B, "Rival")</f>
        <v>0</v>
      </c>
      <c r="E5" s="24">
        <f>maxifs('WorldhopperTier 1'!F:F, 'WorldhopperTier 1'!$B:$B, "Rival")</f>
        <v>0</v>
      </c>
      <c r="F5" s="24">
        <f>maxifs('WorldhopperTier 1'!G:G, 'WorldhopperTier 1'!$B:$B, "Rival")</f>
        <v>0</v>
      </c>
      <c r="G5" s="24">
        <f>maxifs('WorldhopperTier 1'!H:H, 'WorldhopperTier 1'!$B:$B, "Rival")</f>
        <v>0</v>
      </c>
      <c r="H5" s="24">
        <f>maxifs('WorldhopperTier 1'!I:I, 'WorldhopperTier 1'!$B:$B, "Rival")</f>
        <v>0</v>
      </c>
      <c r="I5" s="24">
        <f>maxifs('WorldhopperTier 1'!J:J, 'WorldhopperTier 1'!$B:$B, "Rival")</f>
        <v>0</v>
      </c>
      <c r="J5" s="24">
        <f>maxifs('WorldhopperTier 1'!K:K, 'WorldhopperTier 1'!$B:$B, "Rival")</f>
        <v>0</v>
      </c>
      <c r="K5" s="24">
        <f>maxifs('WorldhopperTier 1'!L:L, 'WorldhopperTier 1'!$B:$B, "Rival")</f>
        <v>0</v>
      </c>
      <c r="L5" s="24">
        <f>maxifs('WorldhopperTier 1'!M:M, 'WorldhopperTier 1'!$B:$B, "Rival")</f>
        <v>0</v>
      </c>
      <c r="M5" s="24">
        <f>maxifs('WorldhopperTier 1'!N:N, 'WorldhopperTier 1'!$B:$B, "Rival")</f>
        <v>0</v>
      </c>
      <c r="N5" s="24">
        <f>maxifs('WorldhopperTier 1'!O:O, 'WorldhopperTier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maxifs('WorldhopperTier 1'!C:C, 'WorldhopperTier 1'!$B:$B, "Boss")</f>
        <v>0</v>
      </c>
      <c r="C6" s="24">
        <f>maxifs('WorldhopperTier 1'!D:D, 'WorldhopperTier 1'!$B:$B, "Boss")</f>
        <v>0</v>
      </c>
      <c r="D6" s="24">
        <f>maxifs('WorldhopperTier 1'!E:E, 'WorldhopperTier 1'!$B:$B, "Boss")</f>
        <v>0</v>
      </c>
      <c r="E6" s="24">
        <f>maxifs('WorldhopperTier 1'!F:F, 'WorldhopperTier 1'!$B:$B, "Boss")</f>
        <v>0</v>
      </c>
      <c r="F6" s="24">
        <f>maxifs('WorldhopperTier 1'!G:G, 'WorldhopperTier 1'!$B:$B, "Boss")</f>
        <v>0</v>
      </c>
      <c r="G6" s="24">
        <f>maxifs('WorldhopperTier 1'!H:H, 'WorldhopperTier 1'!$B:$B, "Boss")</f>
        <v>0</v>
      </c>
      <c r="H6" s="24">
        <f>maxifs('WorldhopperTier 1'!I:I, 'WorldhopperTier 1'!$B:$B, "Boss")</f>
        <v>0</v>
      </c>
      <c r="I6" s="24">
        <f>maxifs('WorldhopperTier 1'!J:J, 'WorldhopperTier 1'!$B:$B, "Boss")</f>
        <v>0</v>
      </c>
      <c r="J6" s="24">
        <f>maxifs('WorldhopperTier 1'!K:K, 'WorldhopperTier 1'!$B:$B, "Boss")</f>
        <v>0</v>
      </c>
      <c r="K6" s="24">
        <f>maxifs('WorldhopperTier 1'!L:L, 'WorldhopperTier 1'!$B:$B, "Boss")</f>
        <v>0</v>
      </c>
      <c r="L6" s="24">
        <f>maxifs('WorldhopperTier 1'!M:M, 'WorldhopperTier 1'!$B:$B, "Boss")</f>
        <v>0</v>
      </c>
      <c r="M6" s="24">
        <f>maxifs('WorldhopperTier 1'!N:N, 'WorldhopperTier 1'!$B:$B, "Boss")</f>
        <v>0</v>
      </c>
      <c r="N6" s="24">
        <f>maxifs('WorldhopperTier 1'!O:O, 'WorldhopperTier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maxifs(WorldhopperTier2!C:C, WorldhopperTier2!$B:$B, "Minion")</f>
        <v>0</v>
      </c>
      <c r="C11" s="24">
        <f>maxifs(WorldhopperTier2!D:D, WorldhopperTier2!$B:$B, "Minion")</f>
        <v>0</v>
      </c>
      <c r="D11" s="24">
        <f>maxifs(WorldhopperTier2!E:E, WorldhopperTier2!$B:$B, "Minion")</f>
        <v>0</v>
      </c>
      <c r="E11" s="24">
        <f>maxifs(WorldhopperTier2!F:F, WorldhopperTier2!$B:$B, "Minion")</f>
        <v>0</v>
      </c>
      <c r="F11" s="24">
        <f>maxifs(WorldhopperTier2!G:G, WorldhopperTier2!$B:$B, "Minion")</f>
        <v>0</v>
      </c>
      <c r="G11" s="24">
        <f>maxifs(WorldhopperTier2!H:H, WorldhopperTier2!$B:$B, "Minion")</f>
        <v>0</v>
      </c>
      <c r="H11" s="24">
        <f>maxifs(WorldhopperTier2!I:I, WorldhopperTier2!$B:$B, "Minion")</f>
        <v>0</v>
      </c>
      <c r="I11" s="24">
        <f>maxifs(WorldhopperTier2!J:J, WorldhopperTier2!$B:$B, "Minion")</f>
        <v>0</v>
      </c>
      <c r="J11" s="24">
        <f>maxifs(WorldhopperTier2!K:K, WorldhopperTier2!$B:$B, "Minion")</f>
        <v>0</v>
      </c>
      <c r="K11" s="24">
        <f>maxifs(WorldhopperTier2!L:L, WorldhopperTier2!$B:$B, "Minion")</f>
        <v>0</v>
      </c>
      <c r="L11" s="24">
        <f>maxifs(WorldhopperTier2!M:M, WorldhopperTier2!$B:$B, "Minion")</f>
        <v>0</v>
      </c>
      <c r="M11" s="24">
        <f>maxifs(WorldhopperTier2!N:N, WorldhopperTier2!$B:$B, "Minion")</f>
        <v>0</v>
      </c>
      <c r="N11" s="24">
        <f>maxifs(WorldhopperTier2!O:O, WorldhopperTier2!$B:$B,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maxifs(WorldhopperTier2!C:C, WorldhopperTier2!$B:$B, "Rival")</f>
        <v>0</v>
      </c>
      <c r="C12" s="24">
        <f>maxifs(WorldhopperTier2!D:D, WorldhopperTier2!$B:$B, "Rival")</f>
        <v>0</v>
      </c>
      <c r="D12" s="24">
        <f>maxifs(WorldhopperTier2!E:E, WorldhopperTier2!$B:$B, "Rival")</f>
        <v>0</v>
      </c>
      <c r="E12" s="24">
        <f>maxifs(WorldhopperTier2!F:F, WorldhopperTier2!$B:$B, "Rival")</f>
        <v>0</v>
      </c>
      <c r="F12" s="24">
        <f>maxifs(WorldhopperTier2!G:G, WorldhopperTier2!$B:$B, "Rival")</f>
        <v>0</v>
      </c>
      <c r="G12" s="24">
        <f>maxifs(WorldhopperTier2!H:H, WorldhopperTier2!$B:$B, "Rival")</f>
        <v>0</v>
      </c>
      <c r="H12" s="24">
        <f>maxifs(WorldhopperTier2!I:I, WorldhopperTier2!$B:$B, "Rival")</f>
        <v>0</v>
      </c>
      <c r="I12" s="24">
        <f>maxifs(WorldhopperTier2!J:J, WorldhopperTier2!$B:$B, "Rival")</f>
        <v>0</v>
      </c>
      <c r="J12" s="24">
        <f>maxifs(WorldhopperTier2!K:K, WorldhopperTier2!$B:$B, "Rival")</f>
        <v>0</v>
      </c>
      <c r="K12" s="24">
        <f>maxifs(WorldhopperTier2!L:L, WorldhopperTier2!$B:$B, "Rival")</f>
        <v>0</v>
      </c>
      <c r="L12" s="24">
        <f>maxifs(WorldhopperTier2!M:M, WorldhopperTier2!$B:$B, "Rival")</f>
        <v>0</v>
      </c>
      <c r="M12" s="24">
        <f>maxifs(WorldhopperTier2!N:N, WorldhopperTier2!$B:$B, "Rival")</f>
        <v>0</v>
      </c>
      <c r="N12" s="24">
        <f>maxifs(WorldhopperTier2!O:O, WorldhopperTier2!$B:$B,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maxifs(WorldhopperTier2!C:C, WorldhopperTier2!$B:$B, "Boss")</f>
        <v>0</v>
      </c>
      <c r="C13" s="24">
        <f>maxifs(WorldhopperTier2!D:D, WorldhopperTier2!$B:$B, "Boss")</f>
        <v>0</v>
      </c>
      <c r="D13" s="24">
        <f>maxifs(WorldhopperTier2!E:E, WorldhopperTier2!$B:$B, "Boss")</f>
        <v>0</v>
      </c>
      <c r="E13" s="24">
        <f>maxifs(WorldhopperTier2!F:F, WorldhopperTier2!$B:$B, "Boss")</f>
        <v>0</v>
      </c>
      <c r="F13" s="24">
        <f>maxifs(WorldhopperTier2!G:G, WorldhopperTier2!$B:$B, "Boss")</f>
        <v>0</v>
      </c>
      <c r="G13" s="24">
        <f>maxifs(WorldhopperTier2!H:H, WorldhopperTier2!$B:$B, "Boss")</f>
        <v>0</v>
      </c>
      <c r="H13" s="24">
        <f>maxifs(WorldhopperTier2!I:I, WorldhopperTier2!$B:$B, "Boss")</f>
        <v>0</v>
      </c>
      <c r="I13" s="24">
        <f>maxifs(WorldhopperTier2!J:J, WorldhopperTier2!$B:$B, "Boss")</f>
        <v>0</v>
      </c>
      <c r="J13" s="24">
        <f>maxifs(WorldhopperTier2!K:K, WorldhopperTier2!$B:$B, "Boss")</f>
        <v>0</v>
      </c>
      <c r="K13" s="24">
        <f>maxifs(WorldhopperTier2!L:L, WorldhopperTier2!$B:$B, "Boss")</f>
        <v>0</v>
      </c>
      <c r="L13" s="24">
        <f>maxifs(WorldhopperTier2!M:M, WorldhopperTier2!$B:$B, "Boss")</f>
        <v>0</v>
      </c>
      <c r="M13" s="24">
        <f>maxifs(WorldhopperTier2!N:N, WorldhopperTier2!$B:$B, "Boss")</f>
        <v>0</v>
      </c>
      <c r="N13" s="24">
        <f>maxifs(WorldhopperTier2!O:O, WorldhopperTier2!$B:$B,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maxifs(WorldhopperTier3!C:C, WorldhopperTier3!$B:$B, "Rival")</f>
        <v>0</v>
      </c>
      <c r="C18" s="24">
        <f>maxifs(WorldhopperTier3!D:D, WorldhopperTier3!$B:$B, "Rival")</f>
        <v>0</v>
      </c>
      <c r="D18" s="24">
        <f>maxifs(WorldhopperTier3!E:E, WorldhopperTier3!$B:$B, "Rival")</f>
        <v>0</v>
      </c>
      <c r="E18" s="24">
        <f>maxifs(WorldhopperTier3!F:F, WorldhopperTier3!$B:$B, "Rival")</f>
        <v>0</v>
      </c>
      <c r="F18" s="24">
        <f>maxifs(WorldhopperTier3!G:G, WorldhopperTier3!$B:$B, "Rival")</f>
        <v>0</v>
      </c>
      <c r="G18" s="24">
        <f>maxifs(WorldhopperTier3!H:H, WorldhopperTier3!$B:$B, "Rival")</f>
        <v>0</v>
      </c>
      <c r="H18" s="24">
        <f>maxifs(WorldhopperTier3!I:I, WorldhopperTier3!$B:$B, "Rival")</f>
        <v>0</v>
      </c>
      <c r="I18" s="24">
        <f>maxifs(WorldhopperTier3!J:J, WorldhopperTier3!$B:$B, "Rival")</f>
        <v>0</v>
      </c>
      <c r="J18" s="24">
        <f>maxifs(WorldhopperTier3!K:K, WorldhopperTier3!$B:$B, "Rival")</f>
        <v>0</v>
      </c>
      <c r="K18" s="24">
        <f>maxifs(WorldhopperTier3!L:L, WorldhopperTier3!$B:$B, "Rival")</f>
        <v>0</v>
      </c>
      <c r="L18" s="24">
        <f>maxifs(WorldhopperTier3!M:M, WorldhopperTier3!$B:$B, "Rival")</f>
        <v>0</v>
      </c>
      <c r="M18" s="24">
        <f>maxifs(WorldhopperTier3!N:N, WorldhopperTier3!$B:$B, "Rival")</f>
        <v>0</v>
      </c>
      <c r="N18" s="24">
        <f>maxifs(WorldhopperTier3!O:O, WorldhopperTier3!$B:$B,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maxifs(WorldhopperTier3!C:C, WorldhopperTier3!$B:$B, "Boss")</f>
        <v>0</v>
      </c>
      <c r="C19" s="24">
        <f>maxifs(WorldhopperTier3!D:D, WorldhopperTier3!$B:$B, "Boss")</f>
        <v>0</v>
      </c>
      <c r="D19" s="24">
        <f>maxifs(WorldhopperTier3!E:E, WorldhopperTier3!$B:$B, "Boss")</f>
        <v>0</v>
      </c>
      <c r="E19" s="24">
        <f>maxifs(WorldhopperTier3!F:F, WorldhopperTier3!$B:$B, "Boss")</f>
        <v>0</v>
      </c>
      <c r="F19" s="24">
        <f>maxifs(WorldhopperTier3!G:G, WorldhopperTier3!$B:$B, "Boss")</f>
        <v>0</v>
      </c>
      <c r="G19" s="24">
        <f>maxifs(WorldhopperTier3!H:H, WorldhopperTier3!$B:$B, "Boss")</f>
        <v>0</v>
      </c>
      <c r="H19" s="24">
        <f>maxifs(WorldhopperTier3!I:I, WorldhopperTier3!$B:$B, "Boss")</f>
        <v>0</v>
      </c>
      <c r="I19" s="24">
        <f>maxifs(WorldhopperTier3!J:J, WorldhopperTier3!$B:$B, "Boss")</f>
        <v>0</v>
      </c>
      <c r="J19" s="24">
        <f>maxifs(WorldhopperTier3!K:K, WorldhopperTier3!$B:$B, "Boss")</f>
        <v>0</v>
      </c>
      <c r="K19" s="24">
        <f>maxifs(WorldhopperTier3!L:L, WorldhopperTier3!$B:$B, "Boss")</f>
        <v>0</v>
      </c>
      <c r="L19" s="24">
        <f>maxifs(WorldhopperTier3!M:M, WorldhopperTier3!$B:$B, "Boss")</f>
        <v>0</v>
      </c>
      <c r="M19" s="24">
        <f>maxifs(WorldhopperTier3!N:N, WorldhopperTier3!$B:$B, "Boss")</f>
        <v>0</v>
      </c>
      <c r="N19" s="24">
        <f>maxifs(WorldhopperTier3!O:O, WorldhopperTier3!$B:$B,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maxifs('WorldhopperTier 4'!C:C, 'WorldhopperTier 4'!$B:$B, "Rival")</f>
        <v>0</v>
      </c>
      <c r="C24" s="24">
        <f>maxifs('WorldhopperTier 4'!D:D, 'WorldhopperTier 4'!$B:$B, "Rival")</f>
        <v>0</v>
      </c>
      <c r="D24" s="24">
        <f>maxifs('WorldhopperTier 4'!E:E, 'WorldhopperTier 4'!$B:$B, "Rival")</f>
        <v>0</v>
      </c>
      <c r="E24" s="24">
        <f>maxifs('WorldhopperTier 4'!F:F, 'WorldhopperTier 4'!$B:$B, "Rival")</f>
        <v>0</v>
      </c>
      <c r="F24" s="24">
        <f>maxifs('WorldhopperTier 4'!G:G, 'WorldhopperTier 4'!$B:$B, "Rival")</f>
        <v>0</v>
      </c>
      <c r="G24" s="24">
        <f>maxifs('WorldhopperTier 4'!H:H, 'WorldhopperTier 4'!$B:$B, "Rival")</f>
        <v>0</v>
      </c>
      <c r="H24" s="24">
        <f>maxifs('WorldhopperTier 4'!I:I, 'WorldhopperTier 4'!$B:$B, "Rival")</f>
        <v>0</v>
      </c>
      <c r="I24" s="24">
        <f>maxifs('WorldhopperTier 4'!J:J, 'WorldhopperTier 4'!$B:$B, "Rival")</f>
        <v>0</v>
      </c>
      <c r="J24" s="24">
        <f>maxifs('WorldhopperTier 4'!K:K, 'WorldhopperTier 4'!$B:$B, "Rival")</f>
        <v>0</v>
      </c>
      <c r="K24" s="24">
        <f>maxifs('WorldhopperTier 4'!L:L, 'WorldhopperTier 4'!$B:$B, "Rival")</f>
        <v>0</v>
      </c>
      <c r="L24" s="24">
        <f>maxifs('WorldhopperTier 4'!M:M, 'WorldhopperTier 4'!$B:$B, "Rival")</f>
        <v>0</v>
      </c>
      <c r="M24" s="24">
        <f>maxifs('WorldhopperTier 4'!N:N, 'WorldhopperTier 4'!$B:$B, "Rival")</f>
        <v>0</v>
      </c>
      <c r="N24" s="24">
        <f>maxifs('WorldhopperTier 4'!O:O, 'WorldhopperTier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maxifs('WorldhopperTier 4'!C:C, 'WorldhopperTier 4'!$B:$B, "Boss")</f>
        <v>0</v>
      </c>
      <c r="C25" s="24">
        <f>maxifs('WorldhopperTier 4'!D:D, 'WorldhopperTier 4'!$B:$B, "Boss")</f>
        <v>0</v>
      </c>
      <c r="D25" s="24">
        <f>maxifs('WorldhopperTier 4'!E:E, 'WorldhopperTier 4'!$B:$B, "Boss")</f>
        <v>0</v>
      </c>
      <c r="E25" s="24">
        <f>maxifs('WorldhopperTier 4'!F:F, 'WorldhopperTier 4'!$B:$B, "Boss")</f>
        <v>0</v>
      </c>
      <c r="F25" s="24">
        <f>maxifs('WorldhopperTier 4'!G:G, 'WorldhopperTier 4'!$B:$B, "Boss")</f>
        <v>0</v>
      </c>
      <c r="G25" s="24">
        <f>maxifs('WorldhopperTier 4'!H:H, 'WorldhopperTier 4'!$B:$B, "Boss")</f>
        <v>0</v>
      </c>
      <c r="H25" s="24">
        <f>maxifs('WorldhopperTier 4'!I:I, 'WorldhopperTier 4'!$B:$B, "Boss")</f>
        <v>0</v>
      </c>
      <c r="I25" s="24">
        <f>maxifs('WorldhopperTier 4'!J:J, 'WorldhopperTier 4'!$B:$B, "Boss")</f>
        <v>0</v>
      </c>
      <c r="J25" s="24">
        <f>maxifs('WorldhopperTier 4'!K:K, 'WorldhopperTier 4'!$B:$B, "Boss")</f>
        <v>0</v>
      </c>
      <c r="K25" s="24">
        <f>maxifs('WorldhopperTier 4'!L:L, 'WorldhopperTier 4'!$B:$B, "Boss")</f>
        <v>0</v>
      </c>
      <c r="L25" s="24">
        <f>maxifs('WorldhopperTier 4'!M:M, 'WorldhopperTier 4'!$B:$B, "Boss")</f>
        <v>0</v>
      </c>
      <c r="M25" s="24">
        <f>maxifs('WorldhopperTier 4'!N:N, 'WorldhopperTier 4'!$B:$B, "Boss")</f>
        <v>0</v>
      </c>
      <c r="N25" s="24">
        <f>maxifs('WorldhopperTier 4'!O:O, 'WorldhopperTier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minifs('StormlightTier 1'!C:C, 'StormlightTier 1'!$B:$B, "Minion")</f>
        <v>11</v>
      </c>
      <c r="C4" s="24">
        <f>minifs('StormlightTier 1'!D:D, 'StormlightTier 1'!$B:$B, "Minion")</f>
        <v>10</v>
      </c>
      <c r="D4" s="24">
        <f>minifs('StormlightTier 1'!E:E, 'StormlightTier 1'!$B:$B, "Minion")</f>
        <v>10</v>
      </c>
      <c r="E4" s="24">
        <f>minifs('StormlightTier 1'!F:F, 'StormlightTier 1'!$B:$B, "Minion")</f>
        <v>9</v>
      </c>
      <c r="F4" s="24">
        <f>minifs('StormlightTier 1'!G:G, 'StormlightTier 1'!$B:$B, "Minion")</f>
        <v>2</v>
      </c>
      <c r="G4" s="24">
        <f>minifs('StormlightTier 1'!H:H, 'StormlightTier 1'!$B:$B, "Minion")</f>
        <v>0</v>
      </c>
      <c r="H4" s="24">
        <f>minifs('StormlightTier 1'!I:I, 'StormlightTier 1'!$B:$B, "Minion")</f>
        <v>1</v>
      </c>
      <c r="I4" s="24">
        <f>minifs('StormlightTier 1'!J:J, 'StormlightTier 1'!$B:$B, "Minion")</f>
        <v>0</v>
      </c>
      <c r="J4" s="24">
        <f>minifs('StormlightTier 1'!K:K, 'StormlightTier 1'!$B:$B, "Minion")</f>
        <v>2</v>
      </c>
      <c r="K4" s="24">
        <f>minifs(StormlightIsInvested!B:B, StormlightIsInvested!$A:$A, "Minion")</f>
        <v>0</v>
      </c>
      <c r="L4" s="24">
        <f>minifs('StormlightTier 1'!M:M, 'StormlightTier 1'!$B:$B, "Minion")</f>
        <v>1</v>
      </c>
      <c r="M4" s="24">
        <f>minifs('StormlightTier 1'!N:N, 'StormlightTier 1'!$B:$B, "Minion")</f>
        <v>3</v>
      </c>
      <c r="N4" s="24">
        <f>minifs('StormlightTier 1'!O:O, 'StormlightTier 1'!$B:$B, "Minion")</f>
        <v>3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minifs('StormlightTier 1'!C:C, 'StormlightTier 1'!$B:$B, "Rival")</f>
        <v>12</v>
      </c>
      <c r="C5" s="24">
        <f>minifs('StormlightTier 1'!D:D, 'StormlightTier 1'!$B:$B, "Rival")</f>
        <v>11</v>
      </c>
      <c r="D5" s="24">
        <f>minifs('StormlightTier 1'!E:E, 'StormlightTier 1'!$B:$B, "Rival")</f>
        <v>12</v>
      </c>
      <c r="E5" s="24">
        <f>minifs('StormlightTier 1'!F:F, 'StormlightTier 1'!$B:$B, "Rival")</f>
        <v>10</v>
      </c>
      <c r="F5" s="24">
        <f>minifs('StormlightTier 1'!G:G, 'StormlightTier 1'!$B:$B, "Rival")</f>
        <v>2</v>
      </c>
      <c r="G5" s="24">
        <f>minifs('StormlightTier 1'!H:H, 'StormlightTier 1'!$B:$B, "Rival")</f>
        <v>0</v>
      </c>
      <c r="H5" s="24">
        <f>minifs('StormlightTier 1'!I:I, 'StormlightTier 1'!$B:$B, "Rival")</f>
        <v>5</v>
      </c>
      <c r="I5" s="24">
        <f>minifs('StormlightTier 1'!J:J, 'StormlightTier 1'!$B:$B, "Rival")</f>
        <v>0</v>
      </c>
      <c r="J5" s="24">
        <f>minifs('StormlightTier 1'!K:K, 'StormlightTier 1'!$B:$B, "Rival")</f>
        <v>0</v>
      </c>
      <c r="K5" s="24">
        <f>minifs(StormlightIsInvested!B:B, StormlightIsInvested!$A:$A, "Rival")</f>
        <v>9</v>
      </c>
      <c r="L5" s="24">
        <f>minifs('StormlightTier 1'!M:M, 'StormlightTier 1'!$B:$B, "Rival")</f>
        <v>1</v>
      </c>
      <c r="M5" s="24">
        <f>minifs('StormlightTier 1'!N:N, 'StormlightTier 1'!$B:$B, "Rival")</f>
        <v>3</v>
      </c>
      <c r="N5" s="24">
        <f>minifs('StormlightTier 1'!O:O, 'StormlightTier 1'!$B:$B, "Rival")</f>
        <v>3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minifs('StormlightTier 1'!C:C, 'StormlightTier 1'!$B:$B, "Boss")</f>
        <v>14</v>
      </c>
      <c r="C6" s="24">
        <f>minifs('StormlightTier 1'!D:D, 'StormlightTier 1'!$B:$B, "Boss")</f>
        <v>12</v>
      </c>
      <c r="D6" s="24">
        <f>minifs('StormlightTier 1'!E:E, 'StormlightTier 1'!$B:$B, "Boss")</f>
        <v>15</v>
      </c>
      <c r="E6" s="24">
        <f>minifs('StormlightTier 1'!F:F, 'StormlightTier 1'!$B:$B, "Boss")</f>
        <v>40</v>
      </c>
      <c r="F6" s="24">
        <f>minifs('StormlightTier 1'!G:G, 'StormlightTier 1'!$B:$B, "Boss")</f>
        <v>3</v>
      </c>
      <c r="G6" s="24">
        <f>minifs('StormlightTier 1'!H:H, 'StormlightTier 1'!$B:$B, "Boss")</f>
        <v>0</v>
      </c>
      <c r="H6" s="24">
        <f>minifs('StormlightTier 1'!I:I, 'StormlightTier 1'!$B:$B, "Boss")</f>
        <v>5</v>
      </c>
      <c r="I6" s="24">
        <f>minifs('StormlightTier 1'!J:J, 'StormlightTier 1'!$B:$B, "Boss")</f>
        <v>3</v>
      </c>
      <c r="J6" s="24">
        <f>minifs('StormlightTier 1'!K:K, 'StormlightTier 1'!$B:$B, "Boss")</f>
        <v>10</v>
      </c>
      <c r="K6" s="24">
        <f>minifs(StormlightIsInvested!B:B, StormlightIsInvested!$A:$A, "Boss")</f>
        <v>22</v>
      </c>
      <c r="L6" s="24">
        <f>minifs('StormlightTier 1'!M:M, 'StormlightTier 1'!$B:$B, "Boss")</f>
        <v>3</v>
      </c>
      <c r="M6" s="24">
        <f>minifs('StormlightTier 1'!N:N, 'StormlightTier 1'!$B:$B, "Boss")</f>
        <v>9</v>
      </c>
      <c r="N6" s="24">
        <f>minifs('StormlightTier 1'!O:O, 'StormlightTier 1'!$B:$B, "Boss")</f>
        <v>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minifs(StormlightTier2!C:C, StormlightTier2!$B:$B, "Minion")</f>
        <v>11</v>
      </c>
      <c r="C11" s="24">
        <f>minifs(StormlightTier2!D:D, StormlightTier2!$B:$B, "Minion")</f>
        <v>12</v>
      </c>
      <c r="D11" s="24">
        <f>minifs(StormlightTier2!E:E, StormlightTier2!$B:$B, "Minion")</f>
        <v>14</v>
      </c>
      <c r="E11" s="24">
        <f>minifs(StormlightTier2!F:F, StormlightTier2!$B:$B, "Minion")</f>
        <v>18</v>
      </c>
      <c r="F11" s="24">
        <f>minifs(StormlightTier2!G:G, StormlightTier2!$B:$B, "Minion")</f>
        <v>3</v>
      </c>
      <c r="G11" s="24">
        <f>minifs(StormlightTier2!H:H, StormlightTier2!$B:$B, "Minion")</f>
        <v>0</v>
      </c>
      <c r="H11" s="24">
        <f>minifs(StormlightTier2!I:I, StormlightTier2!$B:$B, "Minion")</f>
        <v>4</v>
      </c>
      <c r="I11" s="24">
        <f>minifs(StormlightTier2!J:J, StormlightTier2!$B:$B, "Minion")</f>
        <v>0</v>
      </c>
      <c r="J11" s="24">
        <f>minifs(StormlightTier2!K:K, StormlightTier2!$B:$B, "Minion")</f>
        <v>10</v>
      </c>
      <c r="K11" s="24">
        <f>minifs(StormlightIsInvested!D:D, StormlightIsInvested!$C:$C, "Minion")</f>
        <v>0</v>
      </c>
      <c r="L11" s="24">
        <f>minifs(StormlightTier2!M:M, StormlightTier2!$B:$B, "Minion")</f>
        <v>4</v>
      </c>
      <c r="M11" s="24">
        <f>minifs(StormlightTier2!N:N, StormlightTier2!$B:$B, "Minion")</f>
        <v>7</v>
      </c>
      <c r="N11" s="24">
        <f>minifs(StormlightTier2!O:O, StormlightTier2!$B:$B, "Minion")</f>
        <v>7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minifs(StormlightTier2!C:C, StormlightTier2!$B:$B, "Rival")</f>
        <v>13</v>
      </c>
      <c r="C12" s="24">
        <f>minifs(StormlightTier2!D:D, StormlightTier2!$B:$B, "Rival")</f>
        <v>11</v>
      </c>
      <c r="D12" s="24">
        <f>minifs(StormlightTier2!E:E, StormlightTier2!$B:$B, "Rival")</f>
        <v>13</v>
      </c>
      <c r="E12" s="24">
        <f>minifs(StormlightTier2!F:F, StormlightTier2!$B:$B, "Rival")</f>
        <v>14</v>
      </c>
      <c r="F12" s="24">
        <f>minifs(StormlightTier2!G:G, StormlightTier2!$B:$B, "Rival")</f>
        <v>3</v>
      </c>
      <c r="G12" s="24">
        <f>minifs(StormlightTier2!H:H, StormlightTier2!$B:$B, "Rival")</f>
        <v>0</v>
      </c>
      <c r="H12" s="24">
        <f>minifs(StormlightTier2!I:I, StormlightTier2!$B:$B, "Rival")</f>
        <v>0</v>
      </c>
      <c r="I12" s="24">
        <f>minifs(StormlightTier2!J:J, StormlightTier2!$B:$B, "Rival")</f>
        <v>0</v>
      </c>
      <c r="J12" s="24">
        <f>minifs(StormlightTier2!K:K, StormlightTier2!$B:$B, "Rival")</f>
        <v>4</v>
      </c>
      <c r="K12" s="24">
        <f>minifs(StormlightIsInvested!D:D, StormlightIsInvested!$C:$C, "Rival")</f>
        <v>6</v>
      </c>
      <c r="L12" s="24">
        <f>minifs(StormlightTier2!M:M, StormlightTier2!$B:$B, "Rival")</f>
        <v>5</v>
      </c>
      <c r="M12" s="24">
        <f>minifs(StormlightTier2!N:N, StormlightTier2!$B:$B, "Rival")</f>
        <v>7</v>
      </c>
      <c r="N12" s="24">
        <f>minifs(StormlightTier2!O:O, StormlightTier2!$B:$B, "Rival")</f>
        <v>7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minifs(StormlightTier2!C:C, StormlightTier2!$B:$B, "Boss")</f>
        <v>18</v>
      </c>
      <c r="C13" s="24">
        <f>minifs(StormlightTier2!D:D, StormlightTier2!$B:$B, "Boss")</f>
        <v>14</v>
      </c>
      <c r="D13" s="24">
        <f>minifs(StormlightTier2!E:E, StormlightTier2!$B:$B, "Boss")</f>
        <v>16</v>
      </c>
      <c r="E13" s="24">
        <f>minifs(StormlightTier2!F:F, StormlightTier2!$B:$B, "Boss")</f>
        <v>126</v>
      </c>
      <c r="F13" s="24">
        <f>minifs(StormlightTier2!G:G, StormlightTier2!$B:$B, "Boss")</f>
        <v>5</v>
      </c>
      <c r="G13" s="24">
        <f>minifs(StormlightTier2!H:H, StormlightTier2!$B:$B, "Boss")</f>
        <v>0</v>
      </c>
      <c r="H13" s="24">
        <f>minifs(StormlightTier2!I:I, StormlightTier2!$B:$B, "Boss")</f>
        <v>8</v>
      </c>
      <c r="I13" s="24">
        <f>minifs(StormlightTier2!J:J, StormlightTier2!$B:$B, "Boss")</f>
        <v>5</v>
      </c>
      <c r="J13" s="24">
        <f>minifs(StormlightTier2!K:K, StormlightTier2!$B:$B, "Boss")</f>
        <v>5</v>
      </c>
      <c r="K13" s="24">
        <f>minifs(StormlightIsInvested!D:D, StormlightIsInvested!$C:$C, "Boss")</f>
        <v>0</v>
      </c>
      <c r="L13" s="24">
        <f>minifs(StormlightTier2!M:M, StormlightTier2!$B:$B, "Boss")</f>
        <v>8</v>
      </c>
      <c r="M13" s="24">
        <f>minifs(StormlightTier2!N:N, StormlightTier2!$B:$B, "Boss")</f>
        <v>12</v>
      </c>
      <c r="N13" s="24">
        <f>minifs(StormlightTier2!O:O, StormlightTier2!$B:$B, "Boss")</f>
        <v>20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minifs(StormlightTier3!C:C, StormlightTier3!$B:$B, "Rival")</f>
        <v>14</v>
      </c>
      <c r="C18" s="24">
        <f>minifs(StormlightTier3!D:D, StormlightTier3!$B:$B, "Rival")</f>
        <v>15</v>
      </c>
      <c r="D18" s="24">
        <f>minifs(StormlightTier3!E:E, StormlightTier3!$B:$B, "Rival")</f>
        <v>15</v>
      </c>
      <c r="E18" s="24">
        <f>minifs(StormlightTier3!F:F, StormlightTier3!$B:$B, "Rival")</f>
        <v>47</v>
      </c>
      <c r="F18" s="24">
        <f>minifs(StormlightTier3!G:G, StormlightTier3!$B:$B, "Rival")</f>
        <v>5</v>
      </c>
      <c r="G18" s="24">
        <f>minifs(StormlightTier3!H:H, StormlightTier3!$B:$B, "Rival")</f>
        <v>0</v>
      </c>
      <c r="H18" s="24">
        <f>minifs(StormlightTier3!I:I, StormlightTier3!$B:$B, "Rival")</f>
        <v>13</v>
      </c>
      <c r="I18" s="24">
        <f>minifs(StormlightTier3!J:J, StormlightTier3!$B:$B, "Rival")</f>
        <v>0</v>
      </c>
      <c r="J18" s="24">
        <f>minifs(StormlightTier3!K:K, StormlightTier3!$B:$B, "Rival")</f>
        <v>12</v>
      </c>
      <c r="K18" s="24">
        <f>minifs(StormlightIsInvested!F:F, StormlightIsInvested!$E:$E, "Rival")</f>
        <v>10</v>
      </c>
      <c r="L18" s="24">
        <f>minifs(StormlightTier3!M:M, StormlightTier3!$B:$B, "Rival")</f>
        <v>3</v>
      </c>
      <c r="M18" s="24">
        <f>minifs(StormlightTier3!N:N, StormlightTier3!$B:$B, "Rival")</f>
        <v>7</v>
      </c>
      <c r="N18" s="24">
        <f>minifs(StormlightTier3!O:O, StormlightTier3!$B:$B, "Rival")</f>
        <v>7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minifs(StormlightTier3!C:C, StormlightTier3!$B:$B, "Boss")</f>
        <v>14</v>
      </c>
      <c r="C19" s="24">
        <f>minifs(StormlightTier3!D:D, StormlightTier3!$B:$B, "Boss")</f>
        <v>16</v>
      </c>
      <c r="D19" s="24">
        <f>minifs(StormlightTier3!E:E, StormlightTier3!$B:$B, "Boss")</f>
        <v>16</v>
      </c>
      <c r="E19" s="24">
        <f>minifs(StormlightTier3!F:F, StormlightTier3!$B:$B, "Boss")</f>
        <v>180</v>
      </c>
      <c r="F19" s="24">
        <f>minifs(StormlightTier3!G:G, StormlightTier3!$B:$B, "Boss")</f>
        <v>7</v>
      </c>
      <c r="G19" s="24">
        <f>minifs(StormlightTier3!H:H, StormlightTier3!$B:$B, "Boss")</f>
        <v>0</v>
      </c>
      <c r="H19" s="24">
        <f>minifs(StormlightTier3!I:I, StormlightTier3!$B:$B, "Boss")</f>
        <v>13</v>
      </c>
      <c r="I19" s="24">
        <f>minifs(StormlightTier3!J:J, StormlightTier3!$B:$B, "Boss")</f>
        <v>9</v>
      </c>
      <c r="J19" s="24">
        <f>minifs(StormlightTier3!K:K, StormlightTier3!$B:$B, "Boss")</f>
        <v>0</v>
      </c>
      <c r="K19" s="24">
        <f>minifs(StormlightIsInvested!F:F, StormlightIsInvested!$E:$E, "Boss")</f>
        <v>10</v>
      </c>
      <c r="L19" s="24">
        <f>minifs(StormlightTier3!M:M, StormlightTier3!$B:$B, "Boss")</f>
        <v>8</v>
      </c>
      <c r="M19" s="24">
        <f>minifs(StormlightTier3!N:N, StormlightTier3!$B:$B, "Boss")</f>
        <v>20</v>
      </c>
      <c r="N19" s="24">
        <f>minifs(StormlightTier3!O:O, StormlightTier3!$B:$B, "Boss")</f>
        <v>40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minifs('StormlightTier 4'!C:C, 'StormlightTier 4'!$B:$B, "Rival")</f>
        <v>16</v>
      </c>
      <c r="C24" s="24">
        <f>minifs('StormlightTier 4'!D:D, 'StormlightTier 4'!$B:$B, "Rival")</f>
        <v>16</v>
      </c>
      <c r="D24" s="24">
        <f>minifs('StormlightTier 4'!E:E, 'StormlightTier 4'!$B:$B, "Rival")</f>
        <v>15</v>
      </c>
      <c r="E24" s="24">
        <f>minifs('StormlightTier 4'!F:F, 'StormlightTier 4'!$B:$B, "Rival")</f>
        <v>42</v>
      </c>
      <c r="F24" s="24">
        <f>minifs('StormlightTier 4'!G:G, 'StormlightTier 4'!$B:$B, "Rival")</f>
        <v>5</v>
      </c>
      <c r="G24" s="24">
        <f>minifs('StormlightTier 4'!H:H, 'StormlightTier 4'!$B:$B, "Rival")</f>
        <v>6</v>
      </c>
      <c r="H24" s="24">
        <f>minifs('StormlightTier 4'!I:I, 'StormlightTier 4'!$B:$B, "Rival")</f>
        <v>8</v>
      </c>
      <c r="I24" s="24">
        <f>minifs('StormlightTier 4'!J:J, 'StormlightTier 4'!$B:$B, "Rival")</f>
        <v>5</v>
      </c>
      <c r="J24" s="24">
        <f>minifs('StormlightTier 4'!K:K, 'StormlightTier 4'!$B:$B, "Rival")</f>
        <v>15</v>
      </c>
      <c r="K24" s="24">
        <f>minifs(StormlightIsInvested!H:H, StormlightIsInvested!$G:$G, "Rival")</f>
        <v>17</v>
      </c>
      <c r="L24" s="24">
        <f>minifs('StormlightTier 4'!M:M, 'StormlightTier 4'!$B:$B, "Rival")</f>
        <v>8</v>
      </c>
      <c r="M24" s="24">
        <f>minifs('StormlightTier 4'!N:N, 'StormlightTier 4'!$B:$B, "Rival")</f>
        <v>18</v>
      </c>
      <c r="N24" s="24">
        <f>minifs('StormlightTier 4'!O:O, 'StormlightTier 4'!$B:$B, "Rival")</f>
        <v>18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minifs('StormlightTier 4'!C:C, 'StormlightTier 4'!$B:$B, "Boss")</f>
        <v>19</v>
      </c>
      <c r="C25" s="24">
        <f>minifs('StormlightTier 4'!D:D, 'StormlightTier 4'!$B:$B, "Boss")</f>
        <v>18</v>
      </c>
      <c r="D25" s="24">
        <f>minifs('StormlightTier 4'!E:E, 'StormlightTier 4'!$B:$B, "Boss")</f>
        <v>17</v>
      </c>
      <c r="E25" s="24">
        <f>minifs('StormlightTier 4'!F:F, 'StormlightTier 4'!$B:$B, "Boss")</f>
        <v>190</v>
      </c>
      <c r="F25" s="24">
        <f>minifs('StormlightTier 4'!G:G, 'StormlightTier 4'!$B:$B, "Boss")</f>
        <v>10</v>
      </c>
      <c r="G25" s="24">
        <f>minifs('StormlightTier 4'!H:H, 'StormlightTier 4'!$B:$B, "Boss")</f>
        <v>7</v>
      </c>
      <c r="H25" s="24">
        <f>minifs('StormlightTier 4'!I:I, 'StormlightTier 4'!$B:$B, "Boss")</f>
        <v>28</v>
      </c>
      <c r="I25" s="24">
        <f>minifs('StormlightTier 4'!J:J, 'StormlightTier 4'!$B:$B, "Boss")</f>
        <v>10</v>
      </c>
      <c r="J25" s="24">
        <f>minifs('StormlightTier 4'!K:K, 'StormlightTier 4'!$B:$B, "Boss")</f>
        <v>10</v>
      </c>
      <c r="K25" s="24">
        <f>minifs(StormlightIsInvested!H:H, StormlightIsInvested!$G:$G, "Boss")</f>
        <v>14</v>
      </c>
      <c r="L25" s="24">
        <f>minifs('StormlightTier 4'!M:M, 'StormlightTier 4'!$B:$B, "Boss")</f>
        <v>12</v>
      </c>
      <c r="M25" s="24">
        <f>minifs('StormlightTier 4'!N:N, 'StormlightTier 4'!$B:$B, "Boss")</f>
        <v>25</v>
      </c>
      <c r="N25" s="24">
        <f>minifs('StormlightTier 4'!O:O, 'StormlightTier 4'!$B:$B, "Boss")</f>
        <v>29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minifs('MistbornTier 1'!C:C, 'MistbornTier 1'!$B:$B, "Minion")</f>
        <v>0</v>
      </c>
      <c r="C4" s="24">
        <f>minifs('MistbornTier 1'!D:D, 'MistbornTier 1'!$B:$B, "Minion")</f>
        <v>0</v>
      </c>
      <c r="D4" s="24">
        <f>minifs('MistbornTier 1'!E:E, 'MistbornTier 1'!$B:$B, "Minion")</f>
        <v>0</v>
      </c>
      <c r="E4" s="24">
        <f>minifs('MistbornTier 1'!F:F, 'MistbornTier 1'!$B:$B, "Minion")</f>
        <v>0</v>
      </c>
      <c r="F4" s="24">
        <f>minifs('MistbornTier 1'!G:G, 'MistbornTier 1'!$B:$B, "Minion")</f>
        <v>0</v>
      </c>
      <c r="G4" s="24">
        <f>minifs('MistbornTier 1'!H:H, 'MistbornTier 1'!$B:$B, "Minion")</f>
        <v>0</v>
      </c>
      <c r="H4" s="24">
        <f>minifs('MistbornTier 1'!I:I, 'MistbornTier 1'!$B:$B, "Minion")</f>
        <v>0</v>
      </c>
      <c r="I4" s="24">
        <f>minifs('MistbornTier 1'!J:J, 'MistbornTier 1'!$B:$B, "Minion")</f>
        <v>0</v>
      </c>
      <c r="J4" s="24">
        <f>minifs('MistbornTier 1'!K:K, 'MistbornTier 1'!$B:$B, "Minion")</f>
        <v>0</v>
      </c>
      <c r="K4" s="24">
        <f>minifs(MistbornIsInvested!B:B, MistbornIsInvested!$A:$A, "Minion")</f>
        <v>0</v>
      </c>
      <c r="L4" s="24">
        <f>minifs('MistbornTier 1'!M:M, 'MistbornTier 1'!$B:$B, "Minion")</f>
        <v>0</v>
      </c>
      <c r="M4" s="24">
        <f>minifs('MistbornTier 1'!N:N, 'MistbornTier 1'!$B:$B, "Minion")</f>
        <v>0</v>
      </c>
      <c r="N4" s="24">
        <f>minifs('MistbornTier 1'!O:O, 'MistbornTier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minifs('MistbornTier 1'!C:C, 'MistbornTier 1'!$B:$B, "Rival")</f>
        <v>0</v>
      </c>
      <c r="C5" s="24">
        <f>minifs('MistbornTier 1'!D:D, 'MistbornTier 1'!$B:$B, "Rival")</f>
        <v>0</v>
      </c>
      <c r="D5" s="24">
        <f>minifs('MistbornTier 1'!E:E, 'MistbornTier 1'!$B:$B, "Rival")</f>
        <v>0</v>
      </c>
      <c r="E5" s="24">
        <f>minifs('MistbornTier 1'!F:F, 'MistbornTier 1'!$B:$B, "Rival")</f>
        <v>0</v>
      </c>
      <c r="F5" s="24">
        <f>minifs('MistbornTier 1'!G:G, 'MistbornTier 1'!$B:$B, "Rival")</f>
        <v>0</v>
      </c>
      <c r="G5" s="24">
        <f>minifs('MistbornTier 1'!H:H, 'MistbornTier 1'!$B:$B, "Rival")</f>
        <v>0</v>
      </c>
      <c r="H5" s="24">
        <f>minifs('MistbornTier 1'!I:I, 'MistbornTier 1'!$B:$B, "Rival")</f>
        <v>0</v>
      </c>
      <c r="I5" s="24">
        <f>minifs('MistbornTier 1'!J:J, 'MistbornTier 1'!$B:$B, "Rival")</f>
        <v>0</v>
      </c>
      <c r="J5" s="24">
        <f>minifs('MistbornTier 1'!K:K, 'MistbornTier 1'!$B:$B, "Rival")</f>
        <v>0</v>
      </c>
      <c r="K5" s="24">
        <f>minifs(MistbornIsInvested!B:B, MistbornIsInvested!$A:$A, "Rival")</f>
        <v>0</v>
      </c>
      <c r="L5" s="24">
        <f>minifs('MistbornTier 1'!M:M, 'MistbornTier 1'!$B:$B, "Rival")</f>
        <v>0</v>
      </c>
      <c r="M5" s="24">
        <f>minifs('MistbornTier 1'!N:N, 'MistbornTier 1'!$B:$B, "Rival")</f>
        <v>0</v>
      </c>
      <c r="N5" s="24">
        <f>minifs('MistbornTier 1'!O:O, 'MistbornTier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minifs('MistbornTier 1'!C:C, 'MistbornTier 1'!$B:$B, "Boss")</f>
        <v>0</v>
      </c>
      <c r="C6" s="24">
        <f>minifs('MistbornTier 1'!D:D, 'MistbornTier 1'!$B:$B, "Boss")</f>
        <v>0</v>
      </c>
      <c r="D6" s="24">
        <f>minifs('MistbornTier 1'!E:E, 'MistbornTier 1'!$B:$B, "Boss")</f>
        <v>0</v>
      </c>
      <c r="E6" s="24">
        <f>minifs('MistbornTier 1'!F:F, 'MistbornTier 1'!$B:$B, "Boss")</f>
        <v>0</v>
      </c>
      <c r="F6" s="24">
        <f>minifs('MistbornTier 1'!G:G, 'MistbornTier 1'!$B:$B, "Boss")</f>
        <v>0</v>
      </c>
      <c r="G6" s="24">
        <f>minifs('MistbornTier 1'!H:H, 'MistbornTier 1'!$B:$B, "Boss")</f>
        <v>0</v>
      </c>
      <c r="H6" s="24">
        <f>minifs('MistbornTier 1'!I:I, 'MistbornTier 1'!$B:$B, "Boss")</f>
        <v>0</v>
      </c>
      <c r="I6" s="24">
        <f>minifs('MistbornTier 1'!J:J, 'MistbornTier 1'!$B:$B, "Boss")</f>
        <v>0</v>
      </c>
      <c r="J6" s="24">
        <f>minifs('MistbornTier 1'!K:K, 'MistbornTier 1'!$B:$B, "Boss")</f>
        <v>0</v>
      </c>
      <c r="K6" s="24">
        <f>minifs(MistbornIsInvested!B:B, MistbornIsInvested!$A:$A, "Boss")</f>
        <v>0</v>
      </c>
      <c r="L6" s="24">
        <f>minifs('MistbornTier 1'!M:M, 'MistbornTier 1'!$B:$B, "Boss")</f>
        <v>0</v>
      </c>
      <c r="M6" s="24">
        <f>minifs('MistbornTier 1'!N:N, 'MistbornTier 1'!$B:$B, "Boss")</f>
        <v>0</v>
      </c>
      <c r="N6" s="24">
        <f>minifs('MistbornTier 1'!O:O, 'MistbornTier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minifs(MistbornTier2!C:C, MistbornTier2!$B:$B, "Minion")</f>
        <v>0</v>
      </c>
      <c r="C11" s="24">
        <f>minifs(MistbornTier2!D:D, MistbornTier2!$B:$B, "Minion")</f>
        <v>0</v>
      </c>
      <c r="D11" s="24">
        <f>minifs(MistbornTier2!E:E, MistbornTier2!$B:$B, "Minion")</f>
        <v>0</v>
      </c>
      <c r="E11" s="24">
        <f>minifs(MistbornTier2!F:F, MistbornTier2!$B:$B, "Minion")</f>
        <v>0</v>
      </c>
      <c r="F11" s="24">
        <f>minifs(MistbornTier2!G:G, MistbornTier2!$B:$B, "Minion")</f>
        <v>0</v>
      </c>
      <c r="G11" s="24">
        <f>minifs(MistbornTier2!H:H, MistbornTier2!$B:$B, "Minion")</f>
        <v>0</v>
      </c>
      <c r="H11" s="24">
        <f>minifs(MistbornTier2!I:I, MistbornTier2!$B:$B, "Minion")</f>
        <v>0</v>
      </c>
      <c r="I11" s="24">
        <f>minifs(MistbornTier2!J:J, MistbornTier2!$B:$B, "Minion")</f>
        <v>0</v>
      </c>
      <c r="J11" s="24">
        <f>minifs(MistbornTier2!K:K, MistbornTier2!$B:$B, "Minion")</f>
        <v>0</v>
      </c>
      <c r="K11" s="24">
        <f>minifs(MistbornIsInvested!D:D, MistbornIsInvested!$C:$C, "Minion")</f>
        <v>0</v>
      </c>
      <c r="L11" s="24">
        <f>minifs(MistbornTier2!M:M, MistbornTier2!$B:$B, "Minion")</f>
        <v>0</v>
      </c>
      <c r="M11" s="24">
        <f>minifs(MistbornTier2!N:N, MistbornTier2!$B:$B, "Minion")</f>
        <v>0</v>
      </c>
      <c r="N11" s="24">
        <f>minifs(MistbornTier2!O:O, MistbornTier2!$B:$B,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minifs(MistbornTier2!C:C, MistbornTier2!$B:$B, "Rival")</f>
        <v>16</v>
      </c>
      <c r="C12" s="24">
        <f>minifs(MistbornTier2!D:D, MistbornTier2!$B:$B, "Rival")</f>
        <v>16</v>
      </c>
      <c r="D12" s="24">
        <f>minifs(MistbornTier2!E:E, MistbornTier2!$B:$B, "Rival")</f>
        <v>14</v>
      </c>
      <c r="E12" s="24">
        <f>minifs(MistbornTier2!F:F, MistbornTier2!$B:$B, "Rival")</f>
        <v>52</v>
      </c>
      <c r="F12" s="24">
        <f>minifs(MistbornTier2!G:G, MistbornTier2!$B:$B, "Rival")</f>
        <v>6</v>
      </c>
      <c r="G12" s="24">
        <f>minifs(MistbornTier2!H:H, MistbornTier2!$B:$B, "Rival")</f>
        <v>0</v>
      </c>
      <c r="H12" s="24">
        <f>minifs(MistbornTier2!I:I, MistbornTier2!$B:$B, "Rival")</f>
        <v>14</v>
      </c>
      <c r="I12" s="24">
        <f>minifs(MistbornTier2!J:J, MistbornTier2!$B:$B, "Rival")</f>
        <v>14</v>
      </c>
      <c r="J12" s="24">
        <f>minifs(MistbornTier2!K:K, MistbornTier2!$B:$B, "Rival")</f>
        <v>10</v>
      </c>
      <c r="K12" s="24">
        <f>minifs(MistbornIsInvested!D:D, MistbornIsInvested!$C:$C, "Rival")</f>
        <v>0</v>
      </c>
      <c r="L12" s="24">
        <f>minifs(MistbornTier2!M:M, MistbornTier2!$B:$B, "Rival")</f>
        <v>7</v>
      </c>
      <c r="M12" s="24">
        <f>minifs(MistbornTier2!N:N, MistbornTier2!$B:$B, "Rival")</f>
        <v>17</v>
      </c>
      <c r="N12" s="24">
        <f>minifs(MistbornTier2!O:O, MistbornTier2!$B:$B, "Rival")</f>
        <v>37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minifs(MistbornTier2!C:C, MistbornTier2!$B:$B, "Boss")</f>
        <v>0</v>
      </c>
      <c r="C13" s="24">
        <f>minifs(MistbornTier2!D:D, MistbornTier2!$B:$B, "Boss")</f>
        <v>0</v>
      </c>
      <c r="D13" s="24">
        <f>minifs(MistbornTier2!E:E, MistbornTier2!$B:$B, "Boss")</f>
        <v>0</v>
      </c>
      <c r="E13" s="24">
        <f>minifs(MistbornTier2!F:F, MistbornTier2!$B:$B, "Boss")</f>
        <v>0</v>
      </c>
      <c r="F13" s="24">
        <f>minifs(MistbornTier2!G:G, MistbornTier2!$B:$B, "Boss")</f>
        <v>0</v>
      </c>
      <c r="G13" s="24">
        <f>minifs(MistbornTier2!H:H, MistbornTier2!$B:$B, "Boss")</f>
        <v>0</v>
      </c>
      <c r="H13" s="24">
        <f>minifs(MistbornTier2!I:I, MistbornTier2!$B:$B, "Boss")</f>
        <v>0</v>
      </c>
      <c r="I13" s="24">
        <f>minifs(MistbornTier2!J:J, MistbornTier2!$B:$B, "Boss")</f>
        <v>0</v>
      </c>
      <c r="J13" s="24">
        <f>minifs(MistbornTier2!K:K, MistbornTier2!$B:$B, "Boss")</f>
        <v>0</v>
      </c>
      <c r="K13" s="24">
        <f>minifs(MistbornIsInvested!D:D, MistbornIsInvested!$C:$C, "Boss")</f>
        <v>0</v>
      </c>
      <c r="L13" s="24">
        <f>minifs(MistbornTier2!M:M, MistbornTier2!$B:$B, "Boss")</f>
        <v>0</v>
      </c>
      <c r="M13" s="24">
        <f>minifs(MistbornTier2!N:N, MistbornTier2!$B:$B, "Boss")</f>
        <v>0</v>
      </c>
      <c r="N13" s="24">
        <f>minifs(MistbornTier2!O:O, MistbornTier2!$B:$B,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minifs(MistbornTier3!C:C, MistbornTier3!$B:$B, "Rival")</f>
        <v>17</v>
      </c>
      <c r="C18" s="24">
        <f>minifs(MistbornTier3!D:D, MistbornTier3!$B:$B, "Rival")</f>
        <v>16</v>
      </c>
      <c r="D18" s="24">
        <f>minifs(MistbornTier3!E:E, MistbornTier3!$B:$B, "Rival")</f>
        <v>20</v>
      </c>
      <c r="E18" s="24">
        <f>minifs(MistbornTier3!F:F, MistbornTier3!$B:$B, "Rival")</f>
        <v>58</v>
      </c>
      <c r="F18" s="24">
        <f>minifs(MistbornTier3!G:G, MistbornTier3!$B:$B, "Rival")</f>
        <v>5</v>
      </c>
      <c r="G18" s="24">
        <f>minifs(MistbornTier3!H:H, MistbornTier3!$B:$B, "Rival")</f>
        <v>0</v>
      </c>
      <c r="H18" s="24">
        <f>minifs(MistbornTier3!I:I, MistbornTier3!$B:$B, "Rival")</f>
        <v>23</v>
      </c>
      <c r="I18" s="24">
        <f>minifs(MistbornTier3!J:J, MistbornTier3!$B:$B, "Rival")</f>
        <v>17</v>
      </c>
      <c r="J18" s="24">
        <f>minifs(MistbornTier3!K:K, MistbornTier3!$B:$B, "Rival")</f>
        <v>32</v>
      </c>
      <c r="K18" s="24">
        <f>minifs(MistbornIsInvested!F:F, MistbornIsInvested!$E:$E, "Rival")</f>
        <v>0</v>
      </c>
      <c r="L18" s="24">
        <f>minifs(MistbornTier3!M:M, MistbornTier3!$B:$B, "Rival")</f>
        <v>8</v>
      </c>
      <c r="M18" s="24">
        <f>minifs(MistbornTier3!N:N, MistbornTier3!$B:$B, "Rival")</f>
        <v>26</v>
      </c>
      <c r="N18" s="24">
        <f>minifs(MistbornTier3!O:O, MistbornTier3!$B:$B, "Rival")</f>
        <v>26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minifs(MistbornTier3!C:C, MistbornTier3!$B:$B, "Boss")</f>
        <v>0</v>
      </c>
      <c r="C19" s="24">
        <f>minifs(MistbornTier3!D:D, MistbornTier3!$B:$B, "Boss")</f>
        <v>0</v>
      </c>
      <c r="D19" s="24">
        <f>minifs(MistbornTier3!E:E, MistbornTier3!$B:$B, "Boss")</f>
        <v>0</v>
      </c>
      <c r="E19" s="24">
        <f>minifs(MistbornTier3!F:F, MistbornTier3!$B:$B, "Boss")</f>
        <v>0</v>
      </c>
      <c r="F19" s="24">
        <f>minifs(MistbornTier3!G:G, MistbornTier3!$B:$B, "Boss")</f>
        <v>0</v>
      </c>
      <c r="G19" s="24">
        <f>minifs(MistbornTier3!H:H, MistbornTier3!$B:$B, "Boss")</f>
        <v>0</v>
      </c>
      <c r="H19" s="24">
        <f>minifs(MistbornTier3!I:I, MistbornTier3!$B:$B, "Boss")</f>
        <v>0</v>
      </c>
      <c r="I19" s="24">
        <f>minifs(MistbornTier3!J:J, MistbornTier3!$B:$B, "Boss")</f>
        <v>0</v>
      </c>
      <c r="J19" s="24">
        <f>minifs(MistbornTier3!K:K, MistbornTier3!$B:$B, "Boss")</f>
        <v>0</v>
      </c>
      <c r="K19" s="24">
        <f>minifs(MistbornIsInvested!F:F, MistbornIsInvested!$E:$E, "Boss")</f>
        <v>0</v>
      </c>
      <c r="L19" s="24">
        <f>minifs(MistbornTier3!M:M, MistbornTier3!$B:$B, "Boss")</f>
        <v>0</v>
      </c>
      <c r="M19" s="24">
        <f>minifs(MistbornTier3!N:N, MistbornTier3!$B:$B, "Boss")</f>
        <v>0</v>
      </c>
      <c r="N19" s="24">
        <f>minifs(MistbornTier3!O:O, MistbornTier3!$B:$B,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minifs('MistbornTier 4'!C:C, 'MistbornTier 4'!$B:$B, "Rival")</f>
        <v>0</v>
      </c>
      <c r="C24" s="24">
        <f>minifs('MistbornTier 4'!D:D, 'MistbornTier 4'!$B:$B, "Rival")</f>
        <v>0</v>
      </c>
      <c r="D24" s="24">
        <f>minifs('MistbornTier 4'!E:E, 'MistbornTier 4'!$B:$B, "Rival")</f>
        <v>0</v>
      </c>
      <c r="E24" s="24">
        <f>minifs('MistbornTier 4'!F:F, 'MistbornTier 4'!$B:$B, "Rival")</f>
        <v>0</v>
      </c>
      <c r="F24" s="24">
        <f>minifs('MistbornTier 4'!G:G, 'MistbornTier 4'!$B:$B, "Rival")</f>
        <v>0</v>
      </c>
      <c r="G24" s="24">
        <f>minifs('MistbornTier 4'!H:H, 'MistbornTier 4'!$B:$B, "Rival")</f>
        <v>0</v>
      </c>
      <c r="H24" s="24">
        <f>minifs('MistbornTier 4'!I:I, 'MistbornTier 4'!$B:$B, "Rival")</f>
        <v>0</v>
      </c>
      <c r="I24" s="24">
        <f>minifs('MistbornTier 4'!J:J, 'MistbornTier 4'!$B:$B, "Rival")</f>
        <v>0</v>
      </c>
      <c r="J24" s="24">
        <f>minifs('MistbornTier 4'!K:K, 'MistbornTier 4'!$B:$B, "Rival")</f>
        <v>0</v>
      </c>
      <c r="K24" s="24">
        <f>minifs(MistbornIsInvested!H:H, MistbornIsInvested!$G:$G, "Rival")</f>
        <v>0</v>
      </c>
      <c r="L24" s="24">
        <f>minifs('MistbornTier 4'!M:M, 'MistbornTier 4'!$B:$B, "Rival")</f>
        <v>0</v>
      </c>
      <c r="M24" s="24">
        <f>minifs('MistbornTier 4'!N:N, 'MistbornTier 4'!$B:$B, "Rival")</f>
        <v>0</v>
      </c>
      <c r="N24" s="24">
        <f>minifs('MistbornTier 4'!O:O, 'MistbornTier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minifs('MistbornTier 4'!C:C, 'MistbornTier 4'!$B:$B, "Boss")</f>
        <v>0</v>
      </c>
      <c r="C25" s="24">
        <f>minifs('MistbornTier 4'!D:D, 'MistbornTier 4'!$B:$B, "Boss")</f>
        <v>0</v>
      </c>
      <c r="D25" s="24">
        <f>minifs('MistbornTier 4'!E:E, 'MistbornTier 4'!$B:$B, "Boss")</f>
        <v>0</v>
      </c>
      <c r="E25" s="24">
        <f>minifs('MistbornTier 4'!F:F, 'MistbornTier 4'!$B:$B, "Boss")</f>
        <v>0</v>
      </c>
      <c r="F25" s="24">
        <f>minifs('MistbornTier 4'!G:G, 'MistbornTier 4'!$B:$B, "Boss")</f>
        <v>0</v>
      </c>
      <c r="G25" s="24">
        <f>minifs('MistbornTier 4'!H:H, 'MistbornTier 4'!$B:$B, "Boss")</f>
        <v>0</v>
      </c>
      <c r="H25" s="24">
        <f>minifs('MistbornTier 4'!I:I, 'MistbornTier 4'!$B:$B, "Boss")</f>
        <v>0</v>
      </c>
      <c r="I25" s="24">
        <f>minifs('MistbornTier 4'!J:J, 'MistbornTier 4'!$B:$B, "Boss")</f>
        <v>0</v>
      </c>
      <c r="J25" s="24">
        <f>minifs('MistbornTier 4'!K:K, 'MistbornTier 4'!$B:$B, "Boss")</f>
        <v>0</v>
      </c>
      <c r="K25" s="24">
        <f>minifs(MistbornIsInvested!H:H, MistbornIsInvested!$G:$G, "Boss")</f>
        <v>0</v>
      </c>
      <c r="L25" s="24">
        <f>minifs('MistbornTier 4'!M:M, 'MistbornTier 4'!$B:$B, "Boss")</f>
        <v>0</v>
      </c>
      <c r="M25" s="24">
        <f>minifs('MistbornTier 4'!N:N, 'MistbornTier 4'!$B:$B, "Boss")</f>
        <v>0</v>
      </c>
      <c r="N25" s="24">
        <f>minifs('MistbornTier 4'!O:O, 'MistbornTier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minifs('WarbreakerTier 1'!C:C, 'WarbreakerTier 1'!$B:$B, "Minion")</f>
        <v>0</v>
      </c>
      <c r="C4" s="24">
        <f>minifs('WarbreakerTier 1'!D:D, 'WarbreakerTier 1'!$B:$B, "Minion")</f>
        <v>0</v>
      </c>
      <c r="D4" s="24">
        <f>minifs('WarbreakerTier 1'!E:E, 'WarbreakerTier 1'!$B:$B, "Minion")</f>
        <v>0</v>
      </c>
      <c r="E4" s="24">
        <f>minifs('WarbreakerTier 1'!F:F, 'WarbreakerTier 1'!$B:$B, "Minion")</f>
        <v>0</v>
      </c>
      <c r="F4" s="24">
        <f>minifs('WarbreakerTier 1'!G:G, 'WarbreakerTier 1'!$B:$B, "Minion")</f>
        <v>0</v>
      </c>
      <c r="G4" s="24">
        <f>minifs('WarbreakerTier 1'!H:H, 'WarbreakerTier 1'!$B:$B, "Minion")</f>
        <v>0</v>
      </c>
      <c r="H4" s="24">
        <f>minifs('WarbreakerTier 1'!I:I, 'WarbreakerTier 1'!$B:$B, "Minion")</f>
        <v>0</v>
      </c>
      <c r="I4" s="24">
        <f>minifs('WarbreakerTier 1'!J:J, 'WarbreakerTier 1'!$B:$B, "Minion")</f>
        <v>0</v>
      </c>
      <c r="J4" s="24">
        <f>minifs('WarbreakerTier 1'!K:K, 'WarbreakerTier 1'!$B:$B, "Minion")</f>
        <v>0</v>
      </c>
      <c r="K4" s="24">
        <f>minifs(WarbreakerIsInvested!B:B, WarbreakerIsInvested!$A:$A, "Minion")</f>
        <v>0</v>
      </c>
      <c r="L4" s="24">
        <f>minifs('WarbreakerTier 1'!M:M, 'WarbreakerTier 1'!$B:$B, "Minion")</f>
        <v>0</v>
      </c>
      <c r="M4" s="24">
        <f>minifs('WarbreakerTier 1'!N:N, 'WarbreakerTier 1'!$B:$B, "Minion")</f>
        <v>0</v>
      </c>
      <c r="N4" s="24">
        <f>minifs('WarbreakerTier 1'!O:O, 'WarbreakerTier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minifs('WarbreakerTier 1'!C:C, 'WarbreakerTier 1'!$B:$B, "Rival")</f>
        <v>0</v>
      </c>
      <c r="C5" s="24">
        <f>minifs('WarbreakerTier 1'!D:D, 'WarbreakerTier 1'!$B:$B, "Rival")</f>
        <v>0</v>
      </c>
      <c r="D5" s="24">
        <f>minifs('WarbreakerTier 1'!E:E, 'WarbreakerTier 1'!$B:$B, "Rival")</f>
        <v>0</v>
      </c>
      <c r="E5" s="24">
        <f>minifs('WarbreakerTier 1'!F:F, 'WarbreakerTier 1'!$B:$B, "Rival")</f>
        <v>0</v>
      </c>
      <c r="F5" s="24">
        <f>minifs('WarbreakerTier 1'!G:G, 'WarbreakerTier 1'!$B:$B, "Rival")</f>
        <v>0</v>
      </c>
      <c r="G5" s="24">
        <f>minifs('WarbreakerTier 1'!H:H, 'WarbreakerTier 1'!$B:$B, "Rival")</f>
        <v>0</v>
      </c>
      <c r="H5" s="24">
        <f>minifs('WarbreakerTier 1'!I:I, 'WarbreakerTier 1'!$B:$B, "Rival")</f>
        <v>0</v>
      </c>
      <c r="I5" s="24">
        <f>minifs('WarbreakerTier 1'!J:J, 'WarbreakerTier 1'!$B:$B, "Rival")</f>
        <v>0</v>
      </c>
      <c r="J5" s="24">
        <f>minifs('WarbreakerTier 1'!K:K, 'WarbreakerTier 1'!$B:$B, "Rival")</f>
        <v>0</v>
      </c>
      <c r="K5" s="24">
        <f>minifs(WarbreakerIsInvested!B:B, WarbreakerIsInvested!$A:$A, "Rival")</f>
        <v>0</v>
      </c>
      <c r="L5" s="24">
        <f>minifs('WarbreakerTier 1'!M:M, 'WarbreakerTier 1'!$B:$B, "Rival")</f>
        <v>0</v>
      </c>
      <c r="M5" s="24">
        <f>minifs('WarbreakerTier 1'!N:N, 'WarbreakerTier 1'!$B:$B, "Rival")</f>
        <v>0</v>
      </c>
      <c r="N5" s="24">
        <f>minifs('WarbreakerTier 1'!O:O, 'WarbreakerTier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minifs('WarbreakerTier 1'!C:C, 'WarbreakerTier 1'!$B:$B, "Boss")</f>
        <v>0</v>
      </c>
      <c r="C6" s="24">
        <f>minifs('WarbreakerTier 1'!D:D, 'WarbreakerTier 1'!$B:$B, "Boss")</f>
        <v>0</v>
      </c>
      <c r="D6" s="24">
        <f>minifs('WarbreakerTier 1'!E:E, 'WarbreakerTier 1'!$B:$B, "Boss")</f>
        <v>0</v>
      </c>
      <c r="E6" s="24">
        <f>minifs('WarbreakerTier 1'!F:F, 'WarbreakerTier 1'!$B:$B, "Boss")</f>
        <v>0</v>
      </c>
      <c r="F6" s="24">
        <f>minifs('WarbreakerTier 1'!G:G, 'WarbreakerTier 1'!$B:$B, "Boss")</f>
        <v>0</v>
      </c>
      <c r="G6" s="24">
        <f>minifs('WarbreakerTier 1'!H:H, 'WarbreakerTier 1'!$B:$B, "Boss")</f>
        <v>0</v>
      </c>
      <c r="H6" s="24">
        <f>minifs('WarbreakerTier 1'!I:I, 'WarbreakerTier 1'!$B:$B, "Boss")</f>
        <v>0</v>
      </c>
      <c r="I6" s="24">
        <f>minifs('WarbreakerTier 1'!J:J, 'WarbreakerTier 1'!$B:$B, "Boss")</f>
        <v>0</v>
      </c>
      <c r="J6" s="24">
        <f>minifs('WarbreakerTier 1'!K:K, 'WarbreakerTier 1'!$B:$B, "Boss")</f>
        <v>0</v>
      </c>
      <c r="K6" s="24">
        <f>minifs(WarbreakerIsInvested!B:B, WarbreakerIsInvested!$A:$A, "Boss")</f>
        <v>0</v>
      </c>
      <c r="L6" s="24">
        <f>minifs('WarbreakerTier 1'!M:M, 'WarbreakerTier 1'!$B:$B, "Boss")</f>
        <v>0</v>
      </c>
      <c r="M6" s="24">
        <f>minifs('WarbreakerTier 1'!N:N, 'WarbreakerTier 1'!$B:$B, "Boss")</f>
        <v>0</v>
      </c>
      <c r="N6" s="24">
        <f>minifs('WarbreakerTier 1'!O:O, 'WarbreakerTier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minifs(WarbreakerTier2!C:C, WarbreakerTier2!$B:$B, "Minion")</f>
        <v>0</v>
      </c>
      <c r="C11" s="24">
        <f>minifs(WarbreakerTier2!D:D, WarbreakerTier2!$B:$B, "Minion")</f>
        <v>0</v>
      </c>
      <c r="D11" s="24">
        <f>minifs(WarbreakerTier2!E:E, WarbreakerTier2!$B:$B, "Minion")</f>
        <v>0</v>
      </c>
      <c r="E11" s="24">
        <f>minifs(WarbreakerTier2!F:F, WarbreakerTier2!$B:$B, "Minion")</f>
        <v>0</v>
      </c>
      <c r="F11" s="24">
        <f>minifs(WarbreakerTier2!G:G, WarbreakerTier2!$B:$B, "Minion")</f>
        <v>0</v>
      </c>
      <c r="G11" s="24">
        <f>minifs(WarbreakerTier2!H:H, WarbreakerTier2!$B:$B, "Minion")</f>
        <v>0</v>
      </c>
      <c r="H11" s="24">
        <f>minifs(WarbreakerTier2!I:I, WarbreakerTier2!$B:$B, "Minion")</f>
        <v>0</v>
      </c>
      <c r="I11" s="24">
        <f>minifs(WarbreakerTier2!J:J, WarbreakerTier2!$B:$B, "Minion")</f>
        <v>0</v>
      </c>
      <c r="J11" s="24">
        <f>minifs(WarbreakerTier2!K:K, WarbreakerTier2!$B:$B, "Minion")</f>
        <v>0</v>
      </c>
      <c r="K11" s="24">
        <f>minifs(WarbreakerIsInvested!D:D, WarbreakerIsInvested!$C:$C, "Minion")</f>
        <v>0</v>
      </c>
      <c r="L11" s="24">
        <f>minifs(WarbreakerTier2!M:M, WarbreakerTier2!$B:$B, "Minion")</f>
        <v>0</v>
      </c>
      <c r="M11" s="24">
        <f>minifs(WarbreakerTier2!N:N, WarbreakerTier2!$B:$B, "Minion")</f>
        <v>0</v>
      </c>
      <c r="N11" s="24">
        <f>minifs(WarbreakerTier2!O:O, WarbreakerTier2!$B:$B,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minifs(WarbreakerTier2!C:C, WarbreakerTier2!$B:$B, "Rival")</f>
        <v>0</v>
      </c>
      <c r="C12" s="24">
        <f>minifs(WarbreakerTier2!D:D, WarbreakerTier2!$B:$B, "Rival")</f>
        <v>0</v>
      </c>
      <c r="D12" s="24">
        <f>minifs(WarbreakerTier2!E:E, WarbreakerTier2!$B:$B, "Rival")</f>
        <v>0</v>
      </c>
      <c r="E12" s="24">
        <f>minifs(WarbreakerTier2!F:F, WarbreakerTier2!$B:$B, "Rival")</f>
        <v>0</v>
      </c>
      <c r="F12" s="24">
        <f>minifs(WarbreakerTier2!G:G, WarbreakerTier2!$B:$B, "Rival")</f>
        <v>0</v>
      </c>
      <c r="G12" s="24">
        <f>minifs(WarbreakerTier2!H:H, WarbreakerTier2!$B:$B, "Rival")</f>
        <v>0</v>
      </c>
      <c r="H12" s="24">
        <f>minifs(WarbreakerTier2!I:I, WarbreakerTier2!$B:$B, "Rival")</f>
        <v>0</v>
      </c>
      <c r="I12" s="24">
        <f>minifs(WarbreakerTier2!J:J, WarbreakerTier2!$B:$B, "Rival")</f>
        <v>0</v>
      </c>
      <c r="J12" s="24">
        <f>minifs(WarbreakerTier2!K:K, WarbreakerTier2!$B:$B, "Rival")</f>
        <v>0</v>
      </c>
      <c r="K12" s="24">
        <f>minifs(WarbreakerIsInvested!D:D, WarbreakerIsInvested!$C:$C, "Rival")</f>
        <v>0</v>
      </c>
      <c r="L12" s="24">
        <f>minifs(WarbreakerTier2!M:M, WarbreakerTier2!$B:$B, "Rival")</f>
        <v>0</v>
      </c>
      <c r="M12" s="24">
        <f>minifs(WarbreakerTier2!N:N, WarbreakerTier2!$B:$B, "Rival")</f>
        <v>0</v>
      </c>
      <c r="N12" s="24">
        <f>minifs(WarbreakerTier2!O:O, WarbreakerTier2!$B:$B,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minifs(WarbreakerTier2!C:C, WarbreakerTier2!$B:$B, "Boss")</f>
        <v>0</v>
      </c>
      <c r="C13" s="24">
        <f>minifs(WarbreakerTier2!D:D, WarbreakerTier2!$B:$B, "Boss")</f>
        <v>0</v>
      </c>
      <c r="D13" s="24">
        <f>minifs(WarbreakerTier2!E:E, WarbreakerTier2!$B:$B, "Boss")</f>
        <v>0</v>
      </c>
      <c r="E13" s="24">
        <f>minifs(WarbreakerTier2!F:F, WarbreakerTier2!$B:$B, "Boss")</f>
        <v>0</v>
      </c>
      <c r="F13" s="24">
        <f>minifs(WarbreakerTier2!G:G, WarbreakerTier2!$B:$B, "Boss")</f>
        <v>0</v>
      </c>
      <c r="G13" s="24">
        <f>minifs(WarbreakerTier2!H:H, WarbreakerTier2!$B:$B, "Boss")</f>
        <v>0</v>
      </c>
      <c r="H13" s="24">
        <f>minifs(WarbreakerTier2!I:I, WarbreakerTier2!$B:$B, "Boss")</f>
        <v>0</v>
      </c>
      <c r="I13" s="24">
        <f>minifs(WarbreakerTier2!J:J, WarbreakerTier2!$B:$B, "Boss")</f>
        <v>0</v>
      </c>
      <c r="J13" s="24">
        <f>minifs(WarbreakerTier2!K:K, WarbreakerTier2!$B:$B, "Boss")</f>
        <v>0</v>
      </c>
      <c r="K13" s="24">
        <f>minifs(WarbreakerIsInvested!D:D, WarbreakerIsInvested!$C:$C, "Boss")</f>
        <v>0</v>
      </c>
      <c r="L13" s="24">
        <f>minifs(WarbreakerTier2!M:M, WarbreakerTier2!$B:$B, "Boss")</f>
        <v>0</v>
      </c>
      <c r="M13" s="24">
        <f>minifs(WarbreakerTier2!N:N, WarbreakerTier2!$B:$B, "Boss")</f>
        <v>0</v>
      </c>
      <c r="N13" s="24">
        <f>minifs(WarbreakerTier2!O:O, WarbreakerTier2!$B:$B,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minifs(WarbreakerTier3!C:C, WarbreakerTier3!$B:$B, "Rival")</f>
        <v>0</v>
      </c>
      <c r="C18" s="24">
        <f>minifs(WarbreakerTier3!D:D, WarbreakerTier3!$B:$B, "Rival")</f>
        <v>0</v>
      </c>
      <c r="D18" s="24">
        <f>minifs(WarbreakerTier3!E:E, WarbreakerTier3!$B:$B, "Rival")</f>
        <v>0</v>
      </c>
      <c r="E18" s="24">
        <f>minifs(WarbreakerTier3!F:F, WarbreakerTier3!$B:$B, "Rival")</f>
        <v>0</v>
      </c>
      <c r="F18" s="24">
        <f>minifs(WarbreakerTier3!G:G, WarbreakerTier3!$B:$B, "Rival")</f>
        <v>0</v>
      </c>
      <c r="G18" s="24">
        <f>minifs(WarbreakerTier3!H:H, WarbreakerTier3!$B:$B, "Rival")</f>
        <v>0</v>
      </c>
      <c r="H18" s="24">
        <f>minifs(WarbreakerTier3!I:I, WarbreakerTier3!$B:$B, "Rival")</f>
        <v>0</v>
      </c>
      <c r="I18" s="24">
        <f>minifs(WarbreakerTier3!J:J, WarbreakerTier3!$B:$B, "Rival")</f>
        <v>0</v>
      </c>
      <c r="J18" s="24">
        <f>minifs(WarbreakerTier3!K:K, WarbreakerTier3!$B:$B, "Rival")</f>
        <v>0</v>
      </c>
      <c r="K18" s="24">
        <f>minifs(WarbreakerIsInvested!F:F, WarbreakerIsInvested!$E:$E, "Rival")</f>
        <v>0</v>
      </c>
      <c r="L18" s="24">
        <f>minifs(WarbreakerTier3!M:M, WarbreakerTier3!$B:$B, "Rival")</f>
        <v>0</v>
      </c>
      <c r="M18" s="24">
        <f>minifs(WarbreakerTier3!N:N, WarbreakerTier3!$B:$B, "Rival")</f>
        <v>0</v>
      </c>
      <c r="N18" s="24">
        <f>minifs(WarbreakerTier3!O:O, WarbreakerTier3!$B:$B,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minifs(WarbreakerTier3!C:C, WarbreakerTier3!$B:$B, "Boss")</f>
        <v>0</v>
      </c>
      <c r="C19" s="24">
        <f>minifs(WarbreakerTier3!D:D, WarbreakerTier3!$B:$B, "Boss")</f>
        <v>0</v>
      </c>
      <c r="D19" s="24">
        <f>minifs(WarbreakerTier3!E:E, WarbreakerTier3!$B:$B, "Boss")</f>
        <v>0</v>
      </c>
      <c r="E19" s="24">
        <f>minifs(WarbreakerTier3!F:F, WarbreakerTier3!$B:$B, "Boss")</f>
        <v>0</v>
      </c>
      <c r="F19" s="24">
        <f>minifs(WarbreakerTier3!G:G, WarbreakerTier3!$B:$B, "Boss")</f>
        <v>0</v>
      </c>
      <c r="G19" s="24">
        <f>minifs(WarbreakerTier3!H:H, WarbreakerTier3!$B:$B, "Boss")</f>
        <v>0</v>
      </c>
      <c r="H19" s="24">
        <f>minifs(WarbreakerTier3!I:I, WarbreakerTier3!$B:$B, "Boss")</f>
        <v>0</v>
      </c>
      <c r="I19" s="24">
        <f>minifs(WarbreakerTier3!J:J, WarbreakerTier3!$B:$B, "Boss")</f>
        <v>0</v>
      </c>
      <c r="J19" s="24">
        <f>minifs(WarbreakerTier3!K:K, WarbreakerTier3!$B:$B, "Boss")</f>
        <v>0</v>
      </c>
      <c r="K19" s="24">
        <f>minifs(WarbreakerIsInvested!F:F, WarbreakerIsInvested!$E:$E, "Boss")</f>
        <v>0</v>
      </c>
      <c r="L19" s="24">
        <f>minifs(WarbreakerTier3!M:M, WarbreakerTier3!$B:$B, "Boss")</f>
        <v>0</v>
      </c>
      <c r="M19" s="24">
        <f>minifs(WarbreakerTier3!N:N, WarbreakerTier3!$B:$B, "Boss")</f>
        <v>0</v>
      </c>
      <c r="N19" s="24">
        <f>minifs(WarbreakerTier3!O:O, WarbreakerTier3!$B:$B,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minifs('WarbreakerTier 4'!C:C, 'WarbreakerTier 4'!$B:$B, "Rival")</f>
        <v>0</v>
      </c>
      <c r="C24" s="24">
        <f>minifs('WarbreakerTier 4'!D:D, 'WarbreakerTier 4'!$B:$B, "Rival")</f>
        <v>0</v>
      </c>
      <c r="D24" s="24">
        <f>minifs('WarbreakerTier 4'!E:E, 'WarbreakerTier 4'!$B:$B, "Rival")</f>
        <v>0</v>
      </c>
      <c r="E24" s="24">
        <f>minifs('WarbreakerTier 4'!F:F, 'WarbreakerTier 4'!$B:$B, "Rival")</f>
        <v>0</v>
      </c>
      <c r="F24" s="24">
        <f>minifs('WarbreakerTier 4'!G:G, 'WarbreakerTier 4'!$B:$B, "Rival")</f>
        <v>0</v>
      </c>
      <c r="G24" s="24">
        <f>minifs('WarbreakerTier 4'!H:H, 'WarbreakerTier 4'!$B:$B, "Rival")</f>
        <v>0</v>
      </c>
      <c r="H24" s="24">
        <f>minifs('WarbreakerTier 4'!I:I, 'WarbreakerTier 4'!$B:$B, "Rival")</f>
        <v>0</v>
      </c>
      <c r="I24" s="24">
        <f>minifs('WarbreakerTier 4'!J:J, 'WarbreakerTier 4'!$B:$B, "Rival")</f>
        <v>0</v>
      </c>
      <c r="J24" s="24">
        <f>minifs('WarbreakerTier 4'!K:K, 'WarbreakerTier 4'!$B:$B, "Rival")</f>
        <v>0</v>
      </c>
      <c r="K24" s="24">
        <f>minifs(WarbreakerIsInvested!H:H, WarbreakerIsInvested!$G:$G, "Rival")</f>
        <v>0</v>
      </c>
      <c r="L24" s="24">
        <f>minifs('WarbreakerTier 4'!M:M, 'WarbreakerTier 4'!$B:$B, "Rival")</f>
        <v>0</v>
      </c>
      <c r="M24" s="24">
        <f>minifs('WarbreakerTier 4'!N:N, 'WarbreakerTier 4'!$B:$B, "Rival")</f>
        <v>0</v>
      </c>
      <c r="N24" s="24">
        <f>minifs('WarbreakerTier 4'!O:O, 'WarbreakerTier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minifs('WarbreakerTier 4'!C:C, 'WarbreakerTier 4'!$B:$B, "Boss")</f>
        <v>0</v>
      </c>
      <c r="C25" s="24">
        <f>minifs('WarbreakerTier 4'!D:D, 'WarbreakerTier 4'!$B:$B, "Boss")</f>
        <v>0</v>
      </c>
      <c r="D25" s="24">
        <f>minifs('WarbreakerTier 4'!E:E, 'WarbreakerTier 4'!$B:$B, "Boss")</f>
        <v>0</v>
      </c>
      <c r="E25" s="24">
        <f>minifs('WarbreakerTier 4'!F:F, 'WarbreakerTier 4'!$B:$B, "Boss")</f>
        <v>0</v>
      </c>
      <c r="F25" s="24">
        <f>minifs('WarbreakerTier 4'!G:G, 'WarbreakerTier 4'!$B:$B, "Boss")</f>
        <v>0</v>
      </c>
      <c r="G25" s="24">
        <f>minifs('WarbreakerTier 4'!H:H, 'WarbreakerTier 4'!$B:$B, "Boss")</f>
        <v>0</v>
      </c>
      <c r="H25" s="24">
        <f>minifs('WarbreakerTier 4'!I:I, 'WarbreakerTier 4'!$B:$B, "Boss")</f>
        <v>0</v>
      </c>
      <c r="I25" s="24">
        <f>minifs('WarbreakerTier 4'!J:J, 'WarbreakerTier 4'!$B:$B, "Boss")</f>
        <v>0</v>
      </c>
      <c r="J25" s="24">
        <f>minifs('WarbreakerTier 4'!K:K, 'WarbreakerTier 4'!$B:$B, "Boss")</f>
        <v>0</v>
      </c>
      <c r="K25" s="24">
        <f>minifs(WarbreakerIsInvested!H:H, WarbreakerIsInvested!$G:$G, "Boss")</f>
        <v>0</v>
      </c>
      <c r="L25" s="24">
        <f>minifs('WarbreakerTier 4'!M:M, 'WarbreakerTier 4'!$B:$B, "Boss")</f>
        <v>0</v>
      </c>
      <c r="M25" s="24">
        <f>minifs('WarbreakerTier 4'!N:N, 'WarbreakerTier 4'!$B:$B, "Boss")</f>
        <v>0</v>
      </c>
      <c r="N25" s="24">
        <f>minifs('WarbreakerTier 4'!O:O, 'WarbreakerTier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minifs('ElantrisTier 1'!C:C, 'ElantrisTier 1'!$B:$B, "Minion")</f>
        <v>0</v>
      </c>
      <c r="C4" s="24">
        <f>minifs('ElantrisTier 1'!D:D, 'ElantrisTier 1'!$B:$B, "Minion")</f>
        <v>0</v>
      </c>
      <c r="D4" s="24">
        <f>minifs('ElantrisTier 1'!E:E, 'ElantrisTier 1'!$B:$B, "Minion")</f>
        <v>0</v>
      </c>
      <c r="E4" s="24">
        <f>minifs('ElantrisTier 1'!F:F, 'ElantrisTier 1'!$B:$B, "Minion")</f>
        <v>0</v>
      </c>
      <c r="F4" s="24">
        <f>minifs('ElantrisTier 1'!G:G, 'ElantrisTier 1'!$B:$B, "Minion")</f>
        <v>0</v>
      </c>
      <c r="G4" s="24">
        <f>minifs('ElantrisTier 1'!H:H, 'ElantrisTier 1'!$B:$B, "Minion")</f>
        <v>0</v>
      </c>
      <c r="H4" s="24">
        <f>minifs('ElantrisTier 1'!I:I, 'ElantrisTier 1'!$B:$B, "Minion")</f>
        <v>0</v>
      </c>
      <c r="I4" s="24">
        <f>minifs('ElantrisTier 1'!J:J, 'ElantrisTier 1'!$B:$B, "Minion")</f>
        <v>0</v>
      </c>
      <c r="J4" s="24">
        <f>minifs('ElantrisTier 1'!K:K, 'ElantrisTier 1'!$B:$B, "Minion")</f>
        <v>0</v>
      </c>
      <c r="K4" s="24">
        <f>minifs(ElantrisIsInvested!B:B, ElantrisIsInvested!$A:$A, "Minion")</f>
        <v>0</v>
      </c>
      <c r="L4" s="24">
        <f>minifs('ElantrisTier 1'!M:M, 'ElantrisTier 1'!$B:$B, "Minion")</f>
        <v>0</v>
      </c>
      <c r="M4" s="24">
        <f>minifs('ElantrisTier 1'!N:N, 'ElantrisTier 1'!$B:$B, "Minion")</f>
        <v>0</v>
      </c>
      <c r="N4" s="24">
        <f>minifs('ElantrisTier 1'!O:O, 'ElantrisTier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minifs('ElantrisTier 1'!C:C, 'ElantrisTier 1'!$B:$B, "Rival")</f>
        <v>0</v>
      </c>
      <c r="C5" s="24">
        <f>minifs('ElantrisTier 1'!D:D, 'ElantrisTier 1'!$B:$B, "Rival")</f>
        <v>0</v>
      </c>
      <c r="D5" s="24">
        <f>minifs('ElantrisTier 1'!E:E, 'ElantrisTier 1'!$B:$B, "Rival")</f>
        <v>0</v>
      </c>
      <c r="E5" s="24">
        <f>minifs('ElantrisTier 1'!F:F, 'ElantrisTier 1'!$B:$B, "Rival")</f>
        <v>0</v>
      </c>
      <c r="F5" s="24">
        <f>minifs('ElantrisTier 1'!G:G, 'ElantrisTier 1'!$B:$B, "Rival")</f>
        <v>0</v>
      </c>
      <c r="G5" s="24">
        <f>minifs('ElantrisTier 1'!H:H, 'ElantrisTier 1'!$B:$B, "Rival")</f>
        <v>0</v>
      </c>
      <c r="H5" s="24">
        <f>minifs('ElantrisTier 1'!I:I, 'ElantrisTier 1'!$B:$B, "Rival")</f>
        <v>0</v>
      </c>
      <c r="I5" s="24">
        <f>minifs('ElantrisTier 1'!J:J, 'ElantrisTier 1'!$B:$B, "Rival")</f>
        <v>0</v>
      </c>
      <c r="J5" s="24">
        <f>minifs('ElantrisTier 1'!K:K, 'ElantrisTier 1'!$B:$B, "Rival")</f>
        <v>0</v>
      </c>
      <c r="K5" s="24">
        <f>minifs(ElantrisIsInvested!B:B, ElantrisIsInvested!$A:$A, "Rival")</f>
        <v>0</v>
      </c>
      <c r="L5" s="24">
        <f>minifs('ElantrisTier 1'!M:M, 'ElantrisTier 1'!$B:$B, "Rival")</f>
        <v>0</v>
      </c>
      <c r="M5" s="24">
        <f>minifs('ElantrisTier 1'!N:N, 'ElantrisTier 1'!$B:$B, "Rival")</f>
        <v>0</v>
      </c>
      <c r="N5" s="24">
        <f>minifs('ElantrisTier 1'!O:O, 'ElantrisTier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minifs('ElantrisTier 1'!C:C, 'ElantrisTier 1'!$B:$B, "Boss")</f>
        <v>0</v>
      </c>
      <c r="C6" s="24">
        <f>minifs('ElantrisTier 1'!D:D, 'ElantrisTier 1'!$B:$B, "Boss")</f>
        <v>0</v>
      </c>
      <c r="D6" s="24">
        <f>minifs('ElantrisTier 1'!E:E, 'ElantrisTier 1'!$B:$B, "Boss")</f>
        <v>0</v>
      </c>
      <c r="E6" s="24">
        <f>minifs('ElantrisTier 1'!F:F, 'ElantrisTier 1'!$B:$B, "Boss")</f>
        <v>0</v>
      </c>
      <c r="F6" s="24">
        <f>minifs('ElantrisTier 1'!G:G, 'ElantrisTier 1'!$B:$B, "Boss")</f>
        <v>0</v>
      </c>
      <c r="G6" s="24">
        <f>minifs('ElantrisTier 1'!H:H, 'ElantrisTier 1'!$B:$B, "Boss")</f>
        <v>0</v>
      </c>
      <c r="H6" s="24">
        <f>minifs('ElantrisTier 1'!I:I, 'ElantrisTier 1'!$B:$B, "Boss")</f>
        <v>0</v>
      </c>
      <c r="I6" s="24">
        <f>minifs('ElantrisTier 1'!J:J, 'ElantrisTier 1'!$B:$B, "Boss")</f>
        <v>0</v>
      </c>
      <c r="J6" s="24">
        <f>minifs('ElantrisTier 1'!K:K, 'ElantrisTier 1'!$B:$B, "Boss")</f>
        <v>0</v>
      </c>
      <c r="K6" s="24">
        <f>minifs(ElantrisIsInvested!B:B, ElantrisIsInvested!$A:$A, "Boss")</f>
        <v>0</v>
      </c>
      <c r="L6" s="24">
        <f>minifs('ElantrisTier 1'!M:M, 'ElantrisTier 1'!$B:$B, "Boss")</f>
        <v>0</v>
      </c>
      <c r="M6" s="24">
        <f>minifs('ElantrisTier 1'!N:N, 'ElantrisTier 1'!$B:$B, "Boss")</f>
        <v>0</v>
      </c>
      <c r="N6" s="24">
        <f>minifs('ElantrisTier 1'!O:O, 'ElantrisTier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minifs(ElantrisTier2!C:C, ElantrisTier2!$B:$B, "Minion")</f>
        <v>0</v>
      </c>
      <c r="C11" s="24">
        <f>minifs(ElantrisTier2!D:D, ElantrisTier2!$B:$B, "Minion")</f>
        <v>0</v>
      </c>
      <c r="D11" s="24">
        <f>minifs(ElantrisTier2!E:E, ElantrisTier2!$B:$B, "Minion")</f>
        <v>0</v>
      </c>
      <c r="E11" s="24">
        <f>minifs(ElantrisTier2!F:F, ElantrisTier2!$B:$B, "Minion")</f>
        <v>0</v>
      </c>
      <c r="F11" s="24">
        <f>minifs(ElantrisTier2!G:G, ElantrisTier2!$B:$B, "Minion")</f>
        <v>0</v>
      </c>
      <c r="G11" s="24">
        <f>minifs(ElantrisTier2!H:H, ElantrisTier2!$B:$B, "Minion")</f>
        <v>0</v>
      </c>
      <c r="H11" s="24">
        <f>minifs(ElantrisTier2!I:I, ElantrisTier2!$B:$B, "Minion")</f>
        <v>0</v>
      </c>
      <c r="I11" s="24">
        <f>minifs(ElantrisTier2!J:J, ElantrisTier2!$B:$B, "Minion")</f>
        <v>0</v>
      </c>
      <c r="J11" s="24">
        <f>minifs(ElantrisTier2!K:K, ElantrisTier2!$B:$B, "Minion")</f>
        <v>0</v>
      </c>
      <c r="K11" s="24">
        <f>minifs(ElantrisIsInvested!D:D, ElantrisIsInvested!$C:$C, "Minion")</f>
        <v>0</v>
      </c>
      <c r="L11" s="24">
        <f>minifs(ElantrisTier2!M:M, ElantrisTier2!$B:$B, "Minion")</f>
        <v>0</v>
      </c>
      <c r="M11" s="24">
        <f>minifs(ElantrisTier2!N:N, ElantrisTier2!$B:$B, "Minion")</f>
        <v>0</v>
      </c>
      <c r="N11" s="24">
        <f>minifs(ElantrisTier2!O:O, ElantrisTier2!$B:$B,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minifs(ElantrisTier2!C:C, ElantrisTier2!$B:$B, "Rival")</f>
        <v>0</v>
      </c>
      <c r="C12" s="24">
        <f>minifs(ElantrisTier2!D:D, ElantrisTier2!$B:$B, "Rival")</f>
        <v>0</v>
      </c>
      <c r="D12" s="24">
        <f>minifs(ElantrisTier2!E:E, ElantrisTier2!$B:$B, "Rival")</f>
        <v>0</v>
      </c>
      <c r="E12" s="24">
        <f>minifs(ElantrisTier2!F:F, ElantrisTier2!$B:$B, "Rival")</f>
        <v>0</v>
      </c>
      <c r="F12" s="24">
        <f>minifs(ElantrisTier2!G:G, ElantrisTier2!$B:$B, "Rival")</f>
        <v>0</v>
      </c>
      <c r="G12" s="24">
        <f>minifs(ElantrisTier2!H:H, ElantrisTier2!$B:$B, "Rival")</f>
        <v>0</v>
      </c>
      <c r="H12" s="24">
        <f>minifs(ElantrisTier2!I:I, ElantrisTier2!$B:$B, "Rival")</f>
        <v>0</v>
      </c>
      <c r="I12" s="24">
        <f>minifs(ElantrisTier2!J:J, ElantrisTier2!$B:$B, "Rival")</f>
        <v>0</v>
      </c>
      <c r="J12" s="24">
        <f>minifs(ElantrisTier2!K:K, ElantrisTier2!$B:$B, "Rival")</f>
        <v>0</v>
      </c>
      <c r="K12" s="24">
        <f>minifs(ElantrisIsInvested!D:D, ElantrisIsInvested!$C:$C, "Rival")</f>
        <v>0</v>
      </c>
      <c r="L12" s="24">
        <f>minifs(ElantrisTier2!M:M, ElantrisTier2!$B:$B, "Rival")</f>
        <v>0</v>
      </c>
      <c r="M12" s="24">
        <f>minifs(ElantrisTier2!N:N, ElantrisTier2!$B:$B, "Rival")</f>
        <v>0</v>
      </c>
      <c r="N12" s="24">
        <f>minifs(ElantrisTier2!O:O, ElantrisTier2!$B:$B,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minifs(ElantrisTier2!C:C, ElantrisTier2!$B:$B, "Boss")</f>
        <v>0</v>
      </c>
      <c r="C13" s="24">
        <f>minifs(ElantrisTier2!D:D, ElantrisTier2!$B:$B, "Boss")</f>
        <v>0</v>
      </c>
      <c r="D13" s="24">
        <f>minifs(ElantrisTier2!E:E, ElantrisTier2!$B:$B, "Boss")</f>
        <v>0</v>
      </c>
      <c r="E13" s="24">
        <f>minifs(ElantrisTier2!F:F, ElantrisTier2!$B:$B, "Boss")</f>
        <v>0</v>
      </c>
      <c r="F13" s="24">
        <f>minifs(ElantrisTier2!G:G, ElantrisTier2!$B:$B, "Boss")</f>
        <v>0</v>
      </c>
      <c r="G13" s="24">
        <f>minifs(ElantrisTier2!H:H, ElantrisTier2!$B:$B, "Boss")</f>
        <v>0</v>
      </c>
      <c r="H13" s="24">
        <f>minifs(ElantrisTier2!I:I, ElantrisTier2!$B:$B, "Boss")</f>
        <v>0</v>
      </c>
      <c r="I13" s="24">
        <f>minifs(ElantrisTier2!J:J, ElantrisTier2!$B:$B, "Boss")</f>
        <v>0</v>
      </c>
      <c r="J13" s="24">
        <f>minifs(ElantrisTier2!K:K, ElantrisTier2!$B:$B, "Boss")</f>
        <v>0</v>
      </c>
      <c r="K13" s="24">
        <f>minifs(ElantrisIsInvested!D:D, ElantrisIsInvested!$C:$C, "Boss")</f>
        <v>0</v>
      </c>
      <c r="L13" s="24">
        <f>minifs(ElantrisTier2!M:M, ElantrisTier2!$B:$B, "Boss")</f>
        <v>0</v>
      </c>
      <c r="M13" s="24">
        <f>minifs(ElantrisTier2!N:N, ElantrisTier2!$B:$B, "Boss")</f>
        <v>0</v>
      </c>
      <c r="N13" s="24">
        <f>minifs(ElantrisTier2!O:O, ElantrisTier2!$B:$B,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minifs(ElantrisTier3!C:C, ElantrisTier3!$B:$B, "Rival")</f>
        <v>0</v>
      </c>
      <c r="C18" s="24">
        <f>minifs(ElantrisTier3!D:D, ElantrisTier3!$B:$B, "Rival")</f>
        <v>0</v>
      </c>
      <c r="D18" s="24">
        <f>minifs(ElantrisTier3!E:E, ElantrisTier3!$B:$B, "Rival")</f>
        <v>0</v>
      </c>
      <c r="E18" s="24">
        <f>minifs(ElantrisTier3!F:F, ElantrisTier3!$B:$B, "Rival")</f>
        <v>0</v>
      </c>
      <c r="F18" s="24">
        <f>minifs(ElantrisTier3!G:G, ElantrisTier3!$B:$B, "Rival")</f>
        <v>0</v>
      </c>
      <c r="G18" s="24">
        <f>minifs(ElantrisTier3!H:H, ElantrisTier3!$B:$B, "Rival")</f>
        <v>0</v>
      </c>
      <c r="H18" s="24">
        <f>minifs(ElantrisTier3!I:I, ElantrisTier3!$B:$B, "Rival")</f>
        <v>0</v>
      </c>
      <c r="I18" s="24">
        <f>minifs(ElantrisTier3!J:J, ElantrisTier3!$B:$B, "Rival")</f>
        <v>0</v>
      </c>
      <c r="J18" s="24">
        <f>minifs(ElantrisTier3!K:K, ElantrisTier3!$B:$B, "Rival")</f>
        <v>0</v>
      </c>
      <c r="K18" s="24">
        <f>minifs(ElantrisIsInvested!F:F, ElantrisIsInvested!$E:$E, "Rival")</f>
        <v>0</v>
      </c>
      <c r="L18" s="24">
        <f>minifs(ElantrisTier3!M:M, ElantrisTier3!$B:$B, "Rival")</f>
        <v>0</v>
      </c>
      <c r="M18" s="24">
        <f>minifs(ElantrisTier3!N:N, ElantrisTier3!$B:$B, "Rival")</f>
        <v>0</v>
      </c>
      <c r="N18" s="24">
        <f>minifs(ElantrisTier3!O:O, ElantrisTier3!$B:$B,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minifs(ElantrisTier3!C:C, ElantrisTier3!$B:$B, "Boss")</f>
        <v>0</v>
      </c>
      <c r="C19" s="24">
        <f>minifs(ElantrisTier3!D:D, ElantrisTier3!$B:$B, "Boss")</f>
        <v>0</v>
      </c>
      <c r="D19" s="24">
        <f>minifs(ElantrisTier3!E:E, ElantrisTier3!$B:$B, "Boss")</f>
        <v>0</v>
      </c>
      <c r="E19" s="24">
        <f>minifs(ElantrisTier3!F:F, ElantrisTier3!$B:$B, "Boss")</f>
        <v>0</v>
      </c>
      <c r="F19" s="24">
        <f>minifs(ElantrisTier3!G:G, ElantrisTier3!$B:$B, "Boss")</f>
        <v>0</v>
      </c>
      <c r="G19" s="24">
        <f>minifs(ElantrisTier3!H:H, ElantrisTier3!$B:$B, "Boss")</f>
        <v>0</v>
      </c>
      <c r="H19" s="24">
        <f>minifs(ElantrisTier3!I:I, ElantrisTier3!$B:$B, "Boss")</f>
        <v>0</v>
      </c>
      <c r="I19" s="24">
        <f>minifs(ElantrisTier3!J:J, ElantrisTier3!$B:$B, "Boss")</f>
        <v>0</v>
      </c>
      <c r="J19" s="24">
        <f>minifs(ElantrisTier3!K:K, ElantrisTier3!$B:$B, "Boss")</f>
        <v>0</v>
      </c>
      <c r="K19" s="24">
        <f>minifs(ElantrisIsInvested!F:F, ElantrisIsInvested!$E:$E, "Boss")</f>
        <v>0</v>
      </c>
      <c r="L19" s="24">
        <f>minifs(ElantrisTier3!M:M, ElantrisTier3!$B:$B, "Boss")</f>
        <v>0</v>
      </c>
      <c r="M19" s="24">
        <f>minifs(ElantrisTier3!N:N, ElantrisTier3!$B:$B, "Boss")</f>
        <v>0</v>
      </c>
      <c r="N19" s="24">
        <f>minifs(ElantrisTier3!O:O, ElantrisTier3!$B:$B,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minifs('ElantrisTier 4'!C:C, 'ElantrisTier 4'!$B:$B, "Rival")</f>
        <v>0</v>
      </c>
      <c r="C24" s="24">
        <f>minifs('ElantrisTier 4'!D:D, 'ElantrisTier 4'!$B:$B, "Rival")</f>
        <v>0</v>
      </c>
      <c r="D24" s="24">
        <f>minifs('ElantrisTier 4'!E:E, 'ElantrisTier 4'!$B:$B, "Rival")</f>
        <v>0</v>
      </c>
      <c r="E24" s="24">
        <f>minifs('ElantrisTier 4'!F:F, 'ElantrisTier 4'!$B:$B, "Rival")</f>
        <v>0</v>
      </c>
      <c r="F24" s="24">
        <f>minifs('ElantrisTier 4'!G:G, 'ElantrisTier 4'!$B:$B, "Rival")</f>
        <v>0</v>
      </c>
      <c r="G24" s="24">
        <f>minifs('ElantrisTier 4'!H:H, 'ElantrisTier 4'!$B:$B, "Rival")</f>
        <v>0</v>
      </c>
      <c r="H24" s="24">
        <f>minifs('ElantrisTier 4'!I:I, 'ElantrisTier 4'!$B:$B, "Rival")</f>
        <v>0</v>
      </c>
      <c r="I24" s="24">
        <f>minifs('ElantrisTier 4'!J:J, 'ElantrisTier 4'!$B:$B, "Rival")</f>
        <v>0</v>
      </c>
      <c r="J24" s="24">
        <f>minifs('ElantrisTier 4'!K:K, 'ElantrisTier 4'!$B:$B, "Rival")</f>
        <v>0</v>
      </c>
      <c r="K24" s="24">
        <f>minifs(ElantrisIsInvested!H:H, ElantrisIsInvested!$G:$G, "Rival")</f>
        <v>0</v>
      </c>
      <c r="L24" s="24">
        <f>minifs('ElantrisTier 4'!M:M, 'ElantrisTier 4'!$B:$B, "Rival")</f>
        <v>0</v>
      </c>
      <c r="M24" s="24">
        <f>minifs('ElantrisTier 4'!N:N, 'ElantrisTier 4'!$B:$B, "Rival")</f>
        <v>0</v>
      </c>
      <c r="N24" s="24">
        <f>minifs('ElantrisTier 4'!O:O, 'ElantrisTier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minifs('ElantrisTier 4'!C:C, 'ElantrisTier 4'!$B:$B, "Boss")</f>
        <v>0</v>
      </c>
      <c r="C25" s="24">
        <f>minifs('ElantrisTier 4'!D:D, 'ElantrisTier 4'!$B:$B, "Boss")</f>
        <v>0</v>
      </c>
      <c r="D25" s="24">
        <f>minifs('ElantrisTier 4'!E:E, 'ElantrisTier 4'!$B:$B, "Boss")</f>
        <v>0</v>
      </c>
      <c r="E25" s="24">
        <f>minifs('ElantrisTier 4'!F:F, 'ElantrisTier 4'!$B:$B, "Boss")</f>
        <v>0</v>
      </c>
      <c r="F25" s="24">
        <f>minifs('ElantrisTier 4'!G:G, 'ElantrisTier 4'!$B:$B, "Boss")</f>
        <v>0</v>
      </c>
      <c r="G25" s="24">
        <f>minifs('ElantrisTier 4'!H:H, 'ElantrisTier 4'!$B:$B, "Boss")</f>
        <v>0</v>
      </c>
      <c r="H25" s="24">
        <f>minifs('ElantrisTier 4'!I:I, 'ElantrisTier 4'!$B:$B, "Boss")</f>
        <v>0</v>
      </c>
      <c r="I25" s="24">
        <f>minifs('ElantrisTier 4'!J:J, 'ElantrisTier 4'!$B:$B, "Boss")</f>
        <v>0</v>
      </c>
      <c r="J25" s="24">
        <f>minifs('ElantrisTier 4'!K:K, 'ElantrisTier 4'!$B:$B, "Boss")</f>
        <v>0</v>
      </c>
      <c r="K25" s="24">
        <f>minifs(ElantrisIsInvested!H:H, ElantrisIsInvested!$G:$G, "Boss")</f>
        <v>0</v>
      </c>
      <c r="L25" s="24">
        <f>minifs('ElantrisTier 4'!M:M, 'ElantrisTier 4'!$B:$B, "Boss")</f>
        <v>0</v>
      </c>
      <c r="M25" s="24">
        <f>minifs('ElantrisTier 4'!N:N, 'ElantrisTier 4'!$B:$B, "Boss")</f>
        <v>0</v>
      </c>
      <c r="N25" s="24">
        <f>minifs('ElantrisTier 4'!O:O, 'ElantrisTier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38"/>
    <col customWidth="1" min="4" max="4" width="14.63"/>
    <col customWidth="1" min="9" max="9" width="13.25"/>
    <col customWidth="1" min="10" max="12" width="12.5"/>
  </cols>
  <sheetData>
    <row r="1">
      <c r="A1" s="20" t="s">
        <v>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15</v>
      </c>
      <c r="B4" s="24">
        <f>minifs('WorldhopperTier 1'!C:C, 'WorldhopperTier 1'!$B:$B, "Minion")</f>
        <v>0</v>
      </c>
      <c r="C4" s="24">
        <f>minifs('WorldhopperTier 1'!D:D, 'WorldhopperTier 1'!$B:$B, "Minion")</f>
        <v>0</v>
      </c>
      <c r="D4" s="24">
        <f>minifs('WorldhopperTier 1'!E:E, 'WorldhopperTier 1'!$B:$B, "Minion")</f>
        <v>0</v>
      </c>
      <c r="E4" s="24">
        <f>minifs('WorldhopperTier 1'!F:F, 'WorldhopperTier 1'!$B:$B, "Minion")</f>
        <v>0</v>
      </c>
      <c r="F4" s="24">
        <f>minifs('WorldhopperTier 1'!G:G, 'WorldhopperTier 1'!$B:$B, "Minion")</f>
        <v>0</v>
      </c>
      <c r="G4" s="24">
        <f>minifs('WorldhopperTier 1'!H:H, 'WorldhopperTier 1'!$B:$B, "Minion")</f>
        <v>0</v>
      </c>
      <c r="H4" s="24">
        <f>minifs('WorldhopperTier 1'!I:I, 'WorldhopperTier 1'!$B:$B, "Minion")</f>
        <v>0</v>
      </c>
      <c r="I4" s="24">
        <f>minifs('WorldhopperTier 1'!J:J, 'WorldhopperTier 1'!$B:$B, "Minion")</f>
        <v>0</v>
      </c>
      <c r="J4" s="24">
        <f>minifs('WorldhopperTier 1'!K:K, 'WorldhopperTier 1'!$B:$B, "Minion")</f>
        <v>0</v>
      </c>
      <c r="K4" s="24">
        <f>minifs(WorldhopperIsInvested!B:B, WorldhopperIsInvested!$A:$A, "Minion")</f>
        <v>0</v>
      </c>
      <c r="L4" s="24">
        <f>minifs('WorldhopperTier 1'!M:M, 'WorldhopperTier 1'!$B:$B, "Minion")</f>
        <v>0</v>
      </c>
      <c r="M4" s="24">
        <f>minifs('WorldhopperTier 1'!N:N, 'WorldhopperTier 1'!$B:$B, "Minion")</f>
        <v>0</v>
      </c>
      <c r="N4" s="24">
        <f>minifs('WorldhopperTier 1'!O:O, 'WorldhopperTier 1'!$B:$B, "Minion")</f>
        <v>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3" t="s">
        <v>18</v>
      </c>
      <c r="B5" s="24">
        <f>minifs('WorldhopperTier 1'!C:C, 'WorldhopperTier 1'!$B:$B, "Rival")</f>
        <v>0</v>
      </c>
      <c r="C5" s="24">
        <f>minifs('WorldhopperTier 1'!D:D, 'WorldhopperTier 1'!$B:$B, "Rival")</f>
        <v>0</v>
      </c>
      <c r="D5" s="24">
        <f>minifs('WorldhopperTier 1'!E:E, 'WorldhopperTier 1'!$B:$B, "Rival")</f>
        <v>0</v>
      </c>
      <c r="E5" s="24">
        <f>minifs('WorldhopperTier 1'!F:F, 'WorldhopperTier 1'!$B:$B, "Rival")</f>
        <v>0</v>
      </c>
      <c r="F5" s="24">
        <f>minifs('WorldhopperTier 1'!G:G, 'WorldhopperTier 1'!$B:$B, "Rival")</f>
        <v>0</v>
      </c>
      <c r="G5" s="24">
        <f>minifs('WorldhopperTier 1'!H:H, 'WorldhopperTier 1'!$B:$B, "Rival")</f>
        <v>0</v>
      </c>
      <c r="H5" s="24">
        <f>minifs('WorldhopperTier 1'!I:I, 'WorldhopperTier 1'!$B:$B, "Rival")</f>
        <v>0</v>
      </c>
      <c r="I5" s="24">
        <f>minifs('WorldhopperTier 1'!J:J, 'WorldhopperTier 1'!$B:$B, "Rival")</f>
        <v>0</v>
      </c>
      <c r="J5" s="24">
        <f>minifs('WorldhopperTier 1'!K:K, 'WorldhopperTier 1'!$B:$B, "Rival")</f>
        <v>0</v>
      </c>
      <c r="K5" s="24">
        <f>minifs(WorldhopperIsInvested!B:B, WorldhopperIsInvested!$A:$A, "Rival")</f>
        <v>0</v>
      </c>
      <c r="L5" s="24">
        <f>minifs('WorldhopperTier 1'!M:M, 'WorldhopperTier 1'!$B:$B, "Rival")</f>
        <v>0</v>
      </c>
      <c r="M5" s="24">
        <f>minifs('WorldhopperTier 1'!N:N, 'WorldhopperTier 1'!$B:$B, "Rival")</f>
        <v>0</v>
      </c>
      <c r="N5" s="24">
        <f>minifs('WorldhopperTier 1'!O:O, 'WorldhopperTier 1'!$B:$B, "Rival")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3" t="s">
        <v>20</v>
      </c>
      <c r="B6" s="24">
        <f>minifs('WorldhopperTier 1'!C:C, 'WorldhopperTier 1'!$B:$B, "Boss")</f>
        <v>0</v>
      </c>
      <c r="C6" s="24">
        <f>minifs('WorldhopperTier 1'!D:D, 'WorldhopperTier 1'!$B:$B, "Boss")</f>
        <v>0</v>
      </c>
      <c r="D6" s="24">
        <f>minifs('WorldhopperTier 1'!E:E, 'WorldhopperTier 1'!$B:$B, "Boss")</f>
        <v>0</v>
      </c>
      <c r="E6" s="24">
        <f>minifs('WorldhopperTier 1'!F:F, 'WorldhopperTier 1'!$B:$B, "Boss")</f>
        <v>0</v>
      </c>
      <c r="F6" s="24">
        <f>minifs('WorldhopperTier 1'!G:G, 'WorldhopperTier 1'!$B:$B, "Boss")</f>
        <v>0</v>
      </c>
      <c r="G6" s="24">
        <f>minifs('WorldhopperTier 1'!H:H, 'WorldhopperTier 1'!$B:$B, "Boss")</f>
        <v>0</v>
      </c>
      <c r="H6" s="24">
        <f>minifs('WorldhopperTier 1'!I:I, 'WorldhopperTier 1'!$B:$B, "Boss")</f>
        <v>0</v>
      </c>
      <c r="I6" s="24">
        <f>minifs('WorldhopperTier 1'!J:J, 'WorldhopperTier 1'!$B:$B, "Boss")</f>
        <v>0</v>
      </c>
      <c r="J6" s="24">
        <f>minifs('WorldhopperTier 1'!K:K, 'WorldhopperTier 1'!$B:$B, "Boss")</f>
        <v>0</v>
      </c>
      <c r="K6" s="24">
        <f>minifs(WorldhopperIsInvested!B:B, WorldhopperIsInvested!$A:$A, "Boss")</f>
        <v>0</v>
      </c>
      <c r="L6" s="24">
        <f>minifs('WorldhopperTier 1'!M:M, 'WorldhopperTier 1'!$B:$B, "Boss")</f>
        <v>0</v>
      </c>
      <c r="M6" s="24">
        <f>minifs('WorldhopperTier 1'!N:N, 'WorldhopperTier 1'!$B:$B, "Boss")</f>
        <v>0</v>
      </c>
      <c r="N6" s="24">
        <f>minifs('WorldhopperTier 1'!O:O, 'WorldhopperTier 1'!$B:$B, "Boss")</f>
        <v>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0" t="s">
        <v>84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  <c r="M10" s="22" t="s">
        <v>13</v>
      </c>
      <c r="N10" s="22" t="s">
        <v>14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3" t="s">
        <v>15</v>
      </c>
      <c r="B11" s="24">
        <f>minifs(WorldhopperTier2!C:C, WorldhopperTier2!$B:$B, "Minion")</f>
        <v>0</v>
      </c>
      <c r="C11" s="24">
        <f>minifs(WorldhopperTier2!D:D, WorldhopperTier2!$B:$B, "Minion")</f>
        <v>0</v>
      </c>
      <c r="D11" s="24">
        <f>minifs(WorldhopperTier2!E:E, WorldhopperTier2!$B:$B, "Minion")</f>
        <v>0</v>
      </c>
      <c r="E11" s="24">
        <f>minifs(WorldhopperTier2!F:F, WorldhopperTier2!$B:$B, "Minion")</f>
        <v>0</v>
      </c>
      <c r="F11" s="24">
        <f>minifs(WorldhopperTier2!G:G, WorldhopperTier2!$B:$B, "Minion")</f>
        <v>0</v>
      </c>
      <c r="G11" s="24">
        <f>minifs(WorldhopperTier2!H:H, WorldhopperTier2!$B:$B, "Minion")</f>
        <v>0</v>
      </c>
      <c r="H11" s="24">
        <f>minifs(WorldhopperTier2!I:I, WorldhopperTier2!$B:$B, "Minion")</f>
        <v>0</v>
      </c>
      <c r="I11" s="24">
        <f>minifs(WorldhopperTier2!J:J, WorldhopperTier2!$B:$B, "Minion")</f>
        <v>0</v>
      </c>
      <c r="J11" s="24">
        <f>minifs(WorldhopperTier2!K:K, WorldhopperTier2!$B:$B, "Minion")</f>
        <v>0</v>
      </c>
      <c r="K11" s="24">
        <f>minifs(WorldhopperIsInvested!D:D, WorldhopperIsInvested!$C:$C, "Minion")</f>
        <v>0</v>
      </c>
      <c r="L11" s="24">
        <f>minifs(WorldhopperTier2!M:M, WorldhopperTier2!$B:$B, "Minion")</f>
        <v>0</v>
      </c>
      <c r="M11" s="24">
        <f>minifs(WorldhopperTier2!N:N, WorldhopperTier2!$B:$B, "Minion")</f>
        <v>0</v>
      </c>
      <c r="N11" s="24">
        <f>minifs(WorldhopperTier2!O:O, WorldhopperTier2!$B:$B, "Minion")</f>
        <v>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3" t="s">
        <v>18</v>
      </c>
      <c r="B12" s="24">
        <f>minifs(WorldhopperTier2!C:C, WorldhopperTier2!$B:$B, "Rival")</f>
        <v>0</v>
      </c>
      <c r="C12" s="24">
        <f>minifs(WorldhopperTier2!D:D, WorldhopperTier2!$B:$B, "Rival")</f>
        <v>0</v>
      </c>
      <c r="D12" s="24">
        <f>minifs(WorldhopperTier2!E:E, WorldhopperTier2!$B:$B, "Rival")</f>
        <v>0</v>
      </c>
      <c r="E12" s="24">
        <f>minifs(WorldhopperTier2!F:F, WorldhopperTier2!$B:$B, "Rival")</f>
        <v>0</v>
      </c>
      <c r="F12" s="24">
        <f>minifs(WorldhopperTier2!G:G, WorldhopperTier2!$B:$B, "Rival")</f>
        <v>0</v>
      </c>
      <c r="G12" s="24">
        <f>minifs(WorldhopperTier2!H:H, WorldhopperTier2!$B:$B, "Rival")</f>
        <v>0</v>
      </c>
      <c r="H12" s="24">
        <f>minifs(WorldhopperTier2!I:I, WorldhopperTier2!$B:$B, "Rival")</f>
        <v>0</v>
      </c>
      <c r="I12" s="24">
        <f>minifs(WorldhopperTier2!J:J, WorldhopperTier2!$B:$B, "Rival")</f>
        <v>0</v>
      </c>
      <c r="J12" s="24">
        <f>minifs(WorldhopperTier2!K:K, WorldhopperTier2!$B:$B, "Rival")</f>
        <v>0</v>
      </c>
      <c r="K12" s="24">
        <f>minifs(WorldhopperIsInvested!D:D, WorldhopperIsInvested!$C:$C, "Rival")</f>
        <v>0</v>
      </c>
      <c r="L12" s="24">
        <f>minifs(WorldhopperTier2!M:M, WorldhopperTier2!$B:$B, "Rival")</f>
        <v>0</v>
      </c>
      <c r="M12" s="24">
        <f>minifs(WorldhopperTier2!N:N, WorldhopperTier2!$B:$B, "Rival")</f>
        <v>0</v>
      </c>
      <c r="N12" s="24">
        <f>minifs(WorldhopperTier2!O:O, WorldhopperTier2!$B:$B, "Rival")</f>
        <v>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3" t="s">
        <v>20</v>
      </c>
      <c r="B13" s="24">
        <f>minifs(WorldhopperTier2!C:C, WorldhopperTier2!$B:$B, "Boss")</f>
        <v>0</v>
      </c>
      <c r="C13" s="24">
        <f>minifs(WorldhopperTier2!D:D, WorldhopperTier2!$B:$B, "Boss")</f>
        <v>0</v>
      </c>
      <c r="D13" s="24">
        <f>minifs(WorldhopperTier2!E:E, WorldhopperTier2!$B:$B, "Boss")</f>
        <v>0</v>
      </c>
      <c r="E13" s="24">
        <f>minifs(WorldhopperTier2!F:F, WorldhopperTier2!$B:$B, "Boss")</f>
        <v>0</v>
      </c>
      <c r="F13" s="24">
        <f>minifs(WorldhopperTier2!G:G, WorldhopperTier2!$B:$B, "Boss")</f>
        <v>0</v>
      </c>
      <c r="G13" s="24">
        <f>minifs(WorldhopperTier2!H:H, WorldhopperTier2!$B:$B, "Boss")</f>
        <v>0</v>
      </c>
      <c r="H13" s="24">
        <f>minifs(WorldhopperTier2!I:I, WorldhopperTier2!$B:$B, "Boss")</f>
        <v>0</v>
      </c>
      <c r="I13" s="24">
        <f>minifs(WorldhopperTier2!J:J, WorldhopperTier2!$B:$B, "Boss")</f>
        <v>0</v>
      </c>
      <c r="J13" s="24">
        <f>minifs(WorldhopperTier2!K:K, WorldhopperTier2!$B:$B, "Boss")</f>
        <v>0</v>
      </c>
      <c r="K13" s="24">
        <f>minifs(WorldhopperIsInvested!D:D, WorldhopperIsInvested!$C:$C, "Boss")</f>
        <v>0</v>
      </c>
      <c r="L13" s="24">
        <f>minifs(WorldhopperTier2!M:M, WorldhopperTier2!$B:$B, "Boss")</f>
        <v>0</v>
      </c>
      <c r="M13" s="24">
        <f>minifs(WorldhopperTier2!N:N, WorldhopperTier2!$B:$B, "Boss")</f>
        <v>0</v>
      </c>
      <c r="N13" s="24">
        <f>minifs(WorldhopperTier2!O:O, WorldhopperTier2!$B:$B, "Boss")</f>
        <v>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0" t="s">
        <v>85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2" t="s">
        <v>1</v>
      </c>
      <c r="B17" s="22" t="s">
        <v>2</v>
      </c>
      <c r="C17" s="22" t="s">
        <v>3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8</v>
      </c>
      <c r="I17" s="22" t="s">
        <v>9</v>
      </c>
      <c r="J17" s="22" t="s">
        <v>10</v>
      </c>
      <c r="K17" s="22" t="s">
        <v>11</v>
      </c>
      <c r="L17" s="22" t="s">
        <v>12</v>
      </c>
      <c r="M17" s="22" t="s">
        <v>13</v>
      </c>
      <c r="N17" s="22" t="s">
        <v>14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3" t="s">
        <v>18</v>
      </c>
      <c r="B18" s="24">
        <f>minifs(WorldhopperTier3!C:C, WorldhopperTier3!$B:$B, "Rival")</f>
        <v>0</v>
      </c>
      <c r="C18" s="24">
        <f>minifs(WorldhopperTier3!D:D, WorldhopperTier3!$B:$B, "Rival")</f>
        <v>0</v>
      </c>
      <c r="D18" s="24">
        <f>minifs(WorldhopperTier3!E:E, WorldhopperTier3!$B:$B, "Rival")</f>
        <v>0</v>
      </c>
      <c r="E18" s="24">
        <f>minifs(WorldhopperTier3!F:F, WorldhopperTier3!$B:$B, "Rival")</f>
        <v>0</v>
      </c>
      <c r="F18" s="24">
        <f>minifs(WorldhopperTier3!G:G, WorldhopperTier3!$B:$B, "Rival")</f>
        <v>0</v>
      </c>
      <c r="G18" s="24">
        <f>minifs(WorldhopperTier3!H:H, WorldhopperTier3!$B:$B, "Rival")</f>
        <v>0</v>
      </c>
      <c r="H18" s="24">
        <f>minifs(WorldhopperTier3!I:I, WorldhopperTier3!$B:$B, "Rival")</f>
        <v>0</v>
      </c>
      <c r="I18" s="24">
        <f>minifs(WorldhopperTier3!J:J, WorldhopperTier3!$B:$B, "Rival")</f>
        <v>0</v>
      </c>
      <c r="J18" s="24">
        <f>minifs(WorldhopperTier3!K:K, WorldhopperTier3!$B:$B, "Rival")</f>
        <v>0</v>
      </c>
      <c r="K18" s="24">
        <f>minifs(WorldhopperIsInvested!F:F, WorldhopperIsInvested!$E:$E, "Rival")</f>
        <v>0</v>
      </c>
      <c r="L18" s="24">
        <f>minifs(WorldhopperTier3!M:M, WorldhopperTier3!$B:$B, "Rival")</f>
        <v>0</v>
      </c>
      <c r="M18" s="24">
        <f>minifs(WorldhopperTier3!N:N, WorldhopperTier3!$B:$B, "Rival")</f>
        <v>0</v>
      </c>
      <c r="N18" s="24">
        <f>minifs(WorldhopperTier3!O:O, WorldhopperTier3!$B:$B, "Rival")</f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3" t="s">
        <v>20</v>
      </c>
      <c r="B19" s="24">
        <f>minifs(WorldhopperTier3!C:C, WorldhopperTier3!$B:$B, "Boss")</f>
        <v>0</v>
      </c>
      <c r="C19" s="24">
        <f>minifs(WorldhopperTier3!D:D, WorldhopperTier3!$B:$B, "Boss")</f>
        <v>0</v>
      </c>
      <c r="D19" s="24">
        <f>minifs(WorldhopperTier3!E:E, WorldhopperTier3!$B:$B, "Boss")</f>
        <v>0</v>
      </c>
      <c r="E19" s="24">
        <f>minifs(WorldhopperTier3!F:F, WorldhopperTier3!$B:$B, "Boss")</f>
        <v>0</v>
      </c>
      <c r="F19" s="24">
        <f>minifs(WorldhopperTier3!G:G, WorldhopperTier3!$B:$B, "Boss")</f>
        <v>0</v>
      </c>
      <c r="G19" s="24">
        <f>minifs(WorldhopperTier3!H:H, WorldhopperTier3!$B:$B, "Boss")</f>
        <v>0</v>
      </c>
      <c r="H19" s="24">
        <f>minifs(WorldhopperTier3!I:I, WorldhopperTier3!$B:$B, "Boss")</f>
        <v>0</v>
      </c>
      <c r="I19" s="24">
        <f>minifs(WorldhopperTier3!J:J, WorldhopperTier3!$B:$B, "Boss")</f>
        <v>0</v>
      </c>
      <c r="J19" s="24">
        <f>minifs(WorldhopperTier3!K:K, WorldhopperTier3!$B:$B, "Boss")</f>
        <v>0</v>
      </c>
      <c r="K19" s="24">
        <f>minifs(WorldhopperIsInvested!F:F, WorldhopperIsInvested!$E:$E, "Boss")</f>
        <v>0</v>
      </c>
      <c r="L19" s="24">
        <f>minifs(WorldhopperTier3!M:M, WorldhopperTier3!$B:$B, "Boss")</f>
        <v>0</v>
      </c>
      <c r="M19" s="24">
        <f>minifs(WorldhopperTier3!N:N, WorldhopperTier3!$B:$B, "Boss")</f>
        <v>0</v>
      </c>
      <c r="N19" s="24">
        <f>minifs(WorldhopperTier3!O:O, WorldhopperTier3!$B:$B, "Boss")</f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0" t="s">
        <v>86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2" t="s">
        <v>1</v>
      </c>
      <c r="B23" s="22" t="s">
        <v>2</v>
      </c>
      <c r="C23" s="22" t="s">
        <v>3</v>
      </c>
      <c r="D23" s="22" t="s">
        <v>4</v>
      </c>
      <c r="E23" s="22" t="s">
        <v>5</v>
      </c>
      <c r="F23" s="22" t="s">
        <v>6</v>
      </c>
      <c r="G23" s="22" t="s">
        <v>7</v>
      </c>
      <c r="H23" s="22" t="s">
        <v>8</v>
      </c>
      <c r="I23" s="22" t="s">
        <v>9</v>
      </c>
      <c r="J23" s="22" t="s">
        <v>10</v>
      </c>
      <c r="K23" s="22" t="s">
        <v>11</v>
      </c>
      <c r="L23" s="22" t="s">
        <v>12</v>
      </c>
      <c r="M23" s="22" t="s">
        <v>13</v>
      </c>
      <c r="N23" s="22" t="s">
        <v>14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3" t="s">
        <v>18</v>
      </c>
      <c r="B24" s="24">
        <f>minifs('WorldhopperTier 4'!C:C, 'WorldhopperTier 4'!$B:$B, "Rival")</f>
        <v>0</v>
      </c>
      <c r="C24" s="24">
        <f>minifs('WorldhopperTier 4'!D:D, 'WorldhopperTier 4'!$B:$B, "Rival")</f>
        <v>0</v>
      </c>
      <c r="D24" s="24">
        <f>minifs('WorldhopperTier 4'!E:E, 'WorldhopperTier 4'!$B:$B, "Rival")</f>
        <v>0</v>
      </c>
      <c r="E24" s="24">
        <f>minifs('WorldhopperTier 4'!F:F, 'WorldhopperTier 4'!$B:$B, "Rival")</f>
        <v>0</v>
      </c>
      <c r="F24" s="24">
        <f>minifs('WorldhopperTier 4'!G:G, 'WorldhopperTier 4'!$B:$B, "Rival")</f>
        <v>0</v>
      </c>
      <c r="G24" s="24">
        <f>minifs('WorldhopperTier 4'!H:H, 'WorldhopperTier 4'!$B:$B, "Rival")</f>
        <v>0</v>
      </c>
      <c r="H24" s="24">
        <f>minifs('WorldhopperTier 4'!I:I, 'WorldhopperTier 4'!$B:$B, "Rival")</f>
        <v>0</v>
      </c>
      <c r="I24" s="24">
        <f>minifs('WorldhopperTier 4'!J:J, 'WorldhopperTier 4'!$B:$B, "Rival")</f>
        <v>0</v>
      </c>
      <c r="J24" s="24">
        <f>minifs('WorldhopperTier 4'!K:K, 'WorldhopperTier 4'!$B:$B, "Rival")</f>
        <v>0</v>
      </c>
      <c r="K24" s="24">
        <f>minifs(WorldhopperIsInvested!H:H, WorldhopperIsInvested!$G:$G, "Rival")</f>
        <v>0</v>
      </c>
      <c r="L24" s="24">
        <f>minifs('WorldhopperTier 4'!M:M, 'WorldhopperTier 4'!$B:$B, "Rival")</f>
        <v>0</v>
      </c>
      <c r="M24" s="24">
        <f>minifs('WorldhopperTier 4'!N:N, 'WorldhopperTier 4'!$B:$B, "Rival")</f>
        <v>0</v>
      </c>
      <c r="N24" s="24">
        <f>minifs('WorldhopperTier 4'!O:O, 'WorldhopperTier 4'!$B:$B, "Rival")</f>
        <v>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3" t="s">
        <v>20</v>
      </c>
      <c r="B25" s="24">
        <f>minifs('WorldhopperTier 4'!C:C, 'WorldhopperTier 4'!$B:$B, "Boss")</f>
        <v>0</v>
      </c>
      <c r="C25" s="24">
        <f>minifs('WorldhopperTier 4'!D:D, 'WorldhopperTier 4'!$B:$B, "Boss")</f>
        <v>0</v>
      </c>
      <c r="D25" s="24">
        <f>minifs('WorldhopperTier 4'!E:E, 'WorldhopperTier 4'!$B:$B, "Boss")</f>
        <v>0</v>
      </c>
      <c r="E25" s="24">
        <f>minifs('WorldhopperTier 4'!F:F, 'WorldhopperTier 4'!$B:$B, "Boss")</f>
        <v>0</v>
      </c>
      <c r="F25" s="24">
        <f>minifs('WorldhopperTier 4'!G:G, 'WorldhopperTier 4'!$B:$B, "Boss")</f>
        <v>0</v>
      </c>
      <c r="G25" s="24">
        <f>minifs('WorldhopperTier 4'!H:H, 'WorldhopperTier 4'!$B:$B, "Boss")</f>
        <v>0</v>
      </c>
      <c r="H25" s="24">
        <f>minifs('WorldhopperTier 4'!I:I, 'WorldhopperTier 4'!$B:$B, "Boss")</f>
        <v>0</v>
      </c>
      <c r="I25" s="24">
        <f>minifs('WorldhopperTier 4'!J:J, 'WorldhopperTier 4'!$B:$B, "Boss")</f>
        <v>0</v>
      </c>
      <c r="J25" s="24">
        <f>minifs('WorldhopperTier 4'!K:K, 'WorldhopperTier 4'!$B:$B, "Boss")</f>
        <v>0</v>
      </c>
      <c r="K25" s="24">
        <f>minifs(WorldhopperIsInvested!H:H, WorldhopperIsInvested!$G:$G, "Boss")</f>
        <v>0</v>
      </c>
      <c r="L25" s="24">
        <f>minifs('WorldhopperTier 4'!M:M, 'WorldhopperTier 4'!$B:$B, "Boss")</f>
        <v>0</v>
      </c>
      <c r="M25" s="24">
        <f>minifs('WorldhopperTier 4'!N:N, 'WorldhopperTier 4'!$B:$B, "Boss")</f>
        <v>0</v>
      </c>
      <c r="N25" s="24">
        <f>minifs('WorldhopperTier 4'!O:O, 'WorldhopperTier 4'!$B:$B, "Boss")</f>
        <v>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7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7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7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7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28" t="s">
        <v>88</v>
      </c>
      <c r="B2" s="29" t="s">
        <v>18</v>
      </c>
      <c r="C2" s="30">
        <v>18.0</v>
      </c>
      <c r="D2" s="30">
        <v>14.0</v>
      </c>
      <c r="E2" s="30">
        <v>14.0</v>
      </c>
      <c r="F2" s="30">
        <v>38.0</v>
      </c>
      <c r="G2" s="30">
        <v>6.0</v>
      </c>
      <c r="H2" s="30">
        <v>0.0</v>
      </c>
      <c r="I2" s="30">
        <v>14.0</v>
      </c>
      <c r="J2" s="30">
        <v>7.0</v>
      </c>
      <c r="K2" s="30">
        <v>5.0</v>
      </c>
      <c r="L2" s="30">
        <v>0.0</v>
      </c>
      <c r="M2" s="30">
        <v>8.0</v>
      </c>
      <c r="N2" s="30">
        <v>13.0</v>
      </c>
      <c r="O2" s="30">
        <v>24.0</v>
      </c>
    </row>
    <row r="3" ht="22.5" customHeight="1">
      <c r="A3" s="9" t="s">
        <v>89</v>
      </c>
      <c r="B3" s="26" t="s">
        <v>18</v>
      </c>
      <c r="C3" s="27">
        <v>16.0</v>
      </c>
      <c r="D3" s="27">
        <v>15.0</v>
      </c>
      <c r="E3" s="27">
        <v>15.0</v>
      </c>
      <c r="F3" s="27">
        <v>40.0</v>
      </c>
      <c r="G3" s="27">
        <v>5.0</v>
      </c>
      <c r="H3" s="27">
        <v>0.0</v>
      </c>
      <c r="I3" s="27">
        <v>28.0</v>
      </c>
      <c r="J3" s="27">
        <v>16.0</v>
      </c>
      <c r="K3" s="27">
        <v>11.0</v>
      </c>
      <c r="L3" s="27">
        <v>0.0</v>
      </c>
      <c r="M3" s="27">
        <v>8.0</v>
      </c>
      <c r="N3" s="27">
        <v>20.0</v>
      </c>
      <c r="O3" s="27">
        <v>20.0</v>
      </c>
    </row>
    <row r="4" ht="22.5" customHeight="1">
      <c r="A4" s="28" t="s">
        <v>90</v>
      </c>
      <c r="B4" s="29" t="s">
        <v>18</v>
      </c>
      <c r="C4" s="30">
        <v>16.0</v>
      </c>
      <c r="D4" s="30">
        <v>14.0</v>
      </c>
      <c r="E4" s="30">
        <v>16.0</v>
      </c>
      <c r="F4" s="30">
        <v>38.0</v>
      </c>
      <c r="G4" s="30">
        <v>5.0</v>
      </c>
      <c r="H4" s="30">
        <v>0.0</v>
      </c>
      <c r="I4" s="30">
        <v>14.0</v>
      </c>
      <c r="J4" s="30">
        <v>17.0</v>
      </c>
      <c r="K4" s="30">
        <v>18.0</v>
      </c>
      <c r="L4" s="30">
        <v>0.0</v>
      </c>
      <c r="M4" s="30">
        <v>7.0</v>
      </c>
      <c r="N4" s="30">
        <v>10.0</v>
      </c>
      <c r="O4" s="30">
        <v>10.0</v>
      </c>
    </row>
    <row r="5" ht="22.5" customHeight="1">
      <c r="A5" s="9" t="s">
        <v>91</v>
      </c>
      <c r="B5" s="26" t="s">
        <v>18</v>
      </c>
      <c r="C5" s="27">
        <v>18.0</v>
      </c>
      <c r="D5" s="27">
        <v>17.0</v>
      </c>
      <c r="E5" s="27">
        <v>16.0</v>
      </c>
      <c r="F5" s="27">
        <v>45.0</v>
      </c>
      <c r="G5" s="27">
        <v>8.0</v>
      </c>
      <c r="H5" s="27">
        <v>6.0</v>
      </c>
      <c r="I5" s="27">
        <v>22.0</v>
      </c>
      <c r="J5" s="27">
        <v>9.0</v>
      </c>
      <c r="K5" s="27">
        <v>19.0</v>
      </c>
      <c r="L5" s="27">
        <v>9.0</v>
      </c>
      <c r="M5" s="27">
        <v>8.0</v>
      </c>
      <c r="N5" s="27">
        <v>20.0</v>
      </c>
      <c r="O5" s="27">
        <v>40.0</v>
      </c>
    </row>
    <row r="6" ht="22.5" customHeight="1">
      <c r="A6" s="28" t="s">
        <v>92</v>
      </c>
      <c r="B6" s="29" t="s">
        <v>18</v>
      </c>
      <c r="C6" s="30">
        <v>16.0</v>
      </c>
      <c r="D6" s="30">
        <v>19.0</v>
      </c>
      <c r="E6" s="30">
        <v>15.0</v>
      </c>
      <c r="F6" s="30">
        <v>41.0</v>
      </c>
      <c r="G6" s="30">
        <v>5.0</v>
      </c>
      <c r="H6" s="30">
        <v>6.0</v>
      </c>
      <c r="I6" s="30">
        <v>19.0</v>
      </c>
      <c r="J6" s="30">
        <v>14.0</v>
      </c>
      <c r="K6" s="30">
        <v>12.0</v>
      </c>
      <c r="L6" s="30">
        <v>9.0</v>
      </c>
      <c r="M6" s="30">
        <v>8.0</v>
      </c>
      <c r="N6" s="30">
        <v>19.0</v>
      </c>
      <c r="O6" s="30">
        <v>28.0</v>
      </c>
    </row>
    <row r="7" ht="22.5" customHeight="1">
      <c r="A7" s="9" t="s">
        <v>93</v>
      </c>
      <c r="B7" s="26" t="s">
        <v>18</v>
      </c>
      <c r="C7" s="27">
        <v>18.0</v>
      </c>
      <c r="D7" s="27">
        <v>14.0</v>
      </c>
      <c r="E7" s="27">
        <v>14.0</v>
      </c>
      <c r="F7" s="27">
        <v>42.0</v>
      </c>
      <c r="G7" s="27">
        <v>5.0</v>
      </c>
      <c r="H7" s="27">
        <v>5.0</v>
      </c>
      <c r="I7" s="27">
        <v>27.0</v>
      </c>
      <c r="J7" s="27">
        <v>12.0</v>
      </c>
      <c r="K7" s="27">
        <v>5.0</v>
      </c>
      <c r="L7" s="27">
        <v>0.0</v>
      </c>
      <c r="M7" s="27">
        <v>8.0</v>
      </c>
      <c r="N7" s="27">
        <v>36.0</v>
      </c>
      <c r="O7" s="27">
        <v>38.0</v>
      </c>
    </row>
    <row r="8" ht="22.5" customHeight="1">
      <c r="A8" s="9" t="s">
        <v>94</v>
      </c>
      <c r="B8" s="26" t="s">
        <v>18</v>
      </c>
      <c r="C8" s="27">
        <v>17.0</v>
      </c>
      <c r="D8" s="27">
        <v>15.0</v>
      </c>
      <c r="E8" s="27">
        <v>16.0</v>
      </c>
      <c r="F8" s="27">
        <v>40.0</v>
      </c>
      <c r="G8" s="27">
        <v>5.0</v>
      </c>
      <c r="H8" s="27">
        <v>0.0</v>
      </c>
      <c r="I8" s="27">
        <v>19.0</v>
      </c>
      <c r="J8" s="27">
        <v>9.0</v>
      </c>
      <c r="K8" s="27">
        <v>16.0</v>
      </c>
      <c r="L8" s="27">
        <v>0.0</v>
      </c>
      <c r="M8" s="27">
        <v>6.0</v>
      </c>
      <c r="N8" s="27">
        <v>22.0</v>
      </c>
      <c r="O8" s="27">
        <v>22.0</v>
      </c>
    </row>
    <row r="9" ht="22.5" customHeight="1">
      <c r="A9" s="9" t="s">
        <v>95</v>
      </c>
      <c r="B9" s="26" t="s">
        <v>18</v>
      </c>
      <c r="C9" s="27">
        <v>15.0</v>
      </c>
      <c r="D9" s="27">
        <v>15.0</v>
      </c>
      <c r="E9" s="27">
        <v>14.0</v>
      </c>
      <c r="F9" s="27">
        <v>40.0</v>
      </c>
      <c r="G9" s="27">
        <v>4.0</v>
      </c>
      <c r="H9" s="27">
        <v>5.0</v>
      </c>
      <c r="I9" s="27">
        <v>18.0</v>
      </c>
      <c r="J9" s="27">
        <v>8.0</v>
      </c>
      <c r="K9" s="27">
        <v>8.0</v>
      </c>
      <c r="L9" s="27">
        <v>11.0</v>
      </c>
      <c r="M9" s="27">
        <v>6.0</v>
      </c>
      <c r="N9" s="27">
        <v>42.0</v>
      </c>
      <c r="O9" s="27">
        <v>42.0</v>
      </c>
    </row>
    <row r="10" ht="22.5" customHeight="1">
      <c r="A10" s="9" t="s">
        <v>96</v>
      </c>
      <c r="B10" s="26" t="s">
        <v>15</v>
      </c>
      <c r="C10" s="27">
        <v>11.0</v>
      </c>
      <c r="D10" s="27">
        <v>15.0</v>
      </c>
      <c r="E10" s="27">
        <v>18.0</v>
      </c>
      <c r="F10" s="27">
        <v>18.0</v>
      </c>
      <c r="G10" s="27">
        <v>4.0</v>
      </c>
      <c r="H10" s="27">
        <v>0.0</v>
      </c>
      <c r="I10" s="27">
        <v>4.0</v>
      </c>
      <c r="J10" s="27">
        <v>4.0</v>
      </c>
      <c r="K10" s="27">
        <v>28.0</v>
      </c>
      <c r="L10" s="27">
        <v>0.0</v>
      </c>
      <c r="M10" s="27">
        <v>4.0</v>
      </c>
      <c r="N10" s="27">
        <v>7.0</v>
      </c>
      <c r="O10" s="27">
        <v>7.0</v>
      </c>
    </row>
    <row r="11" ht="22.5" customHeight="1">
      <c r="A11" s="9" t="s">
        <v>97</v>
      </c>
      <c r="B11" s="26" t="s">
        <v>18</v>
      </c>
      <c r="C11" s="27">
        <v>15.0</v>
      </c>
      <c r="D11" s="27">
        <v>15.0</v>
      </c>
      <c r="E11" s="27">
        <v>16.0</v>
      </c>
      <c r="F11" s="27">
        <v>42.0</v>
      </c>
      <c r="G11" s="27">
        <v>5.0</v>
      </c>
      <c r="H11" s="27">
        <v>0.0</v>
      </c>
      <c r="I11" s="27">
        <v>20.0</v>
      </c>
      <c r="J11" s="27">
        <v>11.0</v>
      </c>
      <c r="K11" s="27">
        <v>17.0</v>
      </c>
      <c r="L11" s="27">
        <v>0.0</v>
      </c>
      <c r="M11" s="27">
        <v>5.0</v>
      </c>
      <c r="N11" s="27">
        <v>15.0</v>
      </c>
      <c r="O11" s="27">
        <v>36.0</v>
      </c>
    </row>
    <row r="12" ht="22.5" customHeight="1">
      <c r="A12" s="28" t="s">
        <v>98</v>
      </c>
      <c r="B12" s="29" t="s">
        <v>18</v>
      </c>
      <c r="C12" s="30">
        <v>17.0</v>
      </c>
      <c r="D12" s="30">
        <v>15.0</v>
      </c>
      <c r="E12" s="30">
        <v>15.0</v>
      </c>
      <c r="F12" s="30">
        <v>45.0</v>
      </c>
      <c r="G12" s="30">
        <v>6.0</v>
      </c>
      <c r="H12" s="30">
        <v>5.0</v>
      </c>
      <c r="I12" s="30">
        <v>18.0</v>
      </c>
      <c r="J12" s="30">
        <v>7.0</v>
      </c>
      <c r="K12" s="30">
        <v>12.0</v>
      </c>
      <c r="L12" s="30">
        <v>9.0</v>
      </c>
      <c r="M12" s="30">
        <v>9.0</v>
      </c>
      <c r="N12" s="30">
        <v>33.0</v>
      </c>
      <c r="O12" s="30">
        <v>33.0</v>
      </c>
    </row>
    <row r="13" ht="22.5" customHeight="1">
      <c r="A13" s="28" t="s">
        <v>99</v>
      </c>
      <c r="B13" s="29" t="s">
        <v>18</v>
      </c>
      <c r="C13" s="30">
        <v>16.0</v>
      </c>
      <c r="D13" s="30">
        <v>15.0</v>
      </c>
      <c r="E13" s="30">
        <v>18.0</v>
      </c>
      <c r="F13" s="30">
        <v>42.0</v>
      </c>
      <c r="G13" s="30">
        <v>5.0</v>
      </c>
      <c r="H13" s="30">
        <v>6.0</v>
      </c>
      <c r="I13" s="30">
        <v>17.0</v>
      </c>
      <c r="J13" s="30">
        <v>6.0</v>
      </c>
      <c r="K13" s="30">
        <v>12.0</v>
      </c>
      <c r="L13" s="30">
        <v>0.0</v>
      </c>
      <c r="M13" s="30">
        <v>6.0</v>
      </c>
      <c r="N13" s="30">
        <v>21.0</v>
      </c>
      <c r="O13" s="30">
        <v>21.0</v>
      </c>
    </row>
    <row r="14" ht="22.5" customHeight="1">
      <c r="A14" s="9" t="s">
        <v>100</v>
      </c>
      <c r="B14" s="26" t="s">
        <v>18</v>
      </c>
      <c r="C14" s="27">
        <v>16.0</v>
      </c>
      <c r="D14" s="27">
        <v>14.0</v>
      </c>
      <c r="E14" s="27">
        <v>15.0</v>
      </c>
      <c r="F14" s="27">
        <v>40.0</v>
      </c>
      <c r="G14" s="27">
        <v>5.0</v>
      </c>
      <c r="H14" s="27">
        <v>0.0</v>
      </c>
      <c r="I14" s="27">
        <v>21.0</v>
      </c>
      <c r="J14" s="27">
        <v>10.0</v>
      </c>
      <c r="K14" s="27">
        <v>10.0</v>
      </c>
      <c r="L14" s="27">
        <v>0.0</v>
      </c>
      <c r="M14" s="27">
        <v>7.0</v>
      </c>
      <c r="N14" s="27">
        <v>16.0</v>
      </c>
      <c r="O14" s="27">
        <v>27.0</v>
      </c>
    </row>
    <row r="15" ht="22.5" customHeight="1">
      <c r="A15" s="9" t="s">
        <v>101</v>
      </c>
      <c r="B15" s="26" t="s">
        <v>18</v>
      </c>
      <c r="C15" s="27">
        <v>17.0</v>
      </c>
      <c r="D15" s="27">
        <v>11.0</v>
      </c>
      <c r="E15" s="27">
        <v>14.0</v>
      </c>
      <c r="F15" s="27">
        <v>25.0</v>
      </c>
      <c r="G15" s="27">
        <v>3.0</v>
      </c>
      <c r="H15" s="27">
        <v>0.0</v>
      </c>
      <c r="I15" s="27">
        <v>13.0</v>
      </c>
      <c r="J15" s="27">
        <v>0.0</v>
      </c>
      <c r="K15" s="27">
        <v>5.0</v>
      </c>
      <c r="L15" s="27">
        <v>0.0</v>
      </c>
      <c r="M15" s="27">
        <f>6</f>
        <v>6</v>
      </c>
      <c r="N15" s="27">
        <v>10.0</v>
      </c>
      <c r="O15" s="27">
        <v>19.0</v>
      </c>
    </row>
    <row r="16" ht="22.5" customHeight="1">
      <c r="A16" s="9" t="s">
        <v>102</v>
      </c>
      <c r="B16" s="26" t="s">
        <v>18</v>
      </c>
      <c r="C16" s="27">
        <v>16.0</v>
      </c>
      <c r="D16" s="27">
        <v>18.0</v>
      </c>
      <c r="E16" s="27">
        <v>15.0</v>
      </c>
      <c r="F16" s="27">
        <v>48.0</v>
      </c>
      <c r="G16" s="27">
        <v>4.0</v>
      </c>
      <c r="H16" s="27">
        <v>6.0</v>
      </c>
      <c r="I16" s="27">
        <v>14.0</v>
      </c>
      <c r="J16" s="27">
        <v>14.0</v>
      </c>
      <c r="K16" s="27">
        <v>4.0</v>
      </c>
      <c r="L16" s="27">
        <v>9.0</v>
      </c>
      <c r="M16" s="27">
        <v>7.0</v>
      </c>
      <c r="N16" s="27">
        <v>14.0</v>
      </c>
      <c r="O16" s="27">
        <v>19.0</v>
      </c>
    </row>
    <row r="17" ht="22.5" customHeight="1">
      <c r="A17" s="28" t="s">
        <v>103</v>
      </c>
      <c r="B17" s="29" t="s">
        <v>18</v>
      </c>
      <c r="C17" s="30">
        <v>14.0</v>
      </c>
      <c r="D17" s="30">
        <v>13.0</v>
      </c>
      <c r="E17" s="30">
        <v>14.0</v>
      </c>
      <c r="F17" s="30">
        <v>14.0</v>
      </c>
      <c r="G17" s="30">
        <v>4.0</v>
      </c>
      <c r="H17" s="30">
        <v>5.0</v>
      </c>
      <c r="I17" s="30">
        <v>5.0</v>
      </c>
      <c r="J17" s="30">
        <v>0.0</v>
      </c>
      <c r="K17" s="30">
        <v>13.0</v>
      </c>
      <c r="L17" s="30">
        <v>0.0</v>
      </c>
      <c r="M17" s="30">
        <v>5.0</v>
      </c>
      <c r="N17" s="30">
        <v>7.0</v>
      </c>
      <c r="O17" s="30">
        <v>7.0</v>
      </c>
    </row>
    <row r="18" ht="22.5" customHeight="1">
      <c r="A18" s="9" t="s">
        <v>104</v>
      </c>
      <c r="B18" s="26" t="s">
        <v>18</v>
      </c>
      <c r="C18" s="27">
        <v>16.0</v>
      </c>
      <c r="D18" s="27">
        <v>19.0</v>
      </c>
      <c r="E18" s="27">
        <v>15.0</v>
      </c>
      <c r="F18" s="27">
        <v>41.0</v>
      </c>
      <c r="G18" s="27">
        <v>5.0</v>
      </c>
      <c r="H18" s="27">
        <v>6.0</v>
      </c>
      <c r="I18" s="27">
        <v>19.0</v>
      </c>
      <c r="J18" s="27">
        <v>14.0</v>
      </c>
      <c r="K18" s="27">
        <v>12.0</v>
      </c>
      <c r="L18" s="27">
        <v>9.0</v>
      </c>
      <c r="M18" s="27">
        <v>8.0</v>
      </c>
      <c r="N18" s="27">
        <v>27.0</v>
      </c>
      <c r="O18" s="27">
        <v>44.0</v>
      </c>
    </row>
    <row r="19" ht="22.5" customHeight="1">
      <c r="A19" s="28" t="s">
        <v>105</v>
      </c>
      <c r="B19" s="29" t="s">
        <v>18</v>
      </c>
      <c r="C19" s="30">
        <v>15.0</v>
      </c>
      <c r="D19" s="30">
        <v>15.0</v>
      </c>
      <c r="E19" s="30">
        <v>19.0</v>
      </c>
      <c r="F19" s="30">
        <v>38.0</v>
      </c>
      <c r="G19" s="30">
        <v>4.0</v>
      </c>
      <c r="H19" s="30">
        <v>8.0</v>
      </c>
      <c r="I19" s="30">
        <v>20.0</v>
      </c>
      <c r="J19" s="30">
        <v>10.0</v>
      </c>
      <c r="K19" s="30">
        <v>24.0</v>
      </c>
      <c r="L19" s="30">
        <v>9.0</v>
      </c>
      <c r="M19" s="30">
        <v>7.0</v>
      </c>
      <c r="N19" s="30">
        <v>10.0</v>
      </c>
      <c r="O19" s="30">
        <v>10.0</v>
      </c>
    </row>
    <row r="20" ht="22.5" customHeight="1">
      <c r="A20" s="9" t="s">
        <v>106</v>
      </c>
      <c r="B20" s="26" t="s">
        <v>18</v>
      </c>
      <c r="C20" s="27">
        <v>14.0</v>
      </c>
      <c r="D20" s="27">
        <v>16.0</v>
      </c>
      <c r="E20" s="27">
        <v>16.0</v>
      </c>
      <c r="F20" s="27">
        <v>32.0</v>
      </c>
      <c r="G20" s="27">
        <v>4.0</v>
      </c>
      <c r="H20" s="27">
        <v>7.0</v>
      </c>
      <c r="I20" s="27">
        <v>12.0</v>
      </c>
      <c r="J20" s="27">
        <v>16.0</v>
      </c>
      <c r="K20" s="27">
        <v>14.0</v>
      </c>
      <c r="L20" s="27">
        <v>0.0</v>
      </c>
      <c r="M20" s="27">
        <v>6.0</v>
      </c>
      <c r="N20" s="27">
        <v>18.0</v>
      </c>
      <c r="O20" s="27">
        <v>18.0</v>
      </c>
    </row>
    <row r="21" ht="22.5" customHeight="1">
      <c r="A21" s="9" t="s">
        <v>107</v>
      </c>
      <c r="B21" s="26" t="s">
        <v>15</v>
      </c>
      <c r="C21" s="27">
        <v>15.0</v>
      </c>
      <c r="D21" s="27">
        <v>12.0</v>
      </c>
      <c r="E21" s="27">
        <v>14.0</v>
      </c>
      <c r="F21" s="27">
        <v>24.0</v>
      </c>
      <c r="G21" s="27">
        <v>3.0</v>
      </c>
      <c r="H21" s="27">
        <v>5.0</v>
      </c>
      <c r="I21" s="27">
        <v>28.0</v>
      </c>
      <c r="J21" s="27">
        <v>0.0</v>
      </c>
      <c r="K21" s="27">
        <v>10.0</v>
      </c>
      <c r="L21" s="27">
        <v>0.0</v>
      </c>
      <c r="M21" s="27">
        <v>7.0</v>
      </c>
      <c r="N21" s="27">
        <v>9.0</v>
      </c>
      <c r="O21" s="27">
        <v>12.0</v>
      </c>
    </row>
    <row r="22" ht="22.5" customHeight="1">
      <c r="A22" s="9" t="s">
        <v>108</v>
      </c>
      <c r="B22" s="26" t="s">
        <v>18</v>
      </c>
      <c r="C22" s="27">
        <v>16.0</v>
      </c>
      <c r="D22" s="27">
        <v>14.0</v>
      </c>
      <c r="E22" s="27">
        <v>15.0</v>
      </c>
      <c r="F22" s="27">
        <v>38.0</v>
      </c>
      <c r="G22" s="27">
        <v>3.0</v>
      </c>
      <c r="H22" s="27">
        <v>0.0</v>
      </c>
      <c r="I22" s="27">
        <v>16.0</v>
      </c>
      <c r="J22" s="27">
        <v>0.0</v>
      </c>
      <c r="K22" s="27">
        <v>21.0</v>
      </c>
      <c r="L22" s="27">
        <v>0.0</v>
      </c>
      <c r="M22" s="27">
        <v>6.0</v>
      </c>
      <c r="N22" s="27">
        <v>8.0</v>
      </c>
      <c r="O22" s="27">
        <v>8.0</v>
      </c>
    </row>
    <row r="23" ht="22.5" customHeight="1">
      <c r="A23" s="28" t="s">
        <v>109</v>
      </c>
      <c r="B23" s="29" t="s">
        <v>18</v>
      </c>
      <c r="C23" s="30">
        <v>19.0</v>
      </c>
      <c r="D23" s="30">
        <v>13.0</v>
      </c>
      <c r="E23" s="30">
        <v>15.0</v>
      </c>
      <c r="F23" s="30">
        <v>48.0</v>
      </c>
      <c r="G23" s="30">
        <v>4.0</v>
      </c>
      <c r="H23" s="30">
        <v>0.0</v>
      </c>
      <c r="I23" s="30">
        <v>15.0</v>
      </c>
      <c r="J23" s="30">
        <v>0.0</v>
      </c>
      <c r="K23" s="30">
        <v>13.0</v>
      </c>
      <c r="L23" s="30">
        <v>0.0</v>
      </c>
      <c r="M23" s="30">
        <v>7.0</v>
      </c>
      <c r="N23" s="30">
        <v>12.0</v>
      </c>
      <c r="O23" s="30">
        <v>23.0</v>
      </c>
    </row>
    <row r="24" ht="22.5" customHeight="1">
      <c r="A24" s="9" t="s">
        <v>110</v>
      </c>
      <c r="B24" s="26" t="s">
        <v>18</v>
      </c>
      <c r="C24" s="27">
        <v>15.0</v>
      </c>
      <c r="D24" s="27">
        <v>15.0</v>
      </c>
      <c r="E24" s="27">
        <v>15.0</v>
      </c>
      <c r="F24" s="27">
        <v>40.0</v>
      </c>
      <c r="G24" s="27">
        <v>5.0</v>
      </c>
      <c r="H24" s="27">
        <v>6.0</v>
      </c>
      <c r="I24" s="27">
        <v>17.0</v>
      </c>
      <c r="J24" s="27">
        <v>21.0</v>
      </c>
      <c r="K24" s="27">
        <v>13.0</v>
      </c>
      <c r="L24" s="27">
        <v>6.0</v>
      </c>
      <c r="M24" s="27">
        <v>6.0</v>
      </c>
      <c r="N24" s="27">
        <v>38.0</v>
      </c>
      <c r="O24" s="27">
        <v>50.0</v>
      </c>
    </row>
    <row r="25" ht="22.5" customHeight="1">
      <c r="A25" s="9" t="s">
        <v>111</v>
      </c>
      <c r="B25" s="26" t="s">
        <v>18</v>
      </c>
      <c r="C25" s="27">
        <v>14.0</v>
      </c>
      <c r="D25" s="27">
        <v>16.0</v>
      </c>
      <c r="E25" s="27">
        <v>17.0</v>
      </c>
      <c r="F25" s="27">
        <v>38.0</v>
      </c>
      <c r="G25" s="27">
        <v>5.0</v>
      </c>
      <c r="H25" s="27">
        <v>0.0</v>
      </c>
      <c r="I25" s="27">
        <v>6.0</v>
      </c>
      <c r="J25" s="27">
        <v>8.0</v>
      </c>
      <c r="K25" s="27">
        <v>26.0</v>
      </c>
      <c r="L25" s="27">
        <v>0.0</v>
      </c>
      <c r="M25" s="27">
        <v>6.0</v>
      </c>
      <c r="N25" s="27">
        <v>8.0</v>
      </c>
      <c r="O25" s="27">
        <v>8.0</v>
      </c>
    </row>
    <row r="26" ht="22.5" customHeight="1">
      <c r="A26" s="28" t="s">
        <v>112</v>
      </c>
      <c r="B26" s="29" t="s">
        <v>18</v>
      </c>
      <c r="C26" s="30">
        <v>13.0</v>
      </c>
      <c r="D26" s="30">
        <v>16.0</v>
      </c>
      <c r="E26" s="30">
        <v>18.0</v>
      </c>
      <c r="F26" s="30">
        <v>32.0</v>
      </c>
      <c r="G26" s="30">
        <v>6.0</v>
      </c>
      <c r="H26" s="30">
        <v>0.0</v>
      </c>
      <c r="I26" s="30">
        <v>0.0</v>
      </c>
      <c r="J26" s="30">
        <v>17.0</v>
      </c>
      <c r="K26" s="30">
        <v>16.0</v>
      </c>
      <c r="L26" s="30">
        <v>0.0</v>
      </c>
      <c r="M26" s="30">
        <v>7.0</v>
      </c>
      <c r="N26" s="30">
        <v>10.0</v>
      </c>
      <c r="O26" s="30">
        <v>19.0</v>
      </c>
    </row>
    <row r="27" ht="22.5" customHeight="1">
      <c r="A27" s="9" t="s">
        <v>113</v>
      </c>
      <c r="B27" s="26" t="s">
        <v>18</v>
      </c>
      <c r="C27" s="27">
        <v>15.0</v>
      </c>
      <c r="D27" s="27">
        <v>14.0</v>
      </c>
      <c r="E27" s="27">
        <v>13.0</v>
      </c>
      <c r="F27" s="27">
        <v>38.0</v>
      </c>
      <c r="G27" s="27">
        <v>5.0</v>
      </c>
      <c r="H27" s="27">
        <v>0.0</v>
      </c>
      <c r="I27" s="27">
        <v>19.0</v>
      </c>
      <c r="J27" s="27">
        <v>8.0</v>
      </c>
      <c r="K27" s="27">
        <v>8.0</v>
      </c>
      <c r="L27" s="27">
        <v>0.0</v>
      </c>
      <c r="M27" s="27">
        <v>6.0</v>
      </c>
      <c r="N27" s="27">
        <v>14.0</v>
      </c>
      <c r="O27" s="27">
        <v>28.0</v>
      </c>
    </row>
    <row r="28" ht="22.5" customHeight="1">
      <c r="A28" s="9" t="s">
        <v>114</v>
      </c>
      <c r="B28" s="26" t="s">
        <v>18</v>
      </c>
      <c r="C28" s="27">
        <v>16.0</v>
      </c>
      <c r="D28" s="27">
        <v>16.0</v>
      </c>
      <c r="E28" s="27">
        <v>14.0</v>
      </c>
      <c r="F28" s="27">
        <v>40.0</v>
      </c>
      <c r="G28" s="27">
        <v>6.0</v>
      </c>
      <c r="H28" s="27">
        <v>5.0</v>
      </c>
      <c r="I28" s="27">
        <v>18.0</v>
      </c>
      <c r="J28" s="27">
        <v>13.0</v>
      </c>
      <c r="K28" s="27">
        <v>4.0</v>
      </c>
      <c r="L28" s="27">
        <v>0.0</v>
      </c>
      <c r="M28" s="27">
        <v>6.0</v>
      </c>
      <c r="N28" s="27">
        <v>15.0</v>
      </c>
      <c r="O28" s="27">
        <v>25.0</v>
      </c>
    </row>
    <row r="29" ht="22.5" customHeight="1">
      <c r="A29" s="28" t="s">
        <v>115</v>
      </c>
      <c r="B29" s="29" t="s">
        <v>18</v>
      </c>
      <c r="C29" s="30">
        <v>17.0</v>
      </c>
      <c r="D29" s="30">
        <v>12.0</v>
      </c>
      <c r="E29" s="30">
        <v>14.0</v>
      </c>
      <c r="F29" s="30">
        <v>42.0</v>
      </c>
      <c r="G29" s="30">
        <v>4.0</v>
      </c>
      <c r="H29" s="30">
        <v>0.0</v>
      </c>
      <c r="I29" s="30">
        <v>19.0</v>
      </c>
      <c r="J29" s="30">
        <v>5.0</v>
      </c>
      <c r="K29" s="30">
        <v>12.0</v>
      </c>
      <c r="L29" s="30">
        <v>0.0</v>
      </c>
      <c r="M29" s="30">
        <f>7</f>
        <v>7</v>
      </c>
      <c r="N29" s="30">
        <v>22.0</v>
      </c>
      <c r="O29" s="30">
        <v>22.0</v>
      </c>
    </row>
    <row r="30" ht="22.5" customHeight="1">
      <c r="A30" s="28" t="s">
        <v>116</v>
      </c>
      <c r="B30" s="29" t="s">
        <v>18</v>
      </c>
      <c r="C30" s="30">
        <v>13.0</v>
      </c>
      <c r="D30" s="30">
        <v>13.0</v>
      </c>
      <c r="E30" s="30">
        <v>16.0</v>
      </c>
      <c r="F30" s="30">
        <v>40.0</v>
      </c>
      <c r="G30" s="30">
        <v>4.0</v>
      </c>
      <c r="H30" s="30">
        <v>2.0</v>
      </c>
      <c r="I30" s="30">
        <v>14.0</v>
      </c>
      <c r="J30" s="30">
        <v>5.0</v>
      </c>
      <c r="K30" s="30">
        <v>18.0</v>
      </c>
      <c r="L30" s="30">
        <v>8.0</v>
      </c>
      <c r="M30" s="30">
        <v>5.0</v>
      </c>
      <c r="N30" s="30">
        <v>9.0</v>
      </c>
      <c r="O30" s="30">
        <v>9.0</v>
      </c>
    </row>
    <row r="31" ht="22.5" customHeight="1">
      <c r="A31" s="28" t="s">
        <v>117</v>
      </c>
      <c r="B31" s="29" t="s">
        <v>20</v>
      </c>
      <c r="C31" s="30">
        <v>18.0</v>
      </c>
      <c r="D31" s="30">
        <v>15.0</v>
      </c>
      <c r="E31" s="30">
        <v>16.0</v>
      </c>
      <c r="F31" s="30">
        <v>144.0</v>
      </c>
      <c r="G31" s="30">
        <v>5.0</v>
      </c>
      <c r="H31" s="30">
        <v>0.0</v>
      </c>
      <c r="I31" s="30">
        <v>14.0</v>
      </c>
      <c r="J31" s="30">
        <v>6.0</v>
      </c>
      <c r="K31" s="30">
        <v>5.0</v>
      </c>
      <c r="L31" s="30">
        <v>0.0</v>
      </c>
      <c r="M31" s="30">
        <v>8.0</v>
      </c>
      <c r="N31" s="30">
        <v>17.0</v>
      </c>
      <c r="O31" s="30">
        <v>32.0</v>
      </c>
    </row>
    <row r="32" ht="22.5" customHeight="1">
      <c r="A32" s="9" t="s">
        <v>118</v>
      </c>
      <c r="B32" s="26" t="s">
        <v>20</v>
      </c>
      <c r="C32" s="27">
        <v>19.0</v>
      </c>
      <c r="D32" s="27">
        <v>14.0</v>
      </c>
      <c r="E32" s="27">
        <v>16.0</v>
      </c>
      <c r="F32" s="27">
        <v>126.0</v>
      </c>
      <c r="G32" s="27">
        <v>5.0</v>
      </c>
      <c r="H32" s="27">
        <v>0.0</v>
      </c>
      <c r="I32" s="27">
        <v>8.0</v>
      </c>
      <c r="J32" s="27">
        <v>5.0</v>
      </c>
      <c r="K32" s="27">
        <v>14.0</v>
      </c>
      <c r="L32" s="27">
        <v>0.0</v>
      </c>
      <c r="M32" s="27">
        <v>8.0</v>
      </c>
      <c r="N32" s="27">
        <v>12.0</v>
      </c>
      <c r="O32" s="27">
        <v>20.0</v>
      </c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  <dataValidation type="custom" allowBlank="1" showDropDown="1" sqref="C2:K32 N2:O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6.38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28" t="s">
        <v>119</v>
      </c>
      <c r="B2" s="29" t="s">
        <v>18</v>
      </c>
      <c r="C2" s="28">
        <v>14.0</v>
      </c>
      <c r="D2" s="28">
        <v>20.0</v>
      </c>
      <c r="E2" s="28">
        <v>17.0</v>
      </c>
      <c r="F2" s="28">
        <v>60.0</v>
      </c>
      <c r="G2" s="28">
        <v>8.0</v>
      </c>
      <c r="H2" s="28">
        <v>6.0</v>
      </c>
      <c r="I2" s="28">
        <v>14.0</v>
      </c>
      <c r="J2" s="28">
        <v>36.0</v>
      </c>
      <c r="K2" s="28">
        <v>23.0</v>
      </c>
      <c r="L2" s="9">
        <v>10.0</v>
      </c>
      <c r="M2" s="9">
        <f>round(AVERAGE(7,10),0) </f>
        <v>9</v>
      </c>
      <c r="N2" s="28">
        <v>21.0</v>
      </c>
      <c r="O2" s="28">
        <v>35.0</v>
      </c>
    </row>
    <row r="3" ht="22.5" customHeight="1">
      <c r="A3" s="9" t="s">
        <v>120</v>
      </c>
      <c r="B3" s="26" t="s">
        <v>20</v>
      </c>
      <c r="C3" s="9">
        <v>14.0</v>
      </c>
      <c r="D3" s="9">
        <v>22.0</v>
      </c>
      <c r="E3" s="9">
        <v>17.0</v>
      </c>
      <c r="F3" s="9">
        <v>180.0</v>
      </c>
      <c r="G3" s="9">
        <v>9.0</v>
      </c>
      <c r="H3" s="9">
        <v>9.0</v>
      </c>
      <c r="I3" s="9">
        <v>14.0</v>
      </c>
      <c r="J3" s="9">
        <v>40.0</v>
      </c>
      <c r="K3" s="9">
        <v>22.0</v>
      </c>
      <c r="L3" s="9">
        <v>11.0</v>
      </c>
      <c r="M3" s="9">
        <f>round(AVERAGE(7,11),0) </f>
        <v>9</v>
      </c>
      <c r="N3" s="9">
        <v>22.0</v>
      </c>
      <c r="O3" s="9">
        <v>44.0</v>
      </c>
    </row>
    <row r="4" ht="22.5" customHeight="1">
      <c r="A4" s="9" t="s">
        <v>121</v>
      </c>
      <c r="B4" s="26" t="s">
        <v>18</v>
      </c>
      <c r="C4" s="9">
        <v>17.0</v>
      </c>
      <c r="D4" s="9">
        <v>20.0</v>
      </c>
      <c r="E4" s="9">
        <v>19.0</v>
      </c>
      <c r="F4" s="9">
        <v>60.0</v>
      </c>
      <c r="G4" s="9">
        <v>6.0</v>
      </c>
      <c r="H4" s="9">
        <v>0.0</v>
      </c>
      <c r="I4" s="9">
        <v>22.0</v>
      </c>
      <c r="J4" s="9">
        <v>23.0</v>
      </c>
      <c r="K4" s="9">
        <v>25.0</v>
      </c>
      <c r="L4" s="9">
        <v>0.0</v>
      </c>
      <c r="M4" s="9">
        <v>3.0</v>
      </c>
      <c r="N4" s="9">
        <v>7.0</v>
      </c>
      <c r="O4" s="9">
        <v>7.0</v>
      </c>
    </row>
    <row r="5" ht="22.5" customHeight="1">
      <c r="A5" s="28" t="s">
        <v>122</v>
      </c>
      <c r="B5" s="29" t="s">
        <v>20</v>
      </c>
      <c r="C5" s="28">
        <v>22.0</v>
      </c>
      <c r="D5" s="28">
        <v>17.0</v>
      </c>
      <c r="E5" s="28">
        <v>17.0</v>
      </c>
      <c r="F5" s="28">
        <v>198.0</v>
      </c>
      <c r="G5" s="28">
        <v>7.0</v>
      </c>
      <c r="H5" s="28">
        <v>0.0</v>
      </c>
      <c r="I5" s="28">
        <v>20.0</v>
      </c>
      <c r="J5" s="28">
        <v>9.0</v>
      </c>
      <c r="K5" s="28">
        <v>9.0</v>
      </c>
      <c r="L5" s="28">
        <v>0.0</v>
      </c>
      <c r="M5" s="28">
        <v>11.0</v>
      </c>
      <c r="N5" s="28">
        <v>42.0</v>
      </c>
      <c r="O5" s="28">
        <v>42.0</v>
      </c>
    </row>
    <row r="6" ht="22.5" customHeight="1">
      <c r="A6" s="28" t="s">
        <v>123</v>
      </c>
      <c r="B6" s="29" t="s">
        <v>18</v>
      </c>
      <c r="C6" s="28">
        <v>16.0</v>
      </c>
      <c r="D6" s="28">
        <v>17.0</v>
      </c>
      <c r="E6" s="28">
        <v>15.0</v>
      </c>
      <c r="F6" s="28">
        <v>47.0</v>
      </c>
      <c r="G6" s="28">
        <v>5.0</v>
      </c>
      <c r="H6" s="28">
        <v>6.0</v>
      </c>
      <c r="I6" s="28">
        <v>24.0</v>
      </c>
      <c r="J6" s="28">
        <v>12.0</v>
      </c>
      <c r="K6" s="28">
        <v>12.0</v>
      </c>
      <c r="L6" s="28">
        <v>15.0</v>
      </c>
      <c r="M6" s="28">
        <v>8.0</v>
      </c>
      <c r="N6" s="28">
        <v>35.0</v>
      </c>
      <c r="O6" s="28">
        <v>35.0</v>
      </c>
    </row>
    <row r="7" ht="22.5" customHeight="1">
      <c r="A7" s="28" t="s">
        <v>124</v>
      </c>
      <c r="B7" s="29" t="s">
        <v>18</v>
      </c>
      <c r="C7" s="28">
        <v>17.0</v>
      </c>
      <c r="D7" s="28">
        <v>16.0</v>
      </c>
      <c r="E7" s="28">
        <v>17.0</v>
      </c>
      <c r="F7" s="28">
        <v>55.0</v>
      </c>
      <c r="G7" s="28">
        <v>7.0</v>
      </c>
      <c r="H7" s="28">
        <v>0.0</v>
      </c>
      <c r="I7" s="28">
        <v>30.0</v>
      </c>
      <c r="J7" s="28">
        <v>17.0</v>
      </c>
      <c r="K7" s="28">
        <v>24.0</v>
      </c>
      <c r="L7" s="28">
        <v>0.0</v>
      </c>
      <c r="M7" s="28">
        <f>10</f>
        <v>10</v>
      </c>
      <c r="N7" s="28">
        <v>22.0</v>
      </c>
      <c r="O7" s="28">
        <v>22.0</v>
      </c>
    </row>
    <row r="8" ht="22.5" customHeight="1">
      <c r="A8" s="9" t="s">
        <v>125</v>
      </c>
      <c r="B8" s="26" t="s">
        <v>18</v>
      </c>
      <c r="C8" s="9">
        <v>17.0</v>
      </c>
      <c r="D8" s="9">
        <v>16.0</v>
      </c>
      <c r="E8" s="9">
        <v>16.0</v>
      </c>
      <c r="F8" s="9">
        <v>62.0</v>
      </c>
      <c r="G8" s="9">
        <v>6.0</v>
      </c>
      <c r="H8" s="9">
        <v>5.0</v>
      </c>
      <c r="I8" s="9">
        <v>22.0</v>
      </c>
      <c r="J8" s="9">
        <v>14.0</v>
      </c>
      <c r="K8" s="9">
        <v>22.0</v>
      </c>
      <c r="L8" s="9">
        <v>11.0</v>
      </c>
      <c r="M8" s="9">
        <v>11.0</v>
      </c>
      <c r="N8" s="9">
        <v>16.0</v>
      </c>
      <c r="O8" s="9">
        <v>27.0</v>
      </c>
    </row>
    <row r="9" ht="22.5" customHeight="1">
      <c r="A9" s="28" t="s">
        <v>126</v>
      </c>
      <c r="B9" s="29" t="s">
        <v>18</v>
      </c>
      <c r="C9" s="28">
        <v>18.0</v>
      </c>
      <c r="D9" s="28">
        <v>15.0</v>
      </c>
      <c r="E9" s="28">
        <v>18.0</v>
      </c>
      <c r="F9" s="28">
        <v>58.0</v>
      </c>
      <c r="G9" s="28">
        <v>6.0</v>
      </c>
      <c r="H9" s="28">
        <v>8.0</v>
      </c>
      <c r="I9" s="28">
        <v>25.0</v>
      </c>
      <c r="J9" s="28">
        <v>16.0</v>
      </c>
      <c r="K9" s="28">
        <v>26.0</v>
      </c>
      <c r="L9" s="28">
        <v>10.0</v>
      </c>
      <c r="M9" s="28">
        <v>9.0</v>
      </c>
      <c r="N9" s="28">
        <v>36.0</v>
      </c>
      <c r="O9" s="28">
        <v>36.0</v>
      </c>
    </row>
    <row r="10" ht="22.5" customHeight="1">
      <c r="A10" s="28" t="s">
        <v>127</v>
      </c>
      <c r="B10" s="29" t="s">
        <v>20</v>
      </c>
      <c r="C10" s="28">
        <v>16.0</v>
      </c>
      <c r="D10" s="28">
        <v>20.0</v>
      </c>
      <c r="E10" s="28">
        <v>16.0</v>
      </c>
      <c r="F10" s="28">
        <v>185.0</v>
      </c>
      <c r="G10" s="28">
        <v>7.0</v>
      </c>
      <c r="H10" s="28">
        <v>6.0</v>
      </c>
      <c r="I10" s="28">
        <v>16.0</v>
      </c>
      <c r="J10" s="28">
        <v>18.0</v>
      </c>
      <c r="K10" s="28">
        <v>19.0</v>
      </c>
      <c r="L10" s="28">
        <v>11.0</v>
      </c>
      <c r="M10" s="28">
        <v>8.0</v>
      </c>
      <c r="N10" s="28">
        <v>20.0</v>
      </c>
      <c r="O10" s="28">
        <v>40.0</v>
      </c>
    </row>
    <row r="11" ht="22.5" customHeight="1">
      <c r="A11" s="9" t="s">
        <v>128</v>
      </c>
      <c r="B11" s="26" t="s">
        <v>20</v>
      </c>
      <c r="C11" s="9">
        <v>18.0</v>
      </c>
      <c r="D11" s="9">
        <v>16.0</v>
      </c>
      <c r="E11" s="9">
        <v>18.0</v>
      </c>
      <c r="F11" s="9">
        <v>200.0</v>
      </c>
      <c r="G11" s="9">
        <v>7.0</v>
      </c>
      <c r="H11" s="9">
        <v>8.0</v>
      </c>
      <c r="I11" s="9">
        <v>21.0</v>
      </c>
      <c r="J11" s="9">
        <v>10.0</v>
      </c>
      <c r="K11" s="9">
        <v>15.0</v>
      </c>
      <c r="L11" s="9">
        <v>10.0</v>
      </c>
      <c r="M11" s="9">
        <v>11.0</v>
      </c>
      <c r="N11" s="9">
        <v>21.0</v>
      </c>
      <c r="O11" s="9">
        <v>40.0</v>
      </c>
    </row>
    <row r="12" ht="22.5" customHeight="1">
      <c r="A12" s="28" t="s">
        <v>129</v>
      </c>
      <c r="B12" s="29" t="s">
        <v>18</v>
      </c>
      <c r="C12" s="28">
        <v>19.0</v>
      </c>
      <c r="D12" s="28">
        <v>15.0</v>
      </c>
      <c r="E12" s="28">
        <v>16.0</v>
      </c>
      <c r="F12" s="28">
        <v>52.0</v>
      </c>
      <c r="G12" s="28">
        <v>6.0</v>
      </c>
      <c r="H12" s="28">
        <v>0.0</v>
      </c>
      <c r="I12" s="28">
        <v>17.0</v>
      </c>
      <c r="J12" s="28">
        <v>0.0</v>
      </c>
      <c r="K12" s="28">
        <v>19.0</v>
      </c>
      <c r="L12" s="28">
        <v>0.0</v>
      </c>
      <c r="M12" s="28">
        <v>9.0</v>
      </c>
      <c r="N12" s="28">
        <v>16.0</v>
      </c>
      <c r="O12" s="28">
        <v>16.0</v>
      </c>
    </row>
    <row r="13" ht="22.5" customHeight="1">
      <c r="A13" s="28" t="s">
        <v>130</v>
      </c>
      <c r="B13" s="29" t="s">
        <v>18</v>
      </c>
      <c r="C13" s="28">
        <v>16.0</v>
      </c>
      <c r="D13" s="28">
        <v>18.0</v>
      </c>
      <c r="E13" s="28">
        <v>19.0</v>
      </c>
      <c r="F13" s="28">
        <v>60.0</v>
      </c>
      <c r="G13" s="28">
        <v>6.0</v>
      </c>
      <c r="H13" s="28">
        <v>0.0</v>
      </c>
      <c r="I13" s="28">
        <v>13.0</v>
      </c>
      <c r="J13" s="28">
        <v>21.0</v>
      </c>
      <c r="K13" s="28">
        <v>26.0</v>
      </c>
      <c r="L13" s="28">
        <v>0.0</v>
      </c>
      <c r="M13" s="28">
        <v>7.0</v>
      </c>
      <c r="N13" s="28">
        <v>24.0</v>
      </c>
      <c r="O13" s="28">
        <v>41.0</v>
      </c>
    </row>
    <row r="14" ht="22.5" customHeight="1">
      <c r="A14" s="28" t="s">
        <v>131</v>
      </c>
      <c r="B14" s="29" t="s">
        <v>20</v>
      </c>
      <c r="C14" s="28">
        <v>24.0</v>
      </c>
      <c r="D14" s="28">
        <v>19.0</v>
      </c>
      <c r="E14" s="28">
        <v>16.0</v>
      </c>
      <c r="F14" s="28">
        <v>215.0</v>
      </c>
      <c r="G14" s="28">
        <v>11.0</v>
      </c>
      <c r="H14" s="28">
        <v>0.0</v>
      </c>
      <c r="I14" s="28">
        <v>13.0</v>
      </c>
      <c r="J14" s="28">
        <v>11.0</v>
      </c>
      <c r="K14" s="28">
        <v>0.0</v>
      </c>
      <c r="L14" s="28">
        <v>0.0</v>
      </c>
      <c r="M14" s="28">
        <v>13.0</v>
      </c>
      <c r="N14" s="28">
        <v>54.0</v>
      </c>
      <c r="O14" s="28">
        <v>54.0</v>
      </c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</sheetData>
  <dataValidations>
    <dataValidation type="list" allowBlank="1" showErrorMessage="1" sqref="B2:B14">
      <formula1>"Minion,Type,Boss,Rival"</formula1>
    </dataValidation>
    <dataValidation type="list" allowBlank="1" showErrorMessage="1" sqref="B15:B997">
      <formula1>"Minion,Type,Boss,Rival"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3.25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9" t="s">
        <v>132</v>
      </c>
      <c r="B2" s="26" t="s">
        <v>18</v>
      </c>
      <c r="C2" s="9">
        <v>16.0</v>
      </c>
      <c r="D2" s="9">
        <v>19.0</v>
      </c>
      <c r="E2" s="9">
        <v>17.0</v>
      </c>
      <c r="F2" s="9">
        <v>65.0</v>
      </c>
      <c r="G2" s="9">
        <v>6.0</v>
      </c>
      <c r="H2" s="9">
        <v>7.0</v>
      </c>
      <c r="I2" s="9">
        <v>31.0</v>
      </c>
      <c r="J2" s="9">
        <v>17.0</v>
      </c>
      <c r="K2" s="9">
        <v>15.0</v>
      </c>
      <c r="L2" s="9">
        <v>19.0</v>
      </c>
      <c r="M2" s="9">
        <v>10.0</v>
      </c>
      <c r="N2" s="9">
        <v>46.0</v>
      </c>
      <c r="O2" s="9">
        <v>46.0</v>
      </c>
    </row>
    <row r="3" ht="22.5" customHeight="1">
      <c r="A3" s="9" t="s">
        <v>133</v>
      </c>
      <c r="B3" s="26" t="s">
        <v>20</v>
      </c>
      <c r="C3" s="9">
        <v>19.0</v>
      </c>
      <c r="D3" s="9">
        <v>18.0</v>
      </c>
      <c r="E3" s="9">
        <v>19.0</v>
      </c>
      <c r="F3" s="9">
        <v>190.0</v>
      </c>
      <c r="G3" s="9">
        <v>11.0</v>
      </c>
      <c r="H3" s="9">
        <v>7.0</v>
      </c>
      <c r="I3" s="9">
        <v>28.0</v>
      </c>
      <c r="J3" s="9">
        <v>10.0</v>
      </c>
      <c r="K3" s="9">
        <v>36.0</v>
      </c>
      <c r="L3" s="9">
        <v>14.0</v>
      </c>
      <c r="M3" s="9">
        <v>14.0</v>
      </c>
      <c r="N3" s="9">
        <v>52.0</v>
      </c>
      <c r="O3" s="9">
        <v>83.0</v>
      </c>
    </row>
    <row r="4" ht="22.5" customHeight="1">
      <c r="A4" s="28" t="s">
        <v>134</v>
      </c>
      <c r="B4" s="29" t="s">
        <v>18</v>
      </c>
      <c r="C4" s="28">
        <v>17.0</v>
      </c>
      <c r="D4" s="28">
        <v>16.0</v>
      </c>
      <c r="E4" s="28">
        <v>15.0</v>
      </c>
      <c r="F4" s="28">
        <v>42.0</v>
      </c>
      <c r="G4" s="28">
        <v>5.0</v>
      </c>
      <c r="H4" s="28">
        <v>6.0</v>
      </c>
      <c r="I4" s="28">
        <v>8.0</v>
      </c>
      <c r="J4" s="28">
        <v>5.0</v>
      </c>
      <c r="K4" s="28">
        <v>23.0</v>
      </c>
      <c r="L4" s="28">
        <v>0.0</v>
      </c>
      <c r="M4" s="28">
        <v>8.0</v>
      </c>
      <c r="N4" s="28">
        <v>18.0</v>
      </c>
      <c r="O4" s="28">
        <v>18.0</v>
      </c>
    </row>
    <row r="5" ht="22.5" customHeight="1">
      <c r="A5" s="28" t="s">
        <v>135</v>
      </c>
      <c r="B5" s="29" t="s">
        <v>20</v>
      </c>
      <c r="C5" s="28">
        <v>23.0</v>
      </c>
      <c r="D5" s="28">
        <v>20.0</v>
      </c>
      <c r="E5" s="28">
        <v>17.0</v>
      </c>
      <c r="F5" s="28">
        <v>240.0</v>
      </c>
      <c r="G5" s="28">
        <v>10.0</v>
      </c>
      <c r="H5" s="28">
        <v>9.0</v>
      </c>
      <c r="I5" s="28">
        <v>46.0</v>
      </c>
      <c r="J5" s="28">
        <v>11.0</v>
      </c>
      <c r="K5" s="28">
        <v>10.0</v>
      </c>
      <c r="L5" s="28">
        <v>81.0</v>
      </c>
      <c r="M5" s="28">
        <v>12.0</v>
      </c>
      <c r="N5" s="28">
        <v>25.0</v>
      </c>
      <c r="O5" s="28">
        <v>29.0</v>
      </c>
    </row>
    <row r="6" ht="22.5" customHeight="1">
      <c r="A6" s="28" t="s">
        <v>136</v>
      </c>
      <c r="B6" s="29" t="s">
        <v>18</v>
      </c>
      <c r="C6" s="28">
        <v>16.0</v>
      </c>
      <c r="D6" s="28">
        <v>19.0</v>
      </c>
      <c r="E6" s="28">
        <v>18.0</v>
      </c>
      <c r="F6" s="28">
        <v>65.0</v>
      </c>
      <c r="G6" s="28">
        <v>6.0</v>
      </c>
      <c r="H6" s="28">
        <v>7.0</v>
      </c>
      <c r="I6" s="28">
        <v>29.0</v>
      </c>
      <c r="J6" s="28">
        <v>34.0</v>
      </c>
      <c r="K6" s="28">
        <v>25.0</v>
      </c>
      <c r="L6" s="28">
        <v>17.0</v>
      </c>
      <c r="M6" s="28">
        <v>9.0</v>
      </c>
      <c r="N6" s="28">
        <v>26.0</v>
      </c>
      <c r="O6" s="28">
        <v>37.0</v>
      </c>
    </row>
    <row r="7">
      <c r="A7" s="10" t="s">
        <v>87</v>
      </c>
      <c r="B7" s="31"/>
    </row>
    <row r="8">
      <c r="B8" s="31"/>
    </row>
    <row r="9">
      <c r="B9" s="31"/>
    </row>
    <row r="10">
      <c r="B10" s="31"/>
    </row>
    <row r="11">
      <c r="B11" s="31"/>
    </row>
    <row r="12">
      <c r="B12" s="31"/>
    </row>
    <row r="13">
      <c r="B13" s="31"/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6">
      <formula1>"Minion,Type,Boss,Rival"</formula1>
    </dataValidation>
    <dataValidation type="list" allowBlank="1" showErrorMessage="1" sqref="B7:B998">
      <formula1>"Minion,Type,Boss,Rival"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9" t="s">
        <v>137</v>
      </c>
      <c r="B2" s="26" t="s">
        <v>18</v>
      </c>
      <c r="C2" s="9">
        <v>16.0</v>
      </c>
      <c r="D2" s="9">
        <v>16.0</v>
      </c>
      <c r="E2" s="9">
        <v>14.0</v>
      </c>
      <c r="F2" s="9">
        <v>52.0</v>
      </c>
      <c r="G2" s="9">
        <v>6.0</v>
      </c>
      <c r="H2" s="9">
        <v>0.0</v>
      </c>
      <c r="I2" s="9">
        <v>14.0</v>
      </c>
      <c r="J2" s="9">
        <v>14.0</v>
      </c>
      <c r="K2" s="9">
        <v>10.0</v>
      </c>
      <c r="L2" s="9">
        <v>0.0</v>
      </c>
      <c r="M2" s="9">
        <v>7.0</v>
      </c>
      <c r="N2" s="9">
        <v>17.0</v>
      </c>
      <c r="O2" s="9">
        <v>37.0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21.25"/>
    <col customWidth="1" min="4" max="4" width="21.88"/>
    <col customWidth="1" min="5" max="5" width="21.0"/>
    <col customWidth="1" min="6" max="6" width="13.38"/>
    <col customWidth="1" min="7" max="7" width="13.13"/>
    <col customWidth="1" min="8" max="8" width="16.5"/>
    <col customWidth="1" min="9" max="9" width="19.13"/>
    <col customWidth="1" min="10" max="10" width="19.75"/>
    <col customWidth="1" min="11" max="11" width="18.88"/>
    <col customWidth="1" min="12" max="12" width="16.5"/>
    <col customWidth="1" min="13" max="13" width="15.13"/>
    <col customWidth="1" min="14" max="14" width="16.5"/>
    <col customWidth="1" min="15" max="15" width="16.88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 t="s">
        <v>15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 ht="22.5" customHeight="1">
      <c r="B15" s="32"/>
    </row>
    <row r="16" ht="22.5" customHeight="1">
      <c r="B16" s="32"/>
    </row>
    <row r="17" ht="22.5" customHeight="1">
      <c r="B17" s="32"/>
    </row>
    <row r="18" ht="22.5" customHeight="1">
      <c r="B18" s="32"/>
    </row>
    <row r="19" ht="22.5" customHeight="1">
      <c r="B19" s="32"/>
    </row>
    <row r="20" ht="22.5" customHeight="1">
      <c r="B20" s="32"/>
    </row>
    <row r="21" ht="22.5" customHeight="1">
      <c r="B21" s="32"/>
    </row>
    <row r="22" ht="22.5" customHeight="1">
      <c r="B22" s="32"/>
    </row>
    <row r="23" ht="22.5" customHeight="1">
      <c r="B23" s="32"/>
    </row>
    <row r="24" ht="22.5" customHeight="1">
      <c r="B24" s="32"/>
    </row>
    <row r="25" ht="22.5" customHeight="1">
      <c r="B25" s="32"/>
    </row>
    <row r="26" ht="22.5" customHeight="1">
      <c r="B26" s="32"/>
    </row>
    <row r="27" ht="22.5" customHeight="1">
      <c r="B27" s="32"/>
    </row>
    <row r="28" ht="22.5" customHeight="1">
      <c r="B28" s="32"/>
    </row>
    <row r="29" ht="22.5" customHeight="1">
      <c r="B29" s="32"/>
    </row>
    <row r="30" ht="22.5" customHeight="1">
      <c r="B30" s="32"/>
    </row>
    <row r="31" ht="22.5" customHeight="1">
      <c r="B31" s="32"/>
    </row>
    <row r="32" ht="22.5" customHeight="1">
      <c r="B32" s="32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32">
      <formula1>"Minion,Type,Boss,Rival"</formula1>
    </dataValidation>
    <dataValidation type="list" allowBlank="1" showErrorMessage="1" sqref="B33:B998">
      <formula1>"Minion,Type,Boss,Rival"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6.38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9" t="s">
        <v>138</v>
      </c>
      <c r="B2" s="26" t="s">
        <v>18</v>
      </c>
      <c r="C2" s="9">
        <v>17.0</v>
      </c>
      <c r="D2" s="9">
        <v>16.0</v>
      </c>
      <c r="E2" s="9">
        <v>20.0</v>
      </c>
      <c r="F2" s="9">
        <v>58.0</v>
      </c>
      <c r="G2" s="9">
        <v>5.0</v>
      </c>
      <c r="H2" s="9">
        <v>0.0</v>
      </c>
      <c r="I2" s="9">
        <v>23.0</v>
      </c>
      <c r="J2" s="9">
        <v>17.0</v>
      </c>
      <c r="K2" s="9">
        <v>32.0</v>
      </c>
      <c r="L2" s="9">
        <v>0.0</v>
      </c>
      <c r="M2" s="9">
        <v>8.0</v>
      </c>
      <c r="N2" s="9">
        <v>26.0</v>
      </c>
      <c r="O2" s="9">
        <v>26.0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14">
      <formula1>"Minion,Type,Boss,Rival"</formula1>
    </dataValidation>
    <dataValidation type="list" allowBlank="1" showErrorMessage="1" sqref="B15:B998">
      <formula1>"Minion,Type,Boss,Rival"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6.38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14">
      <formula1>"Minion,Type,Boss,Rival"</formula1>
    </dataValidation>
    <dataValidation type="list" allowBlank="1" showErrorMessage="1" sqref="B15:B998">
      <formula1>"Minion,Type,Boss,Rival"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6.38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14">
      <formula1>"Minion,Type,Boss,Rival"</formula1>
    </dataValidation>
    <dataValidation type="list" allowBlank="1" showErrorMessage="1" sqref="B15:B998">
      <formula1>"Minion,Type,Boss,Rival"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6.38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ht="22.5" customHeight="1">
      <c r="A7" s="9" t="s">
        <v>87</v>
      </c>
      <c r="B7" s="32"/>
    </row>
    <row r="8" ht="22.5" customHeight="1">
      <c r="B8" s="32"/>
    </row>
    <row r="9" ht="22.5" customHeight="1">
      <c r="B9" s="32"/>
    </row>
    <row r="10" ht="22.5" customHeight="1">
      <c r="B10" s="32"/>
    </row>
    <row r="11" ht="22.5" customHeight="1">
      <c r="B11" s="32"/>
    </row>
    <row r="12" ht="22.5" customHeight="1">
      <c r="B12" s="32"/>
    </row>
    <row r="13" ht="22.5" customHeight="1">
      <c r="B13" s="32"/>
    </row>
    <row r="14" ht="22.5" customHeight="1">
      <c r="B14" s="32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14">
      <formula1>"Minion,Type,Boss,Rival"</formula1>
    </dataValidation>
    <dataValidation type="list" allowBlank="1" showErrorMessage="1" sqref="B15:B998">
      <formula1>"Minion,Type,Boss,Rival"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3.25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>
      <c r="A7" s="10" t="s">
        <v>87</v>
      </c>
      <c r="B7" s="31"/>
    </row>
    <row r="8">
      <c r="B8" s="31"/>
    </row>
    <row r="9">
      <c r="B9" s="31"/>
    </row>
    <row r="10">
      <c r="B10" s="31"/>
    </row>
    <row r="11">
      <c r="B11" s="31"/>
    </row>
    <row r="12">
      <c r="B12" s="31"/>
    </row>
    <row r="13">
      <c r="B13" s="31"/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6">
      <formula1>"Minion,Type,Boss,Rival"</formula1>
    </dataValidation>
    <dataValidation type="list" allowBlank="1" showErrorMessage="1" sqref="B7:B998">
      <formula1>"Minion,Type,Boss,Rival"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3.25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>
      <c r="A7" s="10" t="s">
        <v>87</v>
      </c>
      <c r="B7" s="31"/>
    </row>
    <row r="8">
      <c r="B8" s="31"/>
    </row>
    <row r="9">
      <c r="B9" s="31"/>
    </row>
    <row r="10">
      <c r="B10" s="31"/>
    </row>
    <row r="11">
      <c r="B11" s="31"/>
    </row>
    <row r="12">
      <c r="B12" s="31"/>
    </row>
    <row r="13">
      <c r="B13" s="31"/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6">
      <formula1>"Minion,Type,Boss,Rival"</formula1>
    </dataValidation>
    <dataValidation type="list" allowBlank="1" showErrorMessage="1" sqref="B7:B998">
      <formula1>"Minion,Type,Boss,Rival"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3.25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ht="22.5" customHeight="1">
      <c r="A5" s="28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ht="22.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>
      <c r="A7" s="10" t="s">
        <v>87</v>
      </c>
      <c r="B7" s="31"/>
    </row>
    <row r="8">
      <c r="B8" s="31"/>
    </row>
    <row r="9">
      <c r="B9" s="31"/>
    </row>
    <row r="10">
      <c r="B10" s="31"/>
    </row>
    <row r="11">
      <c r="B11" s="31"/>
    </row>
    <row r="12">
      <c r="B12" s="31"/>
    </row>
    <row r="13">
      <c r="B13" s="31"/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6">
      <formula1>"Minion,Type,Boss,Rival"</formula1>
    </dataValidation>
    <dataValidation type="list" allowBlank="1" showErrorMessage="1" sqref="B7:B998">
      <formula1>"Minion,Type,Boss,Rival"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5"/>
    <col customWidth="1" min="3" max="3" width="18.0"/>
    <col customWidth="1" min="4" max="4" width="18.63"/>
    <col customWidth="1" min="5" max="5" width="17.75"/>
    <col customWidth="1" min="8" max="8" width="13.25"/>
    <col customWidth="1" min="9" max="9" width="15.88"/>
    <col customWidth="1" min="10" max="10" width="16.5"/>
    <col customWidth="1" min="11" max="11" width="15.63"/>
    <col customWidth="1" min="12" max="12" width="13.25"/>
    <col customWidth="1" min="13" max="13" width="15.13"/>
    <col customWidth="1" min="14" max="14" width="13.25"/>
    <col customWidth="1" min="15" max="15" width="13.63"/>
  </cols>
  <sheetData>
    <row r="1" ht="22.5" customHeight="1">
      <c r="A1" s="25" t="s">
        <v>48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" t="s">
        <v>11</v>
      </c>
      <c r="M1" s="2" t="s">
        <v>12</v>
      </c>
      <c r="N1" s="25" t="s">
        <v>13</v>
      </c>
      <c r="O1" s="25" t="s">
        <v>14</v>
      </c>
    </row>
    <row r="2" ht="22.5" customHeight="1">
      <c r="A2" s="9"/>
      <c r="B2" s="26" t="s">
        <v>18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</row>
    <row r="3" ht="22.5" customHeight="1">
      <c r="A3" s="9"/>
      <c r="B3" s="26" t="s">
        <v>20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</row>
    <row r="4" ht="22.5" customHeight="1">
      <c r="A4" s="28"/>
      <c r="B4" s="29"/>
      <c r="O4" s="28"/>
    </row>
    <row r="5" ht="22.5" customHeight="1">
      <c r="A5" s="28"/>
      <c r="B5" s="29"/>
      <c r="O5" s="28"/>
    </row>
    <row r="6" ht="22.5" customHeight="1">
      <c r="A6" s="28"/>
      <c r="B6" s="29"/>
      <c r="O6" s="28"/>
    </row>
    <row r="7">
      <c r="A7" s="10" t="s">
        <v>87</v>
      </c>
    </row>
    <row r="8">
      <c r="B8" s="31"/>
    </row>
    <row r="9">
      <c r="B9" s="31"/>
    </row>
    <row r="10">
      <c r="B10" s="31"/>
    </row>
    <row r="11">
      <c r="B11" s="31"/>
    </row>
    <row r="12">
      <c r="B12" s="31"/>
    </row>
    <row r="13">
      <c r="B13" s="31"/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</sheetData>
  <dataValidations>
    <dataValidation type="list" allowBlank="1" showErrorMessage="1" sqref="B2:B6">
      <formula1>"Minion,Type,Boss,Rival"</formula1>
    </dataValidation>
    <dataValidation type="list" allowBlank="1" showErrorMessage="1" sqref="B8:B998">
      <formula1>"Minion,Type,Boss,Rival"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>
      <c r="A2" s="31" t="str">
        <f>IFERROR(__xludf.DUMMYFUNCTION("FILTER('StormlightTier 1'!$B$2:$B1000, 'StormlightTier 1'!$L$2:$L1000 &gt; 0)"),"Rival")</f>
        <v>Rival</v>
      </c>
      <c r="B2" s="33">
        <f>IFERROR(__xludf.DUMMYFUNCTION("FILTER('StormlightTier 1'!$L2:$L1000, 'StormlightTier 1'!$L2:$L1000 &gt; 0)"),9.0)</f>
        <v>9</v>
      </c>
      <c r="C2" s="31" t="str">
        <f>IFERROR(__xludf.DUMMYFUNCTION("FILTER(StormlightTier2!$B$2:$B1000, StormlightTier2!$L$2:$L1000 &gt; 0)"),"Rival")</f>
        <v>Rival</v>
      </c>
      <c r="D2" s="33">
        <f>IFERROR(__xludf.DUMMYFUNCTION("FILTER(StormlightTier2!$L2:$L1000, StormlightTier2!$L2:$L1000 &gt; 0)"),9.0)</f>
        <v>9</v>
      </c>
      <c r="E2" s="31" t="str">
        <f>IFERROR(__xludf.DUMMYFUNCTION("FILTER(StormlightTier3!$B$2:$B1000, StormlightTier3!$L$2:$L1000 &gt; 0)"),"Rival")</f>
        <v>Rival</v>
      </c>
      <c r="F2" s="31">
        <f>IFERROR(__xludf.DUMMYFUNCTION("FILTER(StormlightTier3!$L2:$L1000, StormlightTier3!$L2:$L1000 &gt; 0)"),10.0)</f>
        <v>10</v>
      </c>
      <c r="G2" s="31" t="str">
        <f>IFERROR(__xludf.DUMMYFUNCTION("FILTER('StormlightTier 4'!$B$2:$B1000, 'StormlightTier 4'!$L$2:$L1000 &gt; 0)"),"Rival")</f>
        <v>Rival</v>
      </c>
      <c r="H2" s="31">
        <f>IFERROR(__xludf.DUMMYFUNCTION("FILTER('StormlightTier 4'!$L2:$L1000, 'StormlightTier 4'!$L2:$L1000 &gt; 0)"),19.0)</f>
        <v>19</v>
      </c>
    </row>
    <row r="3">
      <c r="A3" s="31" t="str">
        <f>IFERROR(__xludf.DUMMYFUNCTION("""COMPUTED_VALUE"""),"Boss")</f>
        <v>Boss</v>
      </c>
      <c r="B3" s="33">
        <f>IFERROR(__xludf.DUMMYFUNCTION("""COMPUTED_VALUE"""),22.0)</f>
        <v>22</v>
      </c>
      <c r="C3" s="31" t="str">
        <f>IFERROR(__xludf.DUMMYFUNCTION("""COMPUTED_VALUE"""),"Rival")</f>
        <v>Rival</v>
      </c>
      <c r="D3" s="33">
        <f>IFERROR(__xludf.DUMMYFUNCTION("""COMPUTED_VALUE"""),9.0)</f>
        <v>9</v>
      </c>
      <c r="E3" s="31" t="str">
        <f>IFERROR(__xludf.DUMMYFUNCTION("""COMPUTED_VALUE"""),"Boss")</f>
        <v>Boss</v>
      </c>
      <c r="F3" s="31">
        <f>IFERROR(__xludf.DUMMYFUNCTION("""COMPUTED_VALUE"""),11.0)</f>
        <v>11</v>
      </c>
      <c r="G3" s="31" t="str">
        <f>IFERROR(__xludf.DUMMYFUNCTION("""COMPUTED_VALUE"""),"Boss")</f>
        <v>Boss</v>
      </c>
      <c r="H3" s="31">
        <f>IFERROR(__xludf.DUMMYFUNCTION("""COMPUTED_VALUE"""),14.0)</f>
        <v>14</v>
      </c>
    </row>
    <row r="4">
      <c r="A4" s="10" t="s">
        <v>15</v>
      </c>
      <c r="B4" s="10">
        <v>0.0</v>
      </c>
      <c r="C4" s="31" t="str">
        <f>IFERROR(__xludf.DUMMYFUNCTION("""COMPUTED_VALUE"""),"Rival")</f>
        <v>Rival</v>
      </c>
      <c r="D4" s="33">
        <f>IFERROR(__xludf.DUMMYFUNCTION("""COMPUTED_VALUE"""),11.0)</f>
        <v>11</v>
      </c>
      <c r="E4" s="31" t="str">
        <f>IFERROR(__xludf.DUMMYFUNCTION("""COMPUTED_VALUE"""),"Rival")</f>
        <v>Rival</v>
      </c>
      <c r="F4" s="31">
        <f>IFERROR(__xludf.DUMMYFUNCTION("""COMPUTED_VALUE"""),15.0)</f>
        <v>15</v>
      </c>
      <c r="G4" s="31" t="str">
        <f>IFERROR(__xludf.DUMMYFUNCTION("""COMPUTED_VALUE"""),"Boss")</f>
        <v>Boss</v>
      </c>
      <c r="H4" s="31">
        <f>IFERROR(__xludf.DUMMYFUNCTION("""COMPUTED_VALUE"""),81.0)</f>
        <v>81</v>
      </c>
    </row>
    <row r="5">
      <c r="C5" s="31" t="str">
        <f>IFERROR(__xludf.DUMMYFUNCTION("""COMPUTED_VALUE"""),"Rival")</f>
        <v>Rival</v>
      </c>
      <c r="D5" s="33">
        <f>IFERROR(__xludf.DUMMYFUNCTION("""COMPUTED_VALUE"""),9.0)</f>
        <v>9</v>
      </c>
      <c r="E5" s="31" t="str">
        <f>IFERROR(__xludf.DUMMYFUNCTION("""COMPUTED_VALUE"""),"Rival")</f>
        <v>Rival</v>
      </c>
      <c r="F5" s="31">
        <f>IFERROR(__xludf.DUMMYFUNCTION("""COMPUTED_VALUE"""),11.0)</f>
        <v>11</v>
      </c>
      <c r="G5" s="31" t="str">
        <f>IFERROR(__xludf.DUMMYFUNCTION("""COMPUTED_VALUE"""),"Rival")</f>
        <v>Rival</v>
      </c>
      <c r="H5" s="31">
        <f>IFERROR(__xludf.DUMMYFUNCTION("""COMPUTED_VALUE"""),17.0)</f>
        <v>17</v>
      </c>
    </row>
    <row r="6">
      <c r="C6" s="31" t="str">
        <f>IFERROR(__xludf.DUMMYFUNCTION("""COMPUTED_VALUE"""),"Rival")</f>
        <v>Rival</v>
      </c>
      <c r="D6" s="33">
        <f>IFERROR(__xludf.DUMMYFUNCTION("""COMPUTED_VALUE"""),9.0)</f>
        <v>9</v>
      </c>
      <c r="E6" s="31" t="str">
        <f>IFERROR(__xludf.DUMMYFUNCTION("""COMPUTED_VALUE"""),"Rival")</f>
        <v>Rival</v>
      </c>
      <c r="F6" s="31">
        <f>IFERROR(__xludf.DUMMYFUNCTION("""COMPUTED_VALUE"""),10.0)</f>
        <v>10</v>
      </c>
    </row>
    <row r="7">
      <c r="C7" s="31" t="str">
        <f>IFERROR(__xludf.DUMMYFUNCTION("""COMPUTED_VALUE"""),"Rival")</f>
        <v>Rival</v>
      </c>
      <c r="D7" s="33">
        <f>IFERROR(__xludf.DUMMYFUNCTION("""COMPUTED_VALUE"""),9.0)</f>
        <v>9</v>
      </c>
      <c r="E7" s="31" t="str">
        <f>IFERROR(__xludf.DUMMYFUNCTION("""COMPUTED_VALUE"""),"Boss")</f>
        <v>Boss</v>
      </c>
      <c r="F7" s="31">
        <f>IFERROR(__xludf.DUMMYFUNCTION("""COMPUTED_VALUE"""),11.0)</f>
        <v>11</v>
      </c>
    </row>
    <row r="8">
      <c r="C8" s="31" t="str">
        <f>IFERROR(__xludf.DUMMYFUNCTION("""COMPUTED_VALUE"""),"Rival")</f>
        <v>Rival</v>
      </c>
      <c r="D8" s="33">
        <f>IFERROR(__xludf.DUMMYFUNCTION("""COMPUTED_VALUE"""),9.0)</f>
        <v>9</v>
      </c>
      <c r="E8" s="31" t="str">
        <f>IFERROR(__xludf.DUMMYFUNCTION("""COMPUTED_VALUE"""),"Boss")</f>
        <v>Boss</v>
      </c>
      <c r="F8" s="31">
        <f>IFERROR(__xludf.DUMMYFUNCTION("""COMPUTED_VALUE"""),10.0)</f>
        <v>10</v>
      </c>
    </row>
    <row r="9">
      <c r="C9" s="31" t="str">
        <f>IFERROR(__xludf.DUMMYFUNCTION("""COMPUTED_VALUE"""),"Rival")</f>
        <v>Rival</v>
      </c>
      <c r="D9" s="33">
        <f>IFERROR(__xludf.DUMMYFUNCTION("""COMPUTED_VALUE"""),6.0)</f>
        <v>6</v>
      </c>
    </row>
    <row r="10">
      <c r="C10" s="31" t="str">
        <f>IFERROR(__xludf.DUMMYFUNCTION("""COMPUTED_VALUE"""),"Rival")</f>
        <v>Rival</v>
      </c>
      <c r="D10" s="33">
        <f>IFERROR(__xludf.DUMMYFUNCTION("""COMPUTED_VALUE"""),8.0)</f>
        <v>8</v>
      </c>
    </row>
    <row r="11">
      <c r="C11" s="10" t="s">
        <v>15</v>
      </c>
      <c r="D11" s="10">
        <v>0.0</v>
      </c>
    </row>
    <row r="12">
      <c r="C12" s="10" t="s">
        <v>20</v>
      </c>
      <c r="D12" s="10">
        <v>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>
      <c r="A2" s="31" t="str">
        <f>IFERROR(__xludf.DUMMYFUNCTION("FILTER('MistbornTier 1'!$B$2:$B1000, 'MistbornTier 1'!$L$2:$L1000 &gt; 0)"),"#N/A")</f>
        <v>#N/A</v>
      </c>
      <c r="B2" s="31" t="str">
        <f>IFERROR(__xludf.DUMMYFUNCTION("FILTER('MistbornTier 1'!$L2:$L1000, 'MistbornTier 1'!$L2:$L1000 &gt; 0)"),"#N/A")</f>
        <v>#N/A</v>
      </c>
      <c r="C2" s="31" t="str">
        <f>IFERROR(__xludf.DUMMYFUNCTION("FILTER(MistbornTier2!$B$2:$B1000, MistbornTier2!$L$2:$L1000 &gt; 0)"),"#N/A")</f>
        <v>#N/A</v>
      </c>
      <c r="D2" s="31" t="str">
        <f>IFERROR(__xludf.DUMMYFUNCTION("FILTER(MistbornTier2!$L2:$L1000, MistbornTier2!$L2:$L1000 &gt; 0)"),"#N/A")</f>
        <v>#N/A</v>
      </c>
      <c r="E2" s="31" t="str">
        <f>IFERROR(__xludf.DUMMYFUNCTION("FILTER(MistbornTier3!$B$2:$B1000, MistbornTier3!$L$2:$L1000 &gt; 0)"),"#N/A")</f>
        <v>#N/A</v>
      </c>
      <c r="F2" s="31" t="str">
        <f>IFERROR(__xludf.DUMMYFUNCTION("FILTER(MistbornTier3!$L2:$L1000, MistbornTier3!$L2:$L1000 &gt; 0)"),"#N/A")</f>
        <v>#N/A</v>
      </c>
      <c r="G2" s="31" t="str">
        <f>IFERROR(__xludf.DUMMYFUNCTION("FILTER('MistbornTier 4'!$B$2:$B1000, 'MistbornTier 4'!$L$2:$L1000 &gt; 0)"),"#N/A")</f>
        <v>#N/A</v>
      </c>
      <c r="H2" s="31" t="str">
        <f>IFERROR(__xludf.DUMMYFUNCTION("FILTER('MistbornTier 4'!$L2:$L1000, 'MistbornTier 4'!$L2:$L1000 &gt; 0)"),"#N/A")</f>
        <v>#N/A</v>
      </c>
    </row>
    <row r="3">
      <c r="A3" s="10" t="s">
        <v>15</v>
      </c>
      <c r="B3" s="10">
        <v>0.0</v>
      </c>
      <c r="C3" s="10" t="s">
        <v>15</v>
      </c>
      <c r="D3" s="10">
        <v>0.0</v>
      </c>
      <c r="E3" s="10" t="s">
        <v>18</v>
      </c>
      <c r="F3" s="10">
        <v>0.0</v>
      </c>
      <c r="G3" s="10" t="s">
        <v>18</v>
      </c>
      <c r="H3" s="10">
        <v>0.0</v>
      </c>
    </row>
    <row r="4">
      <c r="A4" s="10" t="s">
        <v>18</v>
      </c>
      <c r="B4" s="10">
        <v>0.0</v>
      </c>
      <c r="C4" s="10" t="s">
        <v>18</v>
      </c>
      <c r="D4" s="10">
        <v>0.0</v>
      </c>
      <c r="E4" s="10" t="s">
        <v>20</v>
      </c>
      <c r="F4" s="10">
        <v>0.0</v>
      </c>
      <c r="G4" s="10" t="s">
        <v>20</v>
      </c>
      <c r="H4" s="10">
        <v>0.0</v>
      </c>
    </row>
    <row r="5">
      <c r="A5" s="10" t="s">
        <v>20</v>
      </c>
      <c r="B5" s="10">
        <v>0.0</v>
      </c>
      <c r="C5" s="10" t="s">
        <v>20</v>
      </c>
      <c r="D5" s="10">
        <v>0.0</v>
      </c>
    </row>
    <row r="11">
      <c r="D11" s="10"/>
    </row>
    <row r="12">
      <c r="D12" s="1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>
      <c r="A2" s="31" t="str">
        <f>IFERROR(__xludf.DUMMYFUNCTION("FILTER('WarbreakerTier 1'!$B$2:$B1000, 'WarbreakerTier 1'!$L$2:$L1000 &gt; 0)"),"#N/A")</f>
        <v>#N/A</v>
      </c>
      <c r="B2" s="31" t="str">
        <f>IFERROR(__xludf.DUMMYFUNCTION("FILTER('WarbreakerTier 1'!$L2:$L1000, 'WarbreakerTier 1'!$L2:$L1000 &gt; 0)"),"#N/A")</f>
        <v>#N/A</v>
      </c>
      <c r="C2" s="31" t="str">
        <f>IFERROR(__xludf.DUMMYFUNCTION("FILTER(WarbreakerTier2!$B$2:$B1000, WarbreakerTier2!$L$2:$L1000 &gt; 0)"),"#N/A")</f>
        <v>#N/A</v>
      </c>
      <c r="D2" s="31" t="str">
        <f>IFERROR(__xludf.DUMMYFUNCTION("FILTER(WarbreakerTier2!$L2:$L1000, WarbreakerTier2!$L2:$L1000 &gt; 0)"),"#N/A")</f>
        <v>#N/A</v>
      </c>
      <c r="E2" s="31" t="str">
        <f>IFERROR(__xludf.DUMMYFUNCTION("FILTER(WarbreakerTier3!$B$2:$B1000, WarbreakerTier3!$L$2:$L1000 &gt; 0)"),"#N/A")</f>
        <v>#N/A</v>
      </c>
      <c r="F2" s="31" t="str">
        <f>IFERROR(__xludf.DUMMYFUNCTION("FILTER(WarbreakerTier3!$L2:$L1000, WarbreakerTier3!$L2:$L1000 &gt; 0)"),"#N/A")</f>
        <v>#N/A</v>
      </c>
      <c r="G2" s="31" t="str">
        <f>IFERROR(__xludf.DUMMYFUNCTION("FILTER('WarbreakerTier 4'!$B$2:$B1000, 'WarbreakerTier 4'!$L$2:$L1000 &gt; 0)"),"#N/A")</f>
        <v>#N/A</v>
      </c>
      <c r="H2" s="31" t="str">
        <f>IFERROR(__xludf.DUMMYFUNCTION("FILTER('WarbreakerTier 4'!$L2:$L1000, 'WarbreakerTier 4'!$L2:$L1000 &gt; 0)"),"#N/A")</f>
        <v>#N/A</v>
      </c>
    </row>
    <row r="3">
      <c r="A3" s="10" t="s">
        <v>15</v>
      </c>
      <c r="B3" s="10">
        <v>0.0</v>
      </c>
      <c r="C3" s="10" t="s">
        <v>15</v>
      </c>
      <c r="D3" s="10">
        <v>0.0</v>
      </c>
      <c r="E3" s="10" t="s">
        <v>18</v>
      </c>
      <c r="F3" s="10">
        <v>0.0</v>
      </c>
      <c r="G3" s="10" t="s">
        <v>18</v>
      </c>
      <c r="H3" s="10">
        <v>0.0</v>
      </c>
    </row>
    <row r="4">
      <c r="A4" s="10" t="s">
        <v>18</v>
      </c>
      <c r="B4" s="10">
        <v>0.0</v>
      </c>
      <c r="C4" s="10" t="s">
        <v>18</v>
      </c>
      <c r="D4" s="10">
        <v>0.0</v>
      </c>
      <c r="E4" s="10" t="s">
        <v>20</v>
      </c>
      <c r="F4" s="10">
        <v>0.0</v>
      </c>
      <c r="G4" s="10" t="s">
        <v>20</v>
      </c>
      <c r="H4" s="10">
        <v>0.0</v>
      </c>
    </row>
    <row r="5">
      <c r="A5" s="10" t="s">
        <v>20</v>
      </c>
      <c r="B5" s="10">
        <v>0.0</v>
      </c>
      <c r="C5" s="10" t="s">
        <v>20</v>
      </c>
      <c r="D5" s="10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>
      <c r="A2" s="31" t="str">
        <f>IFERROR(__xludf.DUMMYFUNCTION("FILTER('ElantrisTier 1'!$B$2:$B1000, 'ElantrisTier 1'!$L$2:$L1000 &gt; 0)"),"#N/A")</f>
        <v>#N/A</v>
      </c>
      <c r="B2" s="31" t="str">
        <f>IFERROR(__xludf.DUMMYFUNCTION("FILTER('ElantrisTier 1'!$L2:$L1000, 'ElantrisTier 1'!$L2:$L1000 &gt; 0)"),"#N/A")</f>
        <v>#N/A</v>
      </c>
      <c r="C2" s="31" t="str">
        <f>IFERROR(__xludf.DUMMYFUNCTION("FILTER(ElantrisTier2!$B$2:$B1000, ElantrisTier2!$L$2:$L1000 &gt; 0)"),"#N/A")</f>
        <v>#N/A</v>
      </c>
      <c r="D2" s="31" t="str">
        <f>IFERROR(__xludf.DUMMYFUNCTION("FILTER(ElantrisTier2!$L2:$L1000, ElantrisTier2!$L2:$L1000 &gt; 0)"),"#N/A")</f>
        <v>#N/A</v>
      </c>
      <c r="E2" s="31" t="str">
        <f>IFERROR(__xludf.DUMMYFUNCTION("FILTER(ElantrisTier3!$B$2:$B1000, ElantrisTier3!$L$2:$L1000 &gt; 0)"),"#N/A")</f>
        <v>#N/A</v>
      </c>
      <c r="F2" s="31" t="str">
        <f>IFERROR(__xludf.DUMMYFUNCTION("FILTER(ElantrisTier3!$L2:$L1000, ElantrisTier3!$L2:$L1000 &gt; 0)"),"#N/A")</f>
        <v>#N/A</v>
      </c>
      <c r="G2" s="31" t="str">
        <f>IFERROR(__xludf.DUMMYFUNCTION("FILTER('ElantrisTier 4'!$B$2:$B1000, 'ElantrisTier 4'!$L$2:$L1000 &gt; 0)"),"#N/A")</f>
        <v>#N/A</v>
      </c>
      <c r="H2" s="31" t="str">
        <f>IFERROR(__xludf.DUMMYFUNCTION("FILTER('ElantrisTier 4'!$L2:$L1000, 'ElantrisTier 4'!$L2:$L1000 &gt; 0)"),"#N/A")</f>
        <v>#N/A</v>
      </c>
    </row>
    <row r="3">
      <c r="A3" s="10" t="s">
        <v>15</v>
      </c>
      <c r="B3" s="10">
        <v>0.0</v>
      </c>
      <c r="C3" s="10" t="s">
        <v>15</v>
      </c>
      <c r="D3" s="10">
        <v>0.0</v>
      </c>
      <c r="E3" s="10" t="s">
        <v>18</v>
      </c>
      <c r="F3" s="10">
        <v>0.0</v>
      </c>
      <c r="G3" s="10" t="s">
        <v>18</v>
      </c>
      <c r="H3" s="10">
        <v>0.0</v>
      </c>
    </row>
    <row r="4">
      <c r="A4" s="10" t="s">
        <v>18</v>
      </c>
      <c r="B4" s="10">
        <v>0.0</v>
      </c>
      <c r="C4" s="10" t="s">
        <v>18</v>
      </c>
      <c r="D4" s="10">
        <v>0.0</v>
      </c>
      <c r="E4" s="10" t="s">
        <v>20</v>
      </c>
      <c r="F4" s="10">
        <v>0.0</v>
      </c>
      <c r="G4" s="10" t="s">
        <v>20</v>
      </c>
      <c r="H4" s="10">
        <v>0.0</v>
      </c>
    </row>
    <row r="5">
      <c r="A5" s="10" t="s">
        <v>20</v>
      </c>
      <c r="B5" s="10">
        <v>0.0</v>
      </c>
      <c r="C5" s="10" t="s">
        <v>20</v>
      </c>
      <c r="D5" s="10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139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>
      <c r="A2" s="31" t="str">
        <f>IFERROR(__xludf.DUMMYFUNCTION("FILTER('WorldhopperTier 1'!$B$2:$B1000, 'WorldhopperTier 1'!$L$2:$L1000 &gt; 0)"),"#N/A")</f>
        <v>#N/A</v>
      </c>
      <c r="B2" s="31" t="str">
        <f>IFERROR(__xludf.DUMMYFUNCTION("FILTER('WorldhopperTier 1'!$L2:$L1000, 'WorldhopperTier 1'!$L2:$L1000 &gt; 0)"),"#N/A")</f>
        <v>#N/A</v>
      </c>
      <c r="C2" s="31" t="str">
        <f>IFERROR(__xludf.DUMMYFUNCTION("FILTER(WorldhopperTier2!$B$2:$B1000, WorldhopperTier2!$L$2:$L1000 &gt; 0)"),"#N/A")</f>
        <v>#N/A</v>
      </c>
      <c r="D2" s="31" t="str">
        <f>IFERROR(__xludf.DUMMYFUNCTION("FILTER(WorldhopperTier2!$L2:$L1000, WorldhopperTier2!$L2:$L1000 &gt; 0)"),"#N/A")</f>
        <v>#N/A</v>
      </c>
      <c r="E2" s="31" t="str">
        <f>IFERROR(__xludf.DUMMYFUNCTION("FILTER(WorldhopperTier3!$B$2:$B1000, WorldhopperTier3!$L$2:$L1000 &gt; 0)"),"#N/A")</f>
        <v>#N/A</v>
      </c>
      <c r="F2" s="31" t="str">
        <f>IFERROR(__xludf.DUMMYFUNCTION("FILTER(WorldhopperTier3!$L2:$L1000, WorldhopperTier3!$L2:$L1000 &gt; 0)"),"#N/A")</f>
        <v>#N/A</v>
      </c>
      <c r="G2" s="31" t="str">
        <f>IFERROR(__xludf.DUMMYFUNCTION("FILTER('WorldhopperTier 4'!$B$2:$B1000, 'WorldhopperTier 4'!$L$2:$L1000 &gt; 0)"),"#N/A")</f>
        <v>#N/A</v>
      </c>
      <c r="H2" s="31" t="str">
        <f>IFERROR(__xludf.DUMMYFUNCTION("FILTER('WorldhopperTier 4'!$L2:$L1000, 'WorldhopperTier 4'!$L2:$L1000 &gt; 0)"),"#N/A")</f>
        <v>#N/A</v>
      </c>
    </row>
    <row r="3">
      <c r="A3" s="10" t="s">
        <v>15</v>
      </c>
      <c r="B3" s="10">
        <v>0.0</v>
      </c>
      <c r="C3" s="10" t="s">
        <v>15</v>
      </c>
      <c r="D3" s="10">
        <v>0.0</v>
      </c>
      <c r="E3" s="10" t="s">
        <v>18</v>
      </c>
      <c r="F3" s="10">
        <v>0.0</v>
      </c>
      <c r="G3" s="10" t="s">
        <v>18</v>
      </c>
      <c r="H3" s="10">
        <v>0.0</v>
      </c>
    </row>
    <row r="4">
      <c r="A4" s="10" t="s">
        <v>18</v>
      </c>
      <c r="B4" s="10">
        <v>0.0</v>
      </c>
      <c r="C4" s="10" t="s">
        <v>18</v>
      </c>
      <c r="D4" s="10">
        <v>0.0</v>
      </c>
      <c r="E4" s="10" t="s">
        <v>20</v>
      </c>
      <c r="F4" s="10">
        <v>0.0</v>
      </c>
      <c r="G4" s="10" t="s">
        <v>20</v>
      </c>
      <c r="H4" s="10">
        <v>0.0</v>
      </c>
    </row>
    <row r="5">
      <c r="A5" s="10" t="s">
        <v>20</v>
      </c>
      <c r="B5" s="10">
        <v>0.0</v>
      </c>
      <c r="C5" s="10" t="s">
        <v>20</v>
      </c>
      <c r="D5" s="10">
        <v>0.0</v>
      </c>
    </row>
    <row r="11">
      <c r="C11" s="10"/>
      <c r="D11" s="10"/>
    </row>
    <row r="12">
      <c r="C12" s="10"/>
      <c r="D12" s="10"/>
    </row>
  </sheetData>
  <drawing r:id="rId1"/>
</worksheet>
</file>