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ows\work\excel\"/>
    </mc:Choice>
  </mc:AlternateContent>
  <bookViews>
    <workbookView xWindow="0" yWindow="0" windowWidth="21600" windowHeight="9735"/>
  </bookViews>
  <sheets>
    <sheet name="Sheet1" sheetId="1" r:id="rId1"/>
  </sheets>
  <definedNames>
    <definedName name="solver_adj" localSheetId="0" hidden="1">Sheet1!$P$3:$P$4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Sheet1!$Q$6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Sheet1!$Q$7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hs1" localSheetId="0" hidden="1">Sheet1!$R$6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V">Sheet1!$K$24:$M$26</definedName>
    <definedName name="w">Sheet1!$P$1:$P$4</definedName>
    <definedName name="wt">Sheet1!$P$2:$P$4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1" i="1" l="1"/>
  <c r="P2" i="1"/>
  <c r="Q9" i="1" s="1" a="1"/>
  <c r="K24" i="1" a="1"/>
  <c r="L24" i="1" s="1"/>
  <c r="M22" i="1"/>
  <c r="L22" i="1"/>
  <c r="K22" i="1"/>
  <c r="H6" i="1"/>
  <c r="Q9" i="1" l="1"/>
  <c r="Q10" i="1"/>
  <c r="Q11" i="1"/>
  <c r="M26" i="1"/>
  <c r="K26" i="1"/>
  <c r="L25" i="1"/>
  <c r="M24" i="1"/>
  <c r="K24" i="1"/>
  <c r="L26" i="1"/>
  <c r="M25" i="1"/>
  <c r="K25" i="1"/>
  <c r="R4" i="1"/>
  <c r="R3" i="1"/>
  <c r="R2" i="1"/>
  <c r="Q4" i="1"/>
  <c r="Q3" i="1"/>
  <c r="Q2" i="1"/>
  <c r="Q13" i="1" l="1" a="1"/>
  <c r="Q13" i="1" s="1"/>
  <c r="Q7" i="1" s="1"/>
  <c r="Q6" i="1"/>
  <c r="R6" i="1" s="1"/>
</calcChain>
</file>

<file path=xl/sharedStrings.xml><?xml version="1.0" encoding="utf-8"?>
<sst xmlns="http://schemas.openxmlformats.org/spreadsheetml/2006/main" count="28" uniqueCount="16">
  <si>
    <t>Asset Data</t>
  </si>
  <si>
    <t>T Bills</t>
  </si>
  <si>
    <t>Bonds</t>
  </si>
  <si>
    <t>Shares</t>
  </si>
  <si>
    <t>Exp. Rate</t>
  </si>
  <si>
    <t>Std. Dev</t>
  </si>
  <si>
    <t>Weights</t>
  </si>
  <si>
    <t>P Return</t>
  </si>
  <si>
    <t xml:space="preserve">P Return </t>
  </si>
  <si>
    <t xml:space="preserve">Bond </t>
  </si>
  <si>
    <t xml:space="preserve">Weights </t>
  </si>
  <si>
    <t xml:space="preserve">Exp. Ret. </t>
  </si>
  <si>
    <t xml:space="preserve">Std. Dev. </t>
  </si>
  <si>
    <t>P Risk</t>
  </si>
  <si>
    <t xml:space="preserve">Variance </t>
  </si>
  <si>
    <t xml:space="preserve">VCV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</si>
</sst>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A7" workbookViewId="0">
      <selection activeCell="H26" sqref="H26"/>
    </sheetView>
  </sheetViews>
  <sheetFormatPr defaultRowHeight="15" x14ac:dyDescent="0.25"/>
  <sheetData>
    <row r="1" spans="1:18" x14ac:dyDescent="0.25">
      <c r="A1" t="s">
        <v>0</v>
      </c>
      <c r="C1" t="s">
        <v>4</v>
      </c>
      <c r="D1" t="s">
        <v>5</v>
      </c>
      <c r="E1" t="s">
        <v>6</v>
      </c>
      <c r="K1" t="s">
        <v>1</v>
      </c>
      <c r="L1" t="s">
        <v>9</v>
      </c>
      <c r="M1" t="s">
        <v>3</v>
      </c>
      <c r="P1" t="s">
        <v>10</v>
      </c>
      <c r="Q1" t="s">
        <v>11</v>
      </c>
      <c r="R1" t="s">
        <v>12</v>
      </c>
    </row>
    <row r="2" spans="1:18" x14ac:dyDescent="0.25">
      <c r="B2" t="s">
        <v>1</v>
      </c>
      <c r="C2">
        <v>0.6</v>
      </c>
      <c r="D2">
        <v>4.3</v>
      </c>
      <c r="E2">
        <v>0.4</v>
      </c>
      <c r="K2">
        <v>0.56999999999999995</v>
      </c>
      <c r="L2">
        <v>0.98</v>
      </c>
      <c r="M2">
        <v>0.96</v>
      </c>
      <c r="O2" t="s">
        <v>1</v>
      </c>
      <c r="P2">
        <f>1-SUM(P3:P4)</f>
        <v>0.4</v>
      </c>
      <c r="Q2">
        <f>AVERAGE(K2:K21)</f>
        <v>0.45050000000000007</v>
      </c>
      <c r="R2">
        <f>STDEV(K2:K21)</f>
        <v>0.3072025733170729</v>
      </c>
    </row>
    <row r="3" spans="1:18" x14ac:dyDescent="0.25">
      <c r="B3" t="s">
        <v>2</v>
      </c>
      <c r="C3">
        <v>2.1</v>
      </c>
      <c r="D3">
        <v>10.1</v>
      </c>
      <c r="E3">
        <v>0.5</v>
      </c>
      <c r="K3">
        <v>0.64</v>
      </c>
      <c r="L3">
        <v>0.1</v>
      </c>
      <c r="M3">
        <v>0.91</v>
      </c>
      <c r="O3" t="s">
        <v>9</v>
      </c>
      <c r="P3">
        <v>0.5</v>
      </c>
      <c r="Q3">
        <f>AVERAGE(L2:L21)</f>
        <v>0.57500000000000007</v>
      </c>
      <c r="R3">
        <f>STDEV(L2:L21)</f>
        <v>0.28544517401494285</v>
      </c>
    </row>
    <row r="4" spans="1:18" x14ac:dyDescent="0.25">
      <c r="B4" t="s">
        <v>3</v>
      </c>
      <c r="C4">
        <v>9</v>
      </c>
      <c r="D4">
        <v>20.8</v>
      </c>
      <c r="E4">
        <v>0.1</v>
      </c>
      <c r="K4">
        <v>0.89</v>
      </c>
      <c r="L4">
        <v>0.76</v>
      </c>
      <c r="M4">
        <v>0.78</v>
      </c>
      <c r="O4" t="s">
        <v>3</v>
      </c>
      <c r="P4">
        <v>0.1</v>
      </c>
      <c r="Q4">
        <f>AVERAGE(M2:M21)</f>
        <v>0.53149999999999997</v>
      </c>
      <c r="R4">
        <f>STDEV(M2:M21)</f>
        <v>0.29537264599146634</v>
      </c>
    </row>
    <row r="5" spans="1:18" x14ac:dyDescent="0.25">
      <c r="K5">
        <v>0.98</v>
      </c>
      <c r="L5">
        <v>0.32</v>
      </c>
      <c r="M5">
        <v>0.13</v>
      </c>
    </row>
    <row r="6" spans="1:18" x14ac:dyDescent="0.25">
      <c r="C6" t="s">
        <v>1</v>
      </c>
      <c r="D6" t="s">
        <v>2</v>
      </c>
      <c r="E6" t="s">
        <v>3</v>
      </c>
      <c r="G6" t="s">
        <v>7</v>
      </c>
      <c r="H6">
        <f>SUMPRODUCT(E2:E4, C2:C4)</f>
        <v>2.19</v>
      </c>
      <c r="K6">
        <v>0.25</v>
      </c>
      <c r="L6">
        <v>0.08</v>
      </c>
      <c r="M6">
        <v>0.22</v>
      </c>
      <c r="P6" t="s">
        <v>8</v>
      </c>
      <c r="Q6">
        <f>SUMPRODUCT(P2:P4, Q2:Q4)</f>
        <v>0.52085000000000004</v>
      </c>
      <c r="R6">
        <f>Q6*2</f>
        <v>1.0417000000000001</v>
      </c>
    </row>
    <row r="7" spans="1:18" x14ac:dyDescent="0.25">
      <c r="B7" t="s">
        <v>1</v>
      </c>
      <c r="G7" t="s">
        <v>8</v>
      </c>
      <c r="K7">
        <v>0.1</v>
      </c>
      <c r="L7">
        <v>0.25</v>
      </c>
      <c r="M7">
        <v>0.39</v>
      </c>
      <c r="P7" t="s">
        <v>13</v>
      </c>
      <c r="Q7">
        <f>SQRT(Q13)</f>
        <v>0.17657152270844512</v>
      </c>
    </row>
    <row r="8" spans="1:18" x14ac:dyDescent="0.25">
      <c r="B8" t="s">
        <v>2</v>
      </c>
      <c r="K8">
        <v>0.4</v>
      </c>
      <c r="L8">
        <v>0.33</v>
      </c>
      <c r="M8">
        <v>0.26</v>
      </c>
    </row>
    <row r="9" spans="1:18" x14ac:dyDescent="0.25">
      <c r="B9" t="s">
        <v>3</v>
      </c>
      <c r="K9">
        <v>0.06</v>
      </c>
      <c r="L9">
        <v>0.95</v>
      </c>
      <c r="M9">
        <v>0.23</v>
      </c>
      <c r="P9" t="s">
        <v>14</v>
      </c>
      <c r="Q9">
        <f t="array" ref="Q9:Q11">MMULT(V, wt)</f>
        <v>2.6439552631578947E-2</v>
      </c>
    </row>
    <row r="10" spans="1:18" x14ac:dyDescent="0.25">
      <c r="K10">
        <v>0.13</v>
      </c>
      <c r="L10">
        <v>0.68</v>
      </c>
      <c r="M10">
        <v>0.48</v>
      </c>
      <c r="Q10">
        <v>3.5687105263157888E-2</v>
      </c>
    </row>
    <row r="11" spans="1:18" x14ac:dyDescent="0.25">
      <c r="K11">
        <v>0.03</v>
      </c>
      <c r="L11">
        <v>0.9</v>
      </c>
      <c r="M11">
        <v>0.88</v>
      </c>
      <c r="Q11">
        <v>2.7581289473684212E-2</v>
      </c>
    </row>
    <row r="12" spans="1:18" x14ac:dyDescent="0.25">
      <c r="K12">
        <v>0.41</v>
      </c>
      <c r="L12">
        <v>0.56000000000000005</v>
      </c>
      <c r="M12">
        <v>0.22</v>
      </c>
    </row>
    <row r="13" spans="1:18" x14ac:dyDescent="0.25">
      <c r="K13">
        <v>0.78</v>
      </c>
      <c r="L13">
        <v>0.3</v>
      </c>
      <c r="M13">
        <v>0.42</v>
      </c>
      <c r="Q13">
        <f t="array" ref="Q13">MMULT(TRANSPOSE(wt), Q9:Q11)</f>
        <v>3.1177502631578945E-2</v>
      </c>
    </row>
    <row r="14" spans="1:18" x14ac:dyDescent="0.25">
      <c r="K14">
        <v>0.47</v>
      </c>
      <c r="L14">
        <v>0.39</v>
      </c>
      <c r="M14">
        <v>0.04</v>
      </c>
    </row>
    <row r="15" spans="1:18" x14ac:dyDescent="0.25">
      <c r="K15">
        <v>0.08</v>
      </c>
      <c r="L15">
        <v>0.93</v>
      </c>
      <c r="M15">
        <v>0.59</v>
      </c>
    </row>
    <row r="16" spans="1:18" x14ac:dyDescent="0.25">
      <c r="K16">
        <v>0.39</v>
      </c>
      <c r="L16">
        <v>0.88</v>
      </c>
      <c r="M16">
        <v>0.98</v>
      </c>
    </row>
    <row r="17" spans="11:18" x14ac:dyDescent="0.25">
      <c r="K17">
        <v>0.57999999999999996</v>
      </c>
      <c r="L17">
        <v>0.74</v>
      </c>
      <c r="M17">
        <v>0.78</v>
      </c>
    </row>
    <row r="18" spans="11:18" x14ac:dyDescent="0.25">
      <c r="K18">
        <v>0.7</v>
      </c>
      <c r="L18">
        <v>0.6</v>
      </c>
      <c r="M18">
        <v>0.65</v>
      </c>
    </row>
    <row r="19" spans="11:18" x14ac:dyDescent="0.25">
      <c r="K19">
        <v>0.98</v>
      </c>
      <c r="L19">
        <v>0.56999999999999995</v>
      </c>
      <c r="M19">
        <v>0.36</v>
      </c>
    </row>
    <row r="20" spans="11:18" x14ac:dyDescent="0.25">
      <c r="K20">
        <v>0.23</v>
      </c>
      <c r="L20">
        <v>0.72</v>
      </c>
      <c r="M20">
        <v>0.68</v>
      </c>
    </row>
    <row r="21" spans="11:18" x14ac:dyDescent="0.25">
      <c r="K21">
        <v>0.34</v>
      </c>
      <c r="L21">
        <v>0.46</v>
      </c>
      <c r="M21">
        <v>0.67</v>
      </c>
      <c r="R21">
        <f>AVERAGE(10, 20, 70)</f>
        <v>33.333333333333336</v>
      </c>
    </row>
    <row r="22" spans="11:18" x14ac:dyDescent="0.25">
      <c r="K22">
        <f>AVERAGE(K2:K21)</f>
        <v>0.45050000000000007</v>
      </c>
      <c r="L22">
        <f t="shared" ref="L22:M22" si="0">AVERAGE(L2:L21)</f>
        <v>0.57500000000000007</v>
      </c>
      <c r="M22">
        <f t="shared" si="0"/>
        <v>0.53149999999999997</v>
      </c>
    </row>
    <row r="23" spans="11:18" x14ac:dyDescent="0.25">
      <c r="K23" t="s">
        <v>15</v>
      </c>
    </row>
    <row r="24" spans="11:18" x14ac:dyDescent="0.25">
      <c r="K24">
        <f t="array" ref="K24:M26">MMULT(TRANSPOSE(K2:M21-K22:M22), K2:M21-K22:M22)/(19)</f>
        <v>9.4373421052631579E-2</v>
      </c>
      <c r="L24">
        <v>-2.2339473684210538E-2</v>
      </c>
      <c r="M24">
        <v>-1.4007894736842077E-3</v>
      </c>
    </row>
    <row r="25" spans="11:18" x14ac:dyDescent="0.25">
      <c r="K25">
        <v>-2.2339473684210538E-2</v>
      </c>
      <c r="L25">
        <v>8.1478947368421054E-2</v>
      </c>
      <c r="M25">
        <v>3.8834210526315791E-2</v>
      </c>
    </row>
    <row r="26" spans="11:18" x14ac:dyDescent="0.25">
      <c r="K26">
        <v>-1.4007894736842077E-3</v>
      </c>
      <c r="L26">
        <v>3.8834210526315791E-2</v>
      </c>
      <c r="M26">
        <v>8.7245000000000003E-2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V</vt:lpstr>
      <vt:lpstr>w</vt:lpstr>
      <vt:lpstr>wt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2018-01-06T08:34:38Z</dcterms:created>
  <dcterms:modified xsi:type="dcterms:W3CDTF">2018-01-06T11:05:03Z</dcterms:modified>
</cp:coreProperties>
</file>