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\work\excel\logit_probit_mode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4" i="1" s="1"/>
  <c r="F15" i="1" s="1"/>
  <c r="F11" i="1"/>
  <c r="H7" i="1"/>
  <c r="H6" i="1"/>
  <c r="H5" i="1"/>
  <c r="E12" i="1"/>
  <c r="E11" i="1"/>
  <c r="E14" i="1" s="1"/>
  <c r="E15" i="1" s="1"/>
  <c r="G7" i="1"/>
  <c r="G6" i="1"/>
  <c r="G5" i="1"/>
  <c r="F6" i="1"/>
  <c r="E8" i="1"/>
  <c r="E7" i="1"/>
  <c r="F7" i="1" s="1"/>
  <c r="E6" i="1"/>
  <c r="E5" i="1"/>
  <c r="F5" i="1" s="1"/>
  <c r="E4" i="1"/>
  <c r="E3" i="1"/>
  <c r="E2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<sst xmlns="http://schemas.openxmlformats.org/spreadsheetml/2006/main" count="13" uniqueCount="13">
  <si>
    <t xml:space="preserve">Response </t>
  </si>
  <si>
    <t>log®</t>
  </si>
  <si>
    <t xml:space="preserve">happy </t>
  </si>
  <si>
    <t>unhappy</t>
  </si>
  <si>
    <t>prop, P</t>
  </si>
  <si>
    <t>corr, P</t>
  </si>
  <si>
    <t>logit, P</t>
  </si>
  <si>
    <t>slope</t>
  </si>
  <si>
    <t xml:space="preserve">intercept </t>
  </si>
  <si>
    <t xml:space="preserve">Test value </t>
  </si>
  <si>
    <t>Log, R</t>
  </si>
  <si>
    <t>LR@50</t>
  </si>
  <si>
    <t>Prob,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</si>
</sst>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Sheet1!$B$5:$B$7</c:f>
              <c:numCache>
                <c:formatCode>General</c:formatCode>
                <c:ptCount val="3"/>
                <c:pt idx="0">
                  <c:v>0.6020599913279624</c:v>
                </c:pt>
                <c:pt idx="1">
                  <c:v>0.90308998699194354</c:v>
                </c:pt>
                <c:pt idx="2">
                  <c:v>1.0413926851582251</c:v>
                </c:pt>
              </c:numCache>
            </c:numRef>
          </c:xVal>
          <c:yVal>
            <c:numRef>
              <c:f>Sheet1!$G$5:$G$7</c:f>
              <c:numCache>
                <c:formatCode>General</c:formatCode>
                <c:ptCount val="3"/>
                <c:pt idx="0">
                  <c:v>-0.36865113498544794</c:v>
                </c:pt>
                <c:pt idx="1">
                  <c:v>-4.2559614418795889E-2</c:v>
                </c:pt>
                <c:pt idx="2">
                  <c:v>0.89948361355777384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650384"/>
        <c:axId val="922649824"/>
      </c:scatterChart>
      <c:valAx>
        <c:axId val="92265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49824"/>
        <c:crosses val="autoZero"/>
        <c:crossBetween val="midCat"/>
      </c:valAx>
      <c:valAx>
        <c:axId val="9226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5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Sheet1!$B$5:$B$7</c:f>
              <c:numCache>
                <c:formatCode>General</c:formatCode>
                <c:ptCount val="3"/>
                <c:pt idx="0">
                  <c:v>0.6020599913279624</c:v>
                </c:pt>
                <c:pt idx="1">
                  <c:v>0.90308998699194354</c:v>
                </c:pt>
                <c:pt idx="2">
                  <c:v>1.0413926851582251</c:v>
                </c:pt>
              </c:numCache>
            </c:numRef>
          </c:xVal>
          <c:yVal>
            <c:numRef>
              <c:f>Sheet1!$H$5:$H$7</c:f>
              <c:numCache>
                <c:formatCode>General</c:formatCode>
                <c:ptCount val="3"/>
                <c:pt idx="0">
                  <c:v>4.7441632855948201</c:v>
                </c:pt>
                <c:pt idx="1">
                  <c:v>4.9477548196240599</c:v>
                </c:pt>
                <c:pt idx="2">
                  <c:v>5.531260757363575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630224"/>
        <c:axId val="922631904"/>
      </c:scatterChart>
      <c:valAx>
        <c:axId val="92263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1904"/>
        <c:crosses val="autoZero"/>
        <c:crossBetween val="midCat"/>
      </c:valAx>
      <c:valAx>
        <c:axId val="9226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8</xdr:row>
      <xdr:rowOff>61912</xdr:rowOff>
    </xdr:from>
    <xdr:to>
      <xdr:col>14</xdr:col>
      <xdr:colOff>504825</xdr:colOff>
      <xdr:row>22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8</xdr:row>
      <xdr:rowOff>61912</xdr:rowOff>
    </xdr:from>
    <xdr:to>
      <xdr:col>14</xdr:col>
      <xdr:colOff>504825</xdr:colOff>
      <xdr:row>22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R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5" sqref="F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>
        <v>0</v>
      </c>
      <c r="C2">
        <v>24</v>
      </c>
      <c r="D2">
        <v>1</v>
      </c>
      <c r="E2">
        <f>D2/(D2+C2)</f>
        <v>0.04</v>
      </c>
    </row>
    <row r="3" spans="1:8" x14ac:dyDescent="0.25">
      <c r="A3">
        <v>1</v>
      </c>
      <c r="B3">
        <f t="shared" ref="B3:B8" si="0">LOG(A3)</f>
        <v>0</v>
      </c>
      <c r="C3">
        <v>21</v>
      </c>
      <c r="D3">
        <v>3</v>
      </c>
      <c r="E3">
        <f t="shared" ref="E3:E8" si="1">D3/(D3+C3)</f>
        <v>0.125</v>
      </c>
    </row>
    <row r="4" spans="1:8" x14ac:dyDescent="0.25">
      <c r="A4">
        <v>3</v>
      </c>
      <c r="B4">
        <f t="shared" si="0"/>
        <v>0.47712125471966244</v>
      </c>
      <c r="C4">
        <v>18</v>
      </c>
      <c r="D4">
        <v>4</v>
      </c>
      <c r="E4">
        <f t="shared" si="1"/>
        <v>0.18181818181818182</v>
      </c>
    </row>
    <row r="5" spans="1:8" x14ac:dyDescent="0.25">
      <c r="A5">
        <v>4</v>
      </c>
      <c r="B5">
        <f t="shared" si="0"/>
        <v>0.6020599913279624</v>
      </c>
      <c r="C5">
        <v>15</v>
      </c>
      <c r="D5">
        <v>11</v>
      </c>
      <c r="E5">
        <f t="shared" si="1"/>
        <v>0.42307692307692307</v>
      </c>
      <c r="F5">
        <f>(E5-E$2)/(1-E$2)</f>
        <v>0.39903846153846156</v>
      </c>
      <c r="G5">
        <f>LN(F5/(1-E5))</f>
        <v>-0.36865113498544794</v>
      </c>
      <c r="H5">
        <f>5+_xlfn.NORM.S.INV(F5)</f>
        <v>4.7441632855948201</v>
      </c>
    </row>
    <row r="6" spans="1:8" x14ac:dyDescent="0.25">
      <c r="A6">
        <v>8</v>
      </c>
      <c r="B6">
        <f t="shared" si="0"/>
        <v>0.90308998699194354</v>
      </c>
      <c r="C6">
        <v>11</v>
      </c>
      <c r="D6">
        <v>11</v>
      </c>
      <c r="E6">
        <f t="shared" si="1"/>
        <v>0.5</v>
      </c>
      <c r="F6">
        <f t="shared" ref="F6:F8" si="2">(E6-E$2)/(1-E$2)</f>
        <v>0.47916666666666669</v>
      </c>
      <c r="G6">
        <f t="shared" ref="G6:G8" si="3">LN(F6/(1-E6))</f>
        <v>-4.2559614418795889E-2</v>
      </c>
      <c r="H6">
        <f t="shared" ref="H6:H7" si="4">5+_xlfn.NORM.S.INV(F6)</f>
        <v>4.9477548196240599</v>
      </c>
    </row>
    <row r="7" spans="1:8" x14ac:dyDescent="0.25">
      <c r="A7">
        <v>11</v>
      </c>
      <c r="B7">
        <f t="shared" si="0"/>
        <v>1.0413926851582251</v>
      </c>
      <c r="C7">
        <v>8</v>
      </c>
      <c r="D7">
        <v>20</v>
      </c>
      <c r="E7">
        <f t="shared" si="1"/>
        <v>0.7142857142857143</v>
      </c>
      <c r="F7">
        <f t="shared" si="2"/>
        <v>0.70238095238095244</v>
      </c>
      <c r="G7">
        <f t="shared" si="3"/>
        <v>0.89948361355777384</v>
      </c>
      <c r="H7">
        <f t="shared" si="4"/>
        <v>5.531260757363575</v>
      </c>
    </row>
    <row r="8" spans="1:8" x14ac:dyDescent="0.25">
      <c r="A8">
        <v>13</v>
      </c>
      <c r="B8">
        <f t="shared" si="0"/>
        <v>1.1139433523068367</v>
      </c>
      <c r="C8">
        <v>1</v>
      </c>
      <c r="D8">
        <v>24</v>
      </c>
      <c r="E8">
        <f t="shared" si="1"/>
        <v>0.96</v>
      </c>
    </row>
    <row r="11" spans="1:8" x14ac:dyDescent="0.25">
      <c r="D11" t="s">
        <v>7</v>
      </c>
      <c r="E11">
        <f>SLOPE(G5:G8, $B$5:$B$8)</f>
        <v>2.5947408400883063</v>
      </c>
      <c r="F11">
        <f>SLOPE(H5:H8, $B$5:$B$8)</f>
        <v>1.6111289503323278</v>
      </c>
    </row>
    <row r="12" spans="1:8" x14ac:dyDescent="0.25">
      <c r="D12" t="s">
        <v>8</v>
      </c>
      <c r="E12">
        <f>INTERCEPT(G5:G8, $B$5:$B$8)</f>
        <v>-2.0397817952668094</v>
      </c>
      <c r="F12">
        <f>INTERCEPT(H5:H8, $B$5:$B$8)</f>
        <v>3.7067900847321482</v>
      </c>
    </row>
    <row r="13" spans="1:8" x14ac:dyDescent="0.25">
      <c r="D13" t="s">
        <v>9</v>
      </c>
      <c r="E13">
        <v>0</v>
      </c>
      <c r="F13">
        <v>5</v>
      </c>
    </row>
    <row r="14" spans="1:8" x14ac:dyDescent="0.25">
      <c r="D14" t="s">
        <v>10</v>
      </c>
      <c r="E14">
        <f>(E13-E12)/E11</f>
        <v>0.78612159016134719</v>
      </c>
      <c r="F14">
        <f>(F13-F12)/F11</f>
        <v>0.80267312867855867</v>
      </c>
    </row>
    <row r="15" spans="1:8" x14ac:dyDescent="0.25">
      <c r="D15" s="1" t="s">
        <v>11</v>
      </c>
      <c r="E15">
        <f>10^E14</f>
        <v>6.1111309532491322</v>
      </c>
      <c r="F15">
        <f>10^F14</f>
        <v>6.348529305470108</v>
      </c>
    </row>
  </sheetData>
  <hyperlinks>
    <hyperlink ref="D1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2017-11-27T11:13:22Z</dcterms:created>
  <dcterms:modified xsi:type="dcterms:W3CDTF">2017-11-27T11:35:37Z</dcterms:modified>
</cp:coreProperties>
</file>