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Omeiz\Desktop\Dashboard\"/>
    </mc:Choice>
  </mc:AlternateContent>
  <bookViews>
    <workbookView xWindow="0" yWindow="0" windowWidth="20490" windowHeight="9525" activeTab="1"/>
  </bookViews>
  <sheets>
    <sheet name="Backend" sheetId="3" r:id="rId1"/>
    <sheet name="Dashboard" sheetId="4" r:id="rId2"/>
    <sheet name="DataSource" sheetId="2" r:id="rId3"/>
  </sheets>
  <definedNames>
    <definedName name="DataMonths">Backend!$B$6:$B$1818</definedName>
    <definedName name="DataTable">Backend!$B$6:$Y$6999</definedName>
    <definedName name="DataTableHeader">Backend!$B$6:$Y$6</definedName>
    <definedName name="Slicer_Products">#N/A</definedName>
  </definedNames>
  <calcPr calcId="162913"/>
  <pivotCaches>
    <pivotCache cacheId="0"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Lst>
</workbook>
</file>

<file path=xl/calcChain.xml><?xml version="1.0" encoding="utf-8"?>
<calcChain xmlns="http://schemas.openxmlformats.org/spreadsheetml/2006/main">
  <c r="AD21" i="3" l="1"/>
  <c r="AC21" i="3"/>
  <c r="AA15" i="4" l="1"/>
  <c r="A14" i="4" l="1"/>
  <c r="A11" i="4"/>
  <c r="A8" i="4"/>
  <c r="A5" i="4"/>
  <c r="P14" i="4"/>
  <c r="O14" i="4"/>
  <c r="N14" i="4"/>
  <c r="M14" i="4"/>
  <c r="A16" i="4" l="1"/>
  <c r="L29" i="4" s="1"/>
  <c r="AS5" i="3"/>
  <c r="AI5" i="3"/>
  <c r="AH5" i="3"/>
  <c r="I8" i="3"/>
  <c r="I9" i="3"/>
  <c r="I10" i="3"/>
  <c r="I11" i="3"/>
  <c r="I12" i="3"/>
  <c r="I13" i="3"/>
  <c r="I14" i="3"/>
  <c r="I15" i="3"/>
  <c r="I16" i="3"/>
  <c r="I17" i="3"/>
  <c r="I18" i="3"/>
  <c r="I7" i="3"/>
  <c r="H8" i="3"/>
  <c r="H9" i="3"/>
  <c r="H10" i="3"/>
  <c r="H11" i="3"/>
  <c r="H12" i="3"/>
  <c r="H13" i="3"/>
  <c r="H14" i="3"/>
  <c r="H15" i="3"/>
  <c r="H16" i="3"/>
  <c r="H17" i="3"/>
  <c r="H18" i="3"/>
  <c r="H7" i="3"/>
  <c r="G8" i="3"/>
  <c r="G9" i="3"/>
  <c r="G10" i="3"/>
  <c r="G11" i="3"/>
  <c r="G12" i="3"/>
  <c r="G13" i="3"/>
  <c r="G14" i="3"/>
  <c r="G15" i="3"/>
  <c r="G16" i="3"/>
  <c r="G17" i="3"/>
  <c r="G18" i="3"/>
  <c r="G7" i="3"/>
  <c r="V7" i="3" s="1"/>
  <c r="F8" i="3"/>
  <c r="F9" i="3"/>
  <c r="F10" i="3"/>
  <c r="F11" i="3"/>
  <c r="AD26" i="3" s="1"/>
  <c r="F12" i="3"/>
  <c r="AD27" i="3" s="1"/>
  <c r="F13" i="3"/>
  <c r="F14" i="3"/>
  <c r="F15" i="3"/>
  <c r="F16" i="3"/>
  <c r="F17" i="3"/>
  <c r="AD32" i="3" s="1"/>
  <c r="F18" i="3"/>
  <c r="F7" i="3"/>
  <c r="AD22" i="3" s="1"/>
  <c r="AD5" i="3"/>
  <c r="AC5" i="3"/>
  <c r="AB5" i="3"/>
  <c r="F2" i="2"/>
  <c r="F3" i="2"/>
  <c r="F4" i="2"/>
  <c r="F5" i="2"/>
  <c r="F6" i="2"/>
  <c r="F7" i="2"/>
  <c r="F8" i="2"/>
  <c r="F9" i="2"/>
  <c r="F10" i="2"/>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63" i="2"/>
  <c r="F64" i="2"/>
  <c r="F65" i="2"/>
  <c r="F66" i="2"/>
  <c r="F67" i="2"/>
  <c r="F68" i="2"/>
  <c r="F69" i="2"/>
  <c r="F70" i="2"/>
  <c r="F71" i="2"/>
  <c r="F72" i="2"/>
  <c r="F73" i="2"/>
  <c r="F74" i="2"/>
  <c r="F75" i="2"/>
  <c r="F76" i="2"/>
  <c r="F77" i="2"/>
  <c r="F78" i="2"/>
  <c r="F79" i="2"/>
  <c r="F80" i="2"/>
  <c r="F81" i="2"/>
  <c r="F82" i="2"/>
  <c r="F83" i="2"/>
  <c r="F84" i="2"/>
  <c r="F85" i="2"/>
  <c r="F86" i="2"/>
  <c r="F87" i="2"/>
  <c r="F88" i="2"/>
  <c r="F89" i="2"/>
  <c r="F90" i="2"/>
  <c r="F91" i="2"/>
  <c r="F92" i="2"/>
  <c r="F93" i="2"/>
  <c r="F94" i="2"/>
  <c r="F95" i="2"/>
  <c r="F96" i="2"/>
  <c r="F97" i="2"/>
  <c r="F98" i="2"/>
  <c r="F99" i="2"/>
  <c r="F100" i="2"/>
  <c r="F101" i="2"/>
  <c r="F102" i="2"/>
  <c r="F103" i="2"/>
  <c r="F104" i="2"/>
  <c r="F105" i="2"/>
  <c r="F106" i="2"/>
  <c r="F107" i="2"/>
  <c r="F108" i="2"/>
  <c r="F109" i="2"/>
  <c r="F110" i="2"/>
  <c r="F111" i="2"/>
  <c r="F112" i="2"/>
  <c r="F113" i="2"/>
  <c r="F114" i="2"/>
  <c r="F115" i="2"/>
  <c r="F116" i="2"/>
  <c r="F117" i="2"/>
  <c r="F118" i="2"/>
  <c r="F119" i="2"/>
  <c r="F120" i="2"/>
  <c r="F121" i="2"/>
  <c r="F122" i="2"/>
  <c r="F123" i="2"/>
  <c r="F124" i="2"/>
  <c r="F125" i="2"/>
  <c r="F126" i="2"/>
  <c r="F127" i="2"/>
  <c r="F128" i="2"/>
  <c r="F129" i="2"/>
  <c r="F130" i="2"/>
  <c r="F131" i="2"/>
  <c r="F132" i="2"/>
  <c r="F133" i="2"/>
  <c r="F134" i="2"/>
  <c r="F135" i="2"/>
  <c r="F136" i="2"/>
  <c r="F137" i="2"/>
  <c r="F138" i="2"/>
  <c r="F139" i="2"/>
  <c r="F140" i="2"/>
  <c r="F141" i="2"/>
  <c r="F142" i="2"/>
  <c r="F143" i="2"/>
  <c r="F144" i="2"/>
  <c r="F145" i="2"/>
  <c r="F146" i="2"/>
  <c r="F147" i="2"/>
  <c r="F148" i="2"/>
  <c r="F149" i="2"/>
  <c r="F150" i="2"/>
  <c r="F151" i="2"/>
  <c r="F152" i="2"/>
  <c r="F153" i="2"/>
  <c r="F154" i="2"/>
  <c r="F155" i="2"/>
  <c r="F156" i="2"/>
  <c r="F157" i="2"/>
  <c r="F158" i="2"/>
  <c r="F159" i="2"/>
  <c r="F160" i="2"/>
  <c r="F161" i="2"/>
  <c r="F162" i="2"/>
  <c r="F163" i="2"/>
  <c r="F164" i="2"/>
  <c r="F165" i="2"/>
  <c r="F166" i="2"/>
  <c r="F167" i="2"/>
  <c r="F168" i="2"/>
  <c r="F169" i="2"/>
  <c r="F170" i="2"/>
  <c r="F171" i="2"/>
  <c r="F172" i="2"/>
  <c r="F173" i="2"/>
  <c r="F174" i="2"/>
  <c r="F175" i="2"/>
  <c r="F176" i="2"/>
  <c r="F177" i="2"/>
  <c r="F178" i="2"/>
  <c r="F179" i="2"/>
  <c r="F180" i="2"/>
  <c r="F181" i="2"/>
  <c r="F182" i="2"/>
  <c r="F183" i="2"/>
  <c r="F184" i="2"/>
  <c r="F185" i="2"/>
  <c r="F186" i="2"/>
  <c r="F187" i="2"/>
  <c r="F188" i="2"/>
  <c r="F189" i="2"/>
  <c r="F190" i="2"/>
  <c r="F191" i="2"/>
  <c r="F192" i="2"/>
  <c r="F193" i="2"/>
  <c r="F194" i="2"/>
  <c r="F195" i="2"/>
  <c r="F196" i="2"/>
  <c r="F197" i="2"/>
  <c r="F198" i="2"/>
  <c r="F199" i="2"/>
  <c r="F200" i="2"/>
  <c r="F201" i="2"/>
  <c r="F202" i="2"/>
  <c r="F203" i="2"/>
  <c r="F204" i="2"/>
  <c r="F205" i="2"/>
  <c r="F206" i="2"/>
  <c r="F207" i="2"/>
  <c r="F208" i="2"/>
  <c r="F209" i="2"/>
  <c r="F210" i="2"/>
  <c r="F211" i="2"/>
  <c r="F212" i="2"/>
  <c r="F213" i="2"/>
  <c r="F214" i="2"/>
  <c r="F215" i="2"/>
  <c r="F216" i="2"/>
  <c r="F217" i="2"/>
  <c r="F218" i="2"/>
  <c r="F219" i="2"/>
  <c r="F220" i="2"/>
  <c r="F221" i="2"/>
  <c r="F222" i="2"/>
  <c r="F223" i="2"/>
  <c r="F224" i="2"/>
  <c r="F225" i="2"/>
  <c r="F226" i="2"/>
  <c r="F227" i="2"/>
  <c r="F228" i="2"/>
  <c r="F229" i="2"/>
  <c r="F230" i="2"/>
  <c r="F231" i="2"/>
  <c r="F232" i="2"/>
  <c r="F233" i="2"/>
  <c r="F234" i="2"/>
  <c r="F235" i="2"/>
  <c r="F236" i="2"/>
  <c r="F237" i="2"/>
  <c r="F238" i="2"/>
  <c r="F239" i="2"/>
  <c r="F240" i="2"/>
  <c r="F241" i="2"/>
  <c r="F242" i="2"/>
  <c r="F243" i="2"/>
  <c r="F244" i="2"/>
  <c r="F245" i="2"/>
  <c r="F246" i="2"/>
  <c r="F247" i="2"/>
  <c r="F248" i="2"/>
  <c r="F249" i="2"/>
  <c r="F250" i="2"/>
  <c r="F251" i="2"/>
  <c r="F252" i="2"/>
  <c r="F253" i="2"/>
  <c r="F254" i="2"/>
  <c r="F255" i="2"/>
  <c r="F256" i="2"/>
  <c r="F257" i="2"/>
  <c r="F258" i="2"/>
  <c r="F259" i="2"/>
  <c r="F260" i="2"/>
  <c r="F261" i="2"/>
  <c r="F262" i="2"/>
  <c r="F263" i="2"/>
  <c r="F264" i="2"/>
  <c r="F265" i="2"/>
  <c r="F266" i="2"/>
  <c r="F267" i="2"/>
  <c r="F268" i="2"/>
  <c r="F269" i="2"/>
  <c r="F270" i="2"/>
  <c r="F271" i="2"/>
  <c r="F272" i="2"/>
  <c r="F273" i="2"/>
  <c r="F274" i="2"/>
  <c r="F275" i="2"/>
  <c r="F276" i="2"/>
  <c r="F277" i="2"/>
  <c r="F278" i="2"/>
  <c r="F279" i="2"/>
  <c r="F280" i="2"/>
  <c r="F281" i="2"/>
  <c r="F282" i="2"/>
  <c r="F283" i="2"/>
  <c r="F284" i="2"/>
  <c r="F285" i="2"/>
  <c r="F286" i="2"/>
  <c r="F287" i="2"/>
  <c r="F288" i="2"/>
  <c r="F289" i="2"/>
  <c r="F290" i="2"/>
  <c r="F291" i="2"/>
  <c r="F292" i="2"/>
  <c r="F293" i="2"/>
  <c r="F294" i="2"/>
  <c r="F295" i="2"/>
  <c r="F296" i="2"/>
  <c r="F297" i="2"/>
  <c r="F298" i="2"/>
  <c r="F299" i="2"/>
  <c r="F300" i="2"/>
  <c r="F301" i="2"/>
  <c r="F302" i="2"/>
  <c r="F303" i="2"/>
  <c r="F304" i="2"/>
  <c r="F305" i="2"/>
  <c r="F306" i="2"/>
  <c r="F307" i="2"/>
  <c r="F308" i="2"/>
  <c r="F309" i="2"/>
  <c r="F310" i="2"/>
  <c r="F311" i="2"/>
  <c r="F312" i="2"/>
  <c r="F313" i="2"/>
  <c r="F314" i="2"/>
  <c r="F315" i="2"/>
  <c r="F316" i="2"/>
  <c r="F317" i="2"/>
  <c r="F318" i="2"/>
  <c r="F319" i="2"/>
  <c r="F320" i="2"/>
  <c r="F321" i="2"/>
  <c r="F322" i="2"/>
  <c r="F323" i="2"/>
  <c r="F324" i="2"/>
  <c r="F325" i="2"/>
  <c r="F326" i="2"/>
  <c r="F327" i="2"/>
  <c r="F328" i="2"/>
  <c r="F329" i="2"/>
  <c r="F330" i="2"/>
  <c r="F331" i="2"/>
  <c r="F332" i="2"/>
  <c r="F333" i="2"/>
  <c r="F334" i="2"/>
  <c r="F335" i="2"/>
  <c r="F336" i="2"/>
  <c r="F337" i="2"/>
  <c r="F338" i="2"/>
  <c r="F339" i="2"/>
  <c r="F340" i="2"/>
  <c r="F341" i="2"/>
  <c r="F342" i="2"/>
  <c r="F343" i="2"/>
  <c r="F344" i="2"/>
  <c r="F345" i="2"/>
  <c r="F346" i="2"/>
  <c r="F347" i="2"/>
  <c r="F348" i="2"/>
  <c r="F349" i="2"/>
  <c r="F350" i="2"/>
  <c r="F351" i="2"/>
  <c r="F352" i="2"/>
  <c r="F353" i="2"/>
  <c r="F354" i="2"/>
  <c r="F355" i="2"/>
  <c r="F356" i="2"/>
  <c r="F357" i="2"/>
  <c r="F358" i="2"/>
  <c r="F359" i="2"/>
  <c r="F360" i="2"/>
  <c r="F361" i="2"/>
  <c r="F362" i="2"/>
  <c r="F363" i="2"/>
  <c r="F364" i="2"/>
  <c r="F365" i="2"/>
  <c r="F366" i="2"/>
  <c r="F367" i="2"/>
  <c r="F368" i="2"/>
  <c r="F369" i="2"/>
  <c r="F370" i="2"/>
  <c r="F371" i="2"/>
  <c r="F372" i="2"/>
  <c r="F373" i="2"/>
  <c r="F374" i="2"/>
  <c r="F375" i="2"/>
  <c r="F376" i="2"/>
  <c r="F377" i="2"/>
  <c r="F378" i="2"/>
  <c r="F379" i="2"/>
  <c r="F380" i="2"/>
  <c r="F381" i="2"/>
  <c r="F382" i="2"/>
  <c r="F383" i="2"/>
  <c r="F384" i="2"/>
  <c r="F385" i="2"/>
  <c r="F386" i="2"/>
  <c r="F387" i="2"/>
  <c r="F388" i="2"/>
  <c r="F389" i="2"/>
  <c r="F390" i="2"/>
  <c r="F391" i="2"/>
  <c r="F392" i="2"/>
  <c r="F393" i="2"/>
  <c r="F394" i="2"/>
  <c r="F395" i="2"/>
  <c r="F396" i="2"/>
  <c r="F397" i="2"/>
  <c r="F398" i="2"/>
  <c r="F399" i="2"/>
  <c r="F400" i="2"/>
  <c r="F401" i="2"/>
  <c r="F402" i="2"/>
  <c r="F403" i="2"/>
  <c r="F404" i="2"/>
  <c r="F405" i="2"/>
  <c r="F406" i="2"/>
  <c r="F407" i="2"/>
  <c r="F408" i="2"/>
  <c r="F409" i="2"/>
  <c r="F410" i="2"/>
  <c r="F411" i="2"/>
  <c r="F412" i="2"/>
  <c r="F413" i="2"/>
  <c r="F414" i="2"/>
  <c r="F415" i="2"/>
  <c r="F416" i="2"/>
  <c r="F417" i="2"/>
  <c r="F418" i="2"/>
  <c r="F419" i="2"/>
  <c r="F420" i="2"/>
  <c r="F421" i="2"/>
  <c r="F422" i="2"/>
  <c r="F423" i="2"/>
  <c r="F424" i="2"/>
  <c r="F425" i="2"/>
  <c r="F426" i="2"/>
  <c r="F427" i="2"/>
  <c r="F428" i="2"/>
  <c r="F429" i="2"/>
  <c r="F430" i="2"/>
  <c r="F431" i="2"/>
  <c r="F432" i="2"/>
  <c r="F433" i="2"/>
  <c r="F434" i="2"/>
  <c r="F435" i="2"/>
  <c r="F436" i="2"/>
  <c r="F437" i="2"/>
  <c r="F438" i="2"/>
  <c r="F439" i="2"/>
  <c r="F440" i="2"/>
  <c r="F441" i="2"/>
  <c r="F442" i="2"/>
  <c r="F443" i="2"/>
  <c r="F444" i="2"/>
  <c r="F445" i="2"/>
  <c r="F446" i="2"/>
  <c r="F447" i="2"/>
  <c r="F448" i="2"/>
  <c r="F449" i="2"/>
  <c r="F450" i="2"/>
  <c r="F451" i="2"/>
  <c r="F452" i="2"/>
  <c r="F453" i="2"/>
  <c r="F454" i="2"/>
  <c r="F455" i="2"/>
  <c r="F456" i="2"/>
  <c r="F457" i="2"/>
  <c r="F458" i="2"/>
  <c r="F459" i="2"/>
  <c r="F460" i="2"/>
  <c r="F461" i="2"/>
  <c r="F462" i="2"/>
  <c r="F463" i="2"/>
  <c r="F464" i="2"/>
  <c r="F465" i="2"/>
  <c r="F466" i="2"/>
  <c r="F467" i="2"/>
  <c r="F468" i="2"/>
  <c r="F469" i="2"/>
  <c r="F470" i="2"/>
  <c r="F471" i="2"/>
  <c r="F472" i="2"/>
  <c r="F473" i="2"/>
  <c r="F474" i="2"/>
  <c r="F475" i="2"/>
  <c r="F476" i="2"/>
  <c r="F477" i="2"/>
  <c r="F478" i="2"/>
  <c r="F479" i="2"/>
  <c r="F480" i="2"/>
  <c r="F481" i="2"/>
  <c r="F482" i="2"/>
  <c r="F483" i="2"/>
  <c r="F484" i="2"/>
  <c r="F485" i="2"/>
  <c r="F486" i="2"/>
  <c r="F487" i="2"/>
  <c r="F488" i="2"/>
  <c r="F489" i="2"/>
  <c r="F490" i="2"/>
  <c r="F491" i="2"/>
  <c r="F492" i="2"/>
  <c r="F493" i="2"/>
  <c r="F494" i="2"/>
  <c r="F495" i="2"/>
  <c r="F496" i="2"/>
  <c r="F497" i="2"/>
  <c r="F498" i="2"/>
  <c r="F499" i="2"/>
  <c r="F500" i="2"/>
  <c r="F501" i="2"/>
  <c r="F502" i="2"/>
  <c r="F503" i="2"/>
  <c r="F504" i="2"/>
  <c r="F505" i="2"/>
  <c r="F506" i="2"/>
  <c r="F507" i="2"/>
  <c r="F508" i="2"/>
  <c r="F509" i="2"/>
  <c r="F510" i="2"/>
  <c r="F511" i="2"/>
  <c r="F512" i="2"/>
  <c r="F513" i="2"/>
  <c r="F514" i="2"/>
  <c r="F515" i="2"/>
  <c r="F516" i="2"/>
  <c r="F517" i="2"/>
  <c r="F518" i="2"/>
  <c r="F519" i="2"/>
  <c r="F520" i="2"/>
  <c r="F521" i="2"/>
  <c r="F522" i="2"/>
  <c r="F523" i="2"/>
  <c r="F524" i="2"/>
  <c r="F525" i="2"/>
  <c r="F526" i="2"/>
  <c r="F527" i="2"/>
  <c r="F528" i="2"/>
  <c r="F529" i="2"/>
  <c r="F530" i="2"/>
  <c r="F531" i="2"/>
  <c r="F532" i="2"/>
  <c r="F533" i="2"/>
  <c r="F534" i="2"/>
  <c r="F535" i="2"/>
  <c r="F536" i="2"/>
  <c r="F537" i="2"/>
  <c r="F538" i="2"/>
  <c r="F539" i="2"/>
  <c r="F540" i="2"/>
  <c r="F541" i="2"/>
  <c r="F542" i="2"/>
  <c r="F543" i="2"/>
  <c r="F544" i="2"/>
  <c r="F545" i="2"/>
  <c r="F546" i="2"/>
  <c r="F547" i="2"/>
  <c r="F548" i="2"/>
  <c r="F549" i="2"/>
  <c r="F550" i="2"/>
  <c r="F551" i="2"/>
  <c r="F552" i="2"/>
  <c r="F553" i="2"/>
  <c r="F554" i="2"/>
  <c r="F555" i="2"/>
  <c r="F556" i="2"/>
  <c r="F557" i="2"/>
  <c r="F558" i="2"/>
  <c r="F559" i="2"/>
  <c r="F560" i="2"/>
  <c r="F561" i="2"/>
  <c r="F562" i="2"/>
  <c r="F563" i="2"/>
  <c r="F564" i="2"/>
  <c r="F565" i="2"/>
  <c r="F566" i="2"/>
  <c r="F567" i="2"/>
  <c r="F568" i="2"/>
  <c r="F569" i="2"/>
  <c r="F570" i="2"/>
  <c r="F571" i="2"/>
  <c r="F572" i="2"/>
  <c r="F573" i="2"/>
  <c r="F574" i="2"/>
  <c r="F575" i="2"/>
  <c r="F576" i="2"/>
  <c r="F577" i="2"/>
  <c r="F578" i="2"/>
  <c r="F579" i="2"/>
  <c r="F580" i="2"/>
  <c r="F581" i="2"/>
  <c r="F582" i="2"/>
  <c r="F583" i="2"/>
  <c r="F584" i="2"/>
  <c r="F585" i="2"/>
  <c r="F586" i="2"/>
  <c r="F587" i="2"/>
  <c r="F588" i="2"/>
  <c r="F589" i="2"/>
  <c r="F590" i="2"/>
  <c r="F591" i="2"/>
  <c r="F592" i="2"/>
  <c r="F593" i="2"/>
  <c r="F594" i="2"/>
  <c r="F595" i="2"/>
  <c r="F596" i="2"/>
  <c r="F597" i="2"/>
  <c r="F598" i="2"/>
  <c r="F599" i="2"/>
  <c r="F600" i="2"/>
  <c r="F601" i="2"/>
  <c r="F602" i="2"/>
  <c r="F603" i="2"/>
  <c r="F604" i="2"/>
  <c r="F605" i="2"/>
  <c r="F606" i="2"/>
  <c r="F607" i="2"/>
  <c r="F608" i="2"/>
  <c r="F609" i="2"/>
  <c r="F610" i="2"/>
  <c r="F611" i="2"/>
  <c r="F612" i="2"/>
  <c r="F613" i="2"/>
  <c r="F614" i="2"/>
  <c r="F615" i="2"/>
  <c r="F616" i="2"/>
  <c r="F617" i="2"/>
  <c r="F618" i="2"/>
  <c r="F619" i="2"/>
  <c r="F620" i="2"/>
  <c r="F621" i="2"/>
  <c r="F622" i="2"/>
  <c r="F623" i="2"/>
  <c r="F624" i="2"/>
  <c r="F625" i="2"/>
  <c r="F626" i="2"/>
  <c r="F627" i="2"/>
  <c r="F628" i="2"/>
  <c r="F629" i="2"/>
  <c r="F630" i="2"/>
  <c r="F631" i="2"/>
  <c r="F632" i="2"/>
  <c r="F633" i="2"/>
  <c r="F634" i="2"/>
  <c r="F635" i="2"/>
  <c r="F636" i="2"/>
  <c r="F637" i="2"/>
  <c r="F638" i="2"/>
  <c r="F639" i="2"/>
  <c r="F640" i="2"/>
  <c r="F641" i="2"/>
  <c r="F642" i="2"/>
  <c r="F643" i="2"/>
  <c r="F644" i="2"/>
  <c r="F645" i="2"/>
  <c r="F646" i="2"/>
  <c r="F647" i="2"/>
  <c r="F648" i="2"/>
  <c r="F649" i="2"/>
  <c r="F650" i="2"/>
  <c r="F651" i="2"/>
  <c r="F652" i="2"/>
  <c r="F653" i="2"/>
  <c r="F654" i="2"/>
  <c r="F655" i="2"/>
  <c r="F656" i="2"/>
  <c r="F657" i="2"/>
  <c r="F658" i="2"/>
  <c r="F659" i="2"/>
  <c r="F660" i="2"/>
  <c r="F661" i="2"/>
  <c r="F662" i="2"/>
  <c r="F663" i="2"/>
  <c r="F664" i="2"/>
  <c r="F665" i="2"/>
  <c r="F666" i="2"/>
  <c r="F667" i="2"/>
  <c r="F668" i="2"/>
  <c r="F669" i="2"/>
  <c r="F670" i="2"/>
  <c r="F671" i="2"/>
  <c r="F672" i="2"/>
  <c r="F673" i="2"/>
  <c r="F674" i="2"/>
  <c r="F675" i="2"/>
  <c r="F676" i="2"/>
  <c r="F677" i="2"/>
  <c r="F678" i="2"/>
  <c r="F679" i="2"/>
  <c r="F680" i="2"/>
  <c r="F681" i="2"/>
  <c r="F682" i="2"/>
  <c r="F683" i="2"/>
  <c r="F684" i="2"/>
  <c r="F685" i="2"/>
  <c r="F686" i="2"/>
  <c r="F687" i="2"/>
  <c r="F688" i="2"/>
  <c r="F689" i="2"/>
  <c r="F690" i="2"/>
  <c r="F691" i="2"/>
  <c r="F692" i="2"/>
  <c r="F693" i="2"/>
  <c r="F694" i="2"/>
  <c r="F695" i="2"/>
  <c r="F696" i="2"/>
  <c r="F697" i="2"/>
  <c r="F698" i="2"/>
  <c r="F699" i="2"/>
  <c r="F700" i="2"/>
  <c r="F701" i="2"/>
  <c r="F702" i="2"/>
  <c r="F703" i="2"/>
  <c r="F704" i="2"/>
  <c r="F705" i="2"/>
  <c r="F706" i="2"/>
  <c r="F707" i="2"/>
  <c r="F708" i="2"/>
  <c r="F709" i="2"/>
  <c r="F710" i="2"/>
  <c r="F711" i="2"/>
  <c r="F712" i="2"/>
  <c r="F713" i="2"/>
  <c r="F714" i="2"/>
  <c r="F715" i="2"/>
  <c r="F716" i="2"/>
  <c r="F717" i="2"/>
  <c r="F718" i="2"/>
  <c r="F719" i="2"/>
  <c r="F720" i="2"/>
  <c r="F721" i="2"/>
  <c r="F722" i="2"/>
  <c r="F723" i="2"/>
  <c r="F724" i="2"/>
  <c r="F725" i="2"/>
  <c r="F726" i="2"/>
  <c r="F727" i="2"/>
  <c r="F728" i="2"/>
  <c r="F729" i="2"/>
  <c r="F730" i="2"/>
  <c r="F731" i="2"/>
  <c r="F732" i="2"/>
  <c r="F733" i="2"/>
  <c r="F734" i="2"/>
  <c r="F735" i="2"/>
  <c r="F736" i="2"/>
  <c r="F737" i="2"/>
  <c r="F738" i="2"/>
  <c r="F739" i="2"/>
  <c r="F740" i="2"/>
  <c r="F741" i="2"/>
  <c r="F742" i="2"/>
  <c r="F743" i="2"/>
  <c r="F744" i="2"/>
  <c r="F745" i="2"/>
  <c r="F746" i="2"/>
  <c r="F747" i="2"/>
  <c r="F748" i="2"/>
  <c r="F749" i="2"/>
  <c r="F750" i="2"/>
  <c r="F751" i="2"/>
  <c r="F752" i="2"/>
  <c r="F753" i="2"/>
  <c r="F754" i="2"/>
  <c r="F755" i="2"/>
  <c r="F756" i="2"/>
  <c r="F757" i="2"/>
  <c r="F758" i="2"/>
  <c r="F759" i="2"/>
  <c r="F760" i="2"/>
  <c r="F761" i="2"/>
  <c r="F762" i="2"/>
  <c r="F763" i="2"/>
  <c r="F764" i="2"/>
  <c r="F765" i="2"/>
  <c r="F766" i="2"/>
  <c r="F767" i="2"/>
  <c r="F768" i="2"/>
  <c r="F769" i="2"/>
  <c r="F770" i="2"/>
  <c r="F771" i="2"/>
  <c r="F772" i="2"/>
  <c r="F773" i="2"/>
  <c r="F774" i="2"/>
  <c r="F775" i="2"/>
  <c r="F776" i="2"/>
  <c r="F777" i="2"/>
  <c r="F778" i="2"/>
  <c r="F779" i="2"/>
  <c r="F780" i="2"/>
  <c r="F781" i="2"/>
  <c r="F782" i="2"/>
  <c r="F783" i="2"/>
  <c r="F784" i="2"/>
  <c r="F785" i="2"/>
  <c r="F786" i="2"/>
  <c r="F787" i="2"/>
  <c r="F788" i="2"/>
  <c r="F789" i="2"/>
  <c r="F790" i="2"/>
  <c r="F791" i="2"/>
  <c r="F792" i="2"/>
  <c r="F793" i="2"/>
  <c r="F794" i="2"/>
  <c r="F795" i="2"/>
  <c r="F796" i="2"/>
  <c r="F797" i="2"/>
  <c r="F798" i="2"/>
  <c r="F799" i="2"/>
  <c r="F800" i="2"/>
  <c r="F801" i="2"/>
  <c r="F802" i="2"/>
  <c r="F803" i="2"/>
  <c r="F804" i="2"/>
  <c r="F805" i="2"/>
  <c r="F806" i="2"/>
  <c r="F807" i="2"/>
  <c r="F808" i="2"/>
  <c r="F809" i="2"/>
  <c r="F810" i="2"/>
  <c r="F811" i="2"/>
  <c r="F812" i="2"/>
  <c r="F813" i="2"/>
  <c r="F814" i="2"/>
  <c r="F815" i="2"/>
  <c r="F816" i="2"/>
  <c r="F817" i="2"/>
  <c r="F818" i="2"/>
  <c r="F819" i="2"/>
  <c r="F820" i="2"/>
  <c r="F821" i="2"/>
  <c r="F822" i="2"/>
  <c r="F823" i="2"/>
  <c r="F824" i="2"/>
  <c r="F825" i="2"/>
  <c r="F826" i="2"/>
  <c r="F827" i="2"/>
  <c r="F828" i="2"/>
  <c r="F829" i="2"/>
  <c r="F830" i="2"/>
  <c r="F831" i="2"/>
  <c r="F832" i="2"/>
  <c r="F833" i="2"/>
  <c r="F834" i="2"/>
  <c r="F835" i="2"/>
  <c r="F836" i="2"/>
  <c r="F837" i="2"/>
  <c r="F838" i="2"/>
  <c r="F839" i="2"/>
  <c r="F840" i="2"/>
  <c r="F841" i="2"/>
  <c r="F842" i="2"/>
  <c r="F843" i="2"/>
  <c r="F844" i="2"/>
  <c r="F845" i="2"/>
  <c r="F846" i="2"/>
  <c r="F847" i="2"/>
  <c r="F848" i="2"/>
  <c r="F849" i="2"/>
  <c r="F850" i="2"/>
  <c r="F851" i="2"/>
  <c r="F852" i="2"/>
  <c r="F853" i="2"/>
  <c r="F854" i="2"/>
  <c r="F855" i="2"/>
  <c r="F856" i="2"/>
  <c r="F857" i="2"/>
  <c r="F858" i="2"/>
  <c r="F859" i="2"/>
  <c r="F860" i="2"/>
  <c r="F861" i="2"/>
  <c r="F862" i="2"/>
  <c r="F863" i="2"/>
  <c r="F864" i="2"/>
  <c r="F865" i="2"/>
  <c r="F866" i="2"/>
  <c r="F867" i="2"/>
  <c r="F868" i="2"/>
  <c r="F869" i="2"/>
  <c r="F870" i="2"/>
  <c r="F871" i="2"/>
  <c r="F872" i="2"/>
  <c r="F873" i="2"/>
  <c r="F874" i="2"/>
  <c r="F875" i="2"/>
  <c r="F876" i="2"/>
  <c r="F877" i="2"/>
  <c r="F878" i="2"/>
  <c r="F879" i="2"/>
  <c r="F880" i="2"/>
  <c r="F881" i="2"/>
  <c r="F882" i="2"/>
  <c r="F883" i="2"/>
  <c r="F884" i="2"/>
  <c r="F885" i="2"/>
  <c r="F886" i="2"/>
  <c r="F887" i="2"/>
  <c r="F888" i="2"/>
  <c r="F889" i="2"/>
  <c r="F890" i="2"/>
  <c r="F891" i="2"/>
  <c r="F892" i="2"/>
  <c r="F893" i="2"/>
  <c r="F894" i="2"/>
  <c r="F895" i="2"/>
  <c r="F896" i="2"/>
  <c r="F897" i="2"/>
  <c r="F898" i="2"/>
  <c r="F899" i="2"/>
  <c r="F900" i="2"/>
  <c r="F901" i="2"/>
  <c r="F902" i="2"/>
  <c r="F903" i="2"/>
  <c r="F904" i="2"/>
  <c r="F905" i="2"/>
  <c r="F906" i="2"/>
  <c r="F907" i="2"/>
  <c r="F908" i="2"/>
  <c r="F909" i="2"/>
  <c r="F910" i="2"/>
  <c r="F911" i="2"/>
  <c r="F912" i="2"/>
  <c r="F913" i="2"/>
  <c r="F914" i="2"/>
  <c r="F915" i="2"/>
  <c r="F916" i="2"/>
  <c r="F917" i="2"/>
  <c r="F918" i="2"/>
  <c r="F919" i="2"/>
  <c r="F920" i="2"/>
  <c r="F921" i="2"/>
  <c r="F922" i="2"/>
  <c r="F923" i="2"/>
  <c r="F924" i="2"/>
  <c r="F925" i="2"/>
  <c r="F926" i="2"/>
  <c r="F927" i="2"/>
  <c r="F928" i="2"/>
  <c r="F929" i="2"/>
  <c r="F930" i="2"/>
  <c r="F931" i="2"/>
  <c r="F932" i="2"/>
  <c r="F933" i="2"/>
  <c r="F934" i="2"/>
  <c r="F935" i="2"/>
  <c r="F936" i="2"/>
  <c r="F937" i="2"/>
  <c r="F938" i="2"/>
  <c r="F939" i="2"/>
  <c r="F940" i="2"/>
  <c r="F941" i="2"/>
  <c r="F942" i="2"/>
  <c r="F943" i="2"/>
  <c r="F944" i="2"/>
  <c r="F945" i="2"/>
  <c r="F946" i="2"/>
  <c r="F947" i="2"/>
  <c r="F948" i="2"/>
  <c r="F949" i="2"/>
  <c r="F950" i="2"/>
  <c r="F951" i="2"/>
  <c r="F952" i="2"/>
  <c r="F953" i="2"/>
  <c r="F954" i="2"/>
  <c r="F955" i="2"/>
  <c r="F956" i="2"/>
  <c r="F957" i="2"/>
  <c r="F958" i="2"/>
  <c r="F959" i="2"/>
  <c r="F960" i="2"/>
  <c r="F961" i="2"/>
  <c r="F962" i="2"/>
  <c r="F963" i="2"/>
  <c r="F964" i="2"/>
  <c r="F965" i="2"/>
  <c r="F966" i="2"/>
  <c r="F967" i="2"/>
  <c r="F968" i="2"/>
  <c r="F969" i="2"/>
  <c r="F970" i="2"/>
  <c r="F971" i="2"/>
  <c r="F972" i="2"/>
  <c r="F973" i="2"/>
  <c r="F974" i="2"/>
  <c r="F975" i="2"/>
  <c r="F976" i="2"/>
  <c r="F977" i="2"/>
  <c r="F978" i="2"/>
  <c r="F979" i="2"/>
  <c r="F980" i="2"/>
  <c r="F981" i="2"/>
  <c r="F982" i="2"/>
  <c r="F983" i="2"/>
  <c r="F984" i="2"/>
  <c r="F985" i="2"/>
  <c r="F986" i="2"/>
  <c r="F987" i="2"/>
  <c r="F988" i="2"/>
  <c r="F989" i="2"/>
  <c r="F990" i="2"/>
  <c r="F991" i="2"/>
  <c r="F992" i="2"/>
  <c r="F993" i="2"/>
  <c r="F994" i="2"/>
  <c r="F995" i="2"/>
  <c r="F996" i="2"/>
  <c r="F997" i="2"/>
  <c r="F998" i="2"/>
  <c r="F999" i="2"/>
  <c r="F1000" i="2"/>
  <c r="F1001" i="2"/>
  <c r="F1002" i="2"/>
  <c r="F1003" i="2"/>
  <c r="F1004" i="2"/>
  <c r="F1005" i="2"/>
  <c r="F1006" i="2"/>
  <c r="F1007" i="2"/>
  <c r="F1008" i="2"/>
  <c r="F1009" i="2"/>
  <c r="F1010" i="2"/>
  <c r="F1011" i="2"/>
  <c r="F1012" i="2"/>
  <c r="F1013" i="2"/>
  <c r="F1014" i="2"/>
  <c r="F1015" i="2"/>
  <c r="F1016" i="2"/>
  <c r="F1017" i="2"/>
  <c r="F1018" i="2"/>
  <c r="F1019" i="2"/>
  <c r="F1020" i="2"/>
  <c r="F1021" i="2"/>
  <c r="F1022" i="2"/>
  <c r="F1023" i="2"/>
  <c r="F1024" i="2"/>
  <c r="F1025" i="2"/>
  <c r="F1026" i="2"/>
  <c r="F1027" i="2"/>
  <c r="F1028" i="2"/>
  <c r="F1029" i="2"/>
  <c r="F1030" i="2"/>
  <c r="F1031" i="2"/>
  <c r="F1032" i="2"/>
  <c r="F1033" i="2"/>
  <c r="F1034" i="2"/>
  <c r="F1035" i="2"/>
  <c r="F1036" i="2"/>
  <c r="F1037" i="2"/>
  <c r="F1038" i="2"/>
  <c r="F1039" i="2"/>
  <c r="F1040" i="2"/>
  <c r="F1041" i="2"/>
  <c r="F1042" i="2"/>
  <c r="F1043" i="2"/>
  <c r="F1044" i="2"/>
  <c r="F1045" i="2"/>
  <c r="F1046" i="2"/>
  <c r="F1047" i="2"/>
  <c r="F1048" i="2"/>
  <c r="F1049" i="2"/>
  <c r="F1050" i="2"/>
  <c r="F1051" i="2"/>
  <c r="F1052" i="2"/>
  <c r="F1053" i="2"/>
  <c r="F1054" i="2"/>
  <c r="F1055" i="2"/>
  <c r="F1056" i="2"/>
  <c r="F1057" i="2"/>
  <c r="F1058" i="2"/>
  <c r="F1059" i="2"/>
  <c r="F1060" i="2"/>
  <c r="F1061" i="2"/>
  <c r="F1062" i="2"/>
  <c r="F1063" i="2"/>
  <c r="F1064" i="2"/>
  <c r="F1065" i="2"/>
  <c r="F1066" i="2"/>
  <c r="F1067" i="2"/>
  <c r="F1068" i="2"/>
  <c r="F1069" i="2"/>
  <c r="F1070" i="2"/>
  <c r="F1071" i="2"/>
  <c r="F1072" i="2"/>
  <c r="F1073" i="2"/>
  <c r="F1074" i="2"/>
  <c r="F1075" i="2"/>
  <c r="F1076" i="2"/>
  <c r="F1077" i="2"/>
  <c r="F1078" i="2"/>
  <c r="F1079" i="2"/>
  <c r="F1080" i="2"/>
  <c r="F1081" i="2"/>
  <c r="F1082" i="2"/>
  <c r="F1083" i="2"/>
  <c r="F1084" i="2"/>
  <c r="F1085" i="2"/>
  <c r="F1086" i="2"/>
  <c r="F1087" i="2"/>
  <c r="F1088" i="2"/>
  <c r="F1089" i="2"/>
  <c r="F1090" i="2"/>
  <c r="F1091" i="2"/>
  <c r="F1092" i="2"/>
  <c r="F1093" i="2"/>
  <c r="F1094" i="2"/>
  <c r="F1095" i="2"/>
  <c r="F1096" i="2"/>
  <c r="F1097" i="2"/>
  <c r="F1098" i="2"/>
  <c r="F1099" i="2"/>
  <c r="F1100" i="2"/>
  <c r="F1101" i="2"/>
  <c r="F1102" i="2"/>
  <c r="F1103" i="2"/>
  <c r="F1104" i="2"/>
  <c r="F1105" i="2"/>
  <c r="F1106" i="2"/>
  <c r="F1107" i="2"/>
  <c r="F1108" i="2"/>
  <c r="F1109" i="2"/>
  <c r="F1110" i="2"/>
  <c r="F1111" i="2"/>
  <c r="F1112" i="2"/>
  <c r="F1113" i="2"/>
  <c r="F1114" i="2"/>
  <c r="F1115" i="2"/>
  <c r="F1116" i="2"/>
  <c r="F1117" i="2"/>
  <c r="F1118" i="2"/>
  <c r="F1119" i="2"/>
  <c r="F1120" i="2"/>
  <c r="F1121" i="2"/>
  <c r="F1122" i="2"/>
  <c r="F1123" i="2"/>
  <c r="F1124" i="2"/>
  <c r="F1125" i="2"/>
  <c r="F1126" i="2"/>
  <c r="F1127" i="2"/>
  <c r="F1128" i="2"/>
  <c r="F1129" i="2"/>
  <c r="F1130" i="2"/>
  <c r="F1131" i="2"/>
  <c r="F1132" i="2"/>
  <c r="F1133" i="2"/>
  <c r="F1134" i="2"/>
  <c r="F1135" i="2"/>
  <c r="F1136" i="2"/>
  <c r="F1137" i="2"/>
  <c r="F1138" i="2"/>
  <c r="F1139" i="2"/>
  <c r="F1140" i="2"/>
  <c r="F1141" i="2"/>
  <c r="F1142" i="2"/>
  <c r="F1143" i="2"/>
  <c r="F1144" i="2"/>
  <c r="F1145" i="2"/>
  <c r="F1146" i="2"/>
  <c r="F1147" i="2"/>
  <c r="F1148" i="2"/>
  <c r="F1149" i="2"/>
  <c r="F1150" i="2"/>
  <c r="F1151" i="2"/>
  <c r="F1152" i="2"/>
  <c r="F1153" i="2"/>
  <c r="F1154" i="2"/>
  <c r="F1155" i="2"/>
  <c r="F1156" i="2"/>
  <c r="F1157" i="2"/>
  <c r="F1158" i="2"/>
  <c r="F1159" i="2"/>
  <c r="F1160" i="2"/>
  <c r="F1161" i="2"/>
  <c r="F1162" i="2"/>
  <c r="F1163" i="2"/>
  <c r="F1164" i="2"/>
  <c r="F1165" i="2"/>
  <c r="F1166" i="2"/>
  <c r="F1167" i="2"/>
  <c r="F1168" i="2"/>
  <c r="F1169" i="2"/>
  <c r="F1170" i="2"/>
  <c r="F1171" i="2"/>
  <c r="F1172" i="2"/>
  <c r="F1173" i="2"/>
  <c r="F1174" i="2"/>
  <c r="F1175" i="2"/>
  <c r="F1176" i="2"/>
  <c r="F1177" i="2"/>
  <c r="F1178" i="2"/>
  <c r="F1179" i="2"/>
  <c r="F1180" i="2"/>
  <c r="F1181" i="2"/>
  <c r="F1182" i="2"/>
  <c r="F1183" i="2"/>
  <c r="F1184" i="2"/>
  <c r="F1185" i="2"/>
  <c r="F1186" i="2"/>
  <c r="F1187" i="2"/>
  <c r="F1188" i="2"/>
  <c r="F1189" i="2"/>
  <c r="F1190" i="2"/>
  <c r="F1191" i="2"/>
  <c r="F1192" i="2"/>
  <c r="F1193" i="2"/>
  <c r="F1194" i="2"/>
  <c r="F1195" i="2"/>
  <c r="F1196" i="2"/>
  <c r="F1197" i="2"/>
  <c r="F1198" i="2"/>
  <c r="F1199" i="2"/>
  <c r="F1200" i="2"/>
  <c r="F1201" i="2"/>
  <c r="F1202" i="2"/>
  <c r="F1203" i="2"/>
  <c r="F1204" i="2"/>
  <c r="F1205" i="2"/>
  <c r="F1206" i="2"/>
  <c r="F1207" i="2"/>
  <c r="F1208" i="2"/>
  <c r="F1209" i="2"/>
  <c r="F1210" i="2"/>
  <c r="F1211" i="2"/>
  <c r="F1212" i="2"/>
  <c r="F1213" i="2"/>
  <c r="F1214" i="2"/>
  <c r="F1215" i="2"/>
  <c r="F1216" i="2"/>
  <c r="F1217" i="2"/>
  <c r="F1218" i="2"/>
  <c r="F1219" i="2"/>
  <c r="F1220" i="2"/>
  <c r="F1221" i="2"/>
  <c r="F1222" i="2"/>
  <c r="F1223" i="2"/>
  <c r="F1224" i="2"/>
  <c r="F1225" i="2"/>
  <c r="F1226" i="2"/>
  <c r="F1227" i="2"/>
  <c r="F1228" i="2"/>
  <c r="F1229" i="2"/>
  <c r="F1230" i="2"/>
  <c r="F1231" i="2"/>
  <c r="F1232" i="2"/>
  <c r="F1233" i="2"/>
  <c r="F1234" i="2"/>
  <c r="F1235" i="2"/>
  <c r="F1236" i="2"/>
  <c r="F1237" i="2"/>
  <c r="F1238" i="2"/>
  <c r="F1239" i="2"/>
  <c r="F1240" i="2"/>
  <c r="F1241" i="2"/>
  <c r="F1242" i="2"/>
  <c r="F1243" i="2"/>
  <c r="F1244" i="2"/>
  <c r="F1245" i="2"/>
  <c r="F1246" i="2"/>
  <c r="F1247" i="2"/>
  <c r="F1248" i="2"/>
  <c r="F1249" i="2"/>
  <c r="F1250" i="2"/>
  <c r="F1251" i="2"/>
  <c r="F1252" i="2"/>
  <c r="F1253" i="2"/>
  <c r="F1254" i="2"/>
  <c r="F1255" i="2"/>
  <c r="F1256" i="2"/>
  <c r="F1257" i="2"/>
  <c r="F1258" i="2"/>
  <c r="F1259" i="2"/>
  <c r="AD23" i="3" l="1"/>
  <c r="W15" i="3"/>
  <c r="AD30" i="3"/>
  <c r="W13" i="3"/>
  <c r="AD28" i="3"/>
  <c r="W9" i="3"/>
  <c r="AD24" i="3"/>
  <c r="W18" i="3"/>
  <c r="AD33" i="3"/>
  <c r="W16" i="3"/>
  <c r="AD31" i="3"/>
  <c r="W14" i="3"/>
  <c r="AD29" i="3"/>
  <c r="W10" i="3"/>
  <c r="AD25" i="3"/>
  <c r="J9" i="3"/>
  <c r="AI8" i="3" s="1"/>
  <c r="K18" i="3"/>
  <c r="V18" i="3"/>
  <c r="K16" i="3"/>
  <c r="V16" i="3"/>
  <c r="K14" i="3"/>
  <c r="V14" i="3"/>
  <c r="K12" i="3"/>
  <c r="V12" i="3"/>
  <c r="K10" i="3"/>
  <c r="V10" i="3"/>
  <c r="K8" i="3"/>
  <c r="V8" i="3"/>
  <c r="K17" i="3"/>
  <c r="V17" i="3"/>
  <c r="K15" i="3"/>
  <c r="V15" i="3"/>
  <c r="K13" i="3"/>
  <c r="V13" i="3"/>
  <c r="K11" i="3"/>
  <c r="V11" i="3"/>
  <c r="K9" i="3"/>
  <c r="V9" i="3"/>
  <c r="V5" i="3" s="1"/>
  <c r="J12" i="3"/>
  <c r="W12" i="3"/>
  <c r="J8" i="3"/>
  <c r="W8" i="3"/>
  <c r="W7" i="3"/>
  <c r="J17" i="3"/>
  <c r="W17" i="3"/>
  <c r="J11" i="3"/>
  <c r="AI10" i="3" s="1"/>
  <c r="W11" i="3"/>
  <c r="K7" i="3"/>
  <c r="M31" i="4"/>
  <c r="J18" i="3"/>
  <c r="J16" i="3"/>
  <c r="J14" i="3"/>
  <c r="J10" i="3"/>
  <c r="AI9" i="3" s="1"/>
  <c r="J15" i="3"/>
  <c r="J13" i="3"/>
  <c r="O8" i="3"/>
  <c r="O9" i="3"/>
  <c r="O10" i="3"/>
  <c r="O11" i="3"/>
  <c r="O12" i="3"/>
  <c r="O13" i="3"/>
  <c r="O14" i="3"/>
  <c r="O15" i="3"/>
  <c r="O16" i="3"/>
  <c r="O17" i="3"/>
  <c r="O18" i="3"/>
  <c r="O7" i="3"/>
  <c r="L7" i="3"/>
  <c r="N7" i="3" l="1"/>
  <c r="AI14" i="3"/>
  <c r="AI13" i="3"/>
  <c r="AI17" i="3"/>
  <c r="AI16" i="3"/>
  <c r="AI12" i="3"/>
  <c r="AI15" i="3"/>
  <c r="AI11" i="3"/>
  <c r="AH6" i="3"/>
  <c r="W5" i="3"/>
  <c r="N31" i="4"/>
  <c r="F2" i="4" s="1"/>
  <c r="E2" i="4"/>
  <c r="T7" i="3"/>
  <c r="M16" i="4" s="1"/>
  <c r="P7" i="3"/>
  <c r="AC6" i="3" s="1"/>
  <c r="O5" i="3"/>
  <c r="L8" i="3"/>
  <c r="AH7" i="3" s="1"/>
  <c r="L9" i="3"/>
  <c r="L10" i="3"/>
  <c r="L11" i="3"/>
  <c r="L12" i="3"/>
  <c r="L13" i="3"/>
  <c r="L14" i="3"/>
  <c r="L15" i="3"/>
  <c r="L16" i="3"/>
  <c r="L17" i="3"/>
  <c r="L18" i="3"/>
  <c r="E5" i="3"/>
  <c r="N17" i="3" l="1"/>
  <c r="AH16" i="3"/>
  <c r="N15" i="3"/>
  <c r="AH14" i="3"/>
  <c r="N13" i="3"/>
  <c r="AH12" i="3"/>
  <c r="N11" i="3"/>
  <c r="AH10" i="3"/>
  <c r="N9" i="3"/>
  <c r="AH8" i="3"/>
  <c r="N18" i="3"/>
  <c r="AH17" i="3"/>
  <c r="N16" i="3"/>
  <c r="AH15" i="3"/>
  <c r="N14" i="3"/>
  <c r="AH13" i="3"/>
  <c r="N12" i="3"/>
  <c r="AH11" i="3"/>
  <c r="N10" i="3"/>
  <c r="AH9" i="3"/>
  <c r="N8" i="3"/>
  <c r="T8" i="3"/>
  <c r="M17" i="4" s="1"/>
  <c r="S7" i="3"/>
  <c r="O16" i="4" s="1"/>
  <c r="P18" i="3"/>
  <c r="P16" i="3"/>
  <c r="P14" i="3"/>
  <c r="P12" i="3"/>
  <c r="P10" i="3"/>
  <c r="P17" i="3"/>
  <c r="P15" i="3"/>
  <c r="P13" i="3"/>
  <c r="P11" i="3"/>
  <c r="P9" i="3"/>
  <c r="AC8" i="3" s="1"/>
  <c r="P8" i="3"/>
  <c r="AC7" i="3" s="1"/>
  <c r="L5" i="3"/>
  <c r="C5" i="3"/>
  <c r="D5" i="3"/>
  <c r="J7" i="3"/>
  <c r="M7" i="3" s="1"/>
  <c r="AC10" i="3" l="1"/>
  <c r="AC14" i="3"/>
  <c r="AC13" i="3"/>
  <c r="AC17" i="3"/>
  <c r="AI6" i="3"/>
  <c r="AI7" i="3"/>
  <c r="AC9" i="3"/>
  <c r="AC12" i="3"/>
  <c r="AC16" i="3"/>
  <c r="AC11" i="3"/>
  <c r="AC15" i="3"/>
  <c r="U7" i="3"/>
  <c r="N16" i="4" s="1"/>
  <c r="S8" i="3"/>
  <c r="O17" i="4" s="1"/>
  <c r="T9" i="3"/>
  <c r="M18" i="4" s="1"/>
  <c r="P5" i="3"/>
  <c r="X7" i="3"/>
  <c r="H5" i="3"/>
  <c r="G5" i="3"/>
  <c r="F5" i="3"/>
  <c r="I5" i="3"/>
  <c r="M10" i="3"/>
  <c r="X10" i="3" s="1"/>
  <c r="R7" i="3" l="1"/>
  <c r="AD6" i="3"/>
  <c r="T10" i="3"/>
  <c r="M19" i="4" s="1"/>
  <c r="S9" i="3"/>
  <c r="O18" i="4" s="1"/>
  <c r="U8" i="3"/>
  <c r="N17" i="4" s="1"/>
  <c r="M9" i="3"/>
  <c r="X9" i="3" s="1"/>
  <c r="M11" i="3"/>
  <c r="X11" i="3" s="1"/>
  <c r="M13" i="3"/>
  <c r="X13" i="3" s="1"/>
  <c r="M15" i="3"/>
  <c r="X15" i="3" s="1"/>
  <c r="M17" i="3"/>
  <c r="X17" i="3" s="1"/>
  <c r="M8" i="3"/>
  <c r="X8" i="3" s="1"/>
  <c r="M12" i="3"/>
  <c r="X12" i="3" s="1"/>
  <c r="M14" i="3"/>
  <c r="X14" i="3" s="1"/>
  <c r="M16" i="3"/>
  <c r="X16" i="3" s="1"/>
  <c r="M18" i="3"/>
  <c r="X18" i="3" s="1"/>
  <c r="Q7" i="3"/>
  <c r="K5" i="3"/>
  <c r="N4" i="3" s="1"/>
  <c r="J5" i="3"/>
  <c r="AD9" i="3" l="1"/>
  <c r="AD11" i="3"/>
  <c r="AD8" i="3"/>
  <c r="AD17" i="3"/>
  <c r="AD13" i="3"/>
  <c r="AD14" i="3"/>
  <c r="AD10" i="3"/>
  <c r="AD15" i="3"/>
  <c r="AD16" i="3"/>
  <c r="AD12" i="3"/>
  <c r="R8" i="3"/>
  <c r="R9" i="3" s="1"/>
  <c r="AD7" i="3"/>
  <c r="AC22" i="3"/>
  <c r="P16" i="4"/>
  <c r="T11" i="3"/>
  <c r="M20" i="4" s="1"/>
  <c r="S10" i="3"/>
  <c r="O19" i="4" s="1"/>
  <c r="U9" i="3"/>
  <c r="N18" i="4" s="1"/>
  <c r="Q16" i="3"/>
  <c r="Q12" i="3"/>
  <c r="Q17" i="3"/>
  <c r="Q9" i="3"/>
  <c r="Q18" i="3"/>
  <c r="Q14" i="3"/>
  <c r="Q8" i="3"/>
  <c r="Q15" i="3"/>
  <c r="Q11" i="3"/>
  <c r="Q13" i="3"/>
  <c r="Q10" i="3"/>
  <c r="N5" i="3"/>
  <c r="M5" i="3"/>
  <c r="Q2" i="3" s="1"/>
  <c r="R2" i="3" l="1"/>
  <c r="R3" i="3" s="1"/>
  <c r="Q5" i="3"/>
  <c r="X5" i="3"/>
  <c r="AA11" i="4" s="1"/>
  <c r="AC24" i="3"/>
  <c r="P18" i="4"/>
  <c r="AC23" i="3"/>
  <c r="P17" i="4"/>
  <c r="S11" i="3"/>
  <c r="O20" i="4" s="1"/>
  <c r="T12" i="3"/>
  <c r="M21" i="4" s="1"/>
  <c r="U10" i="3"/>
  <c r="N19" i="4" s="1"/>
  <c r="R10" i="3"/>
  <c r="AC25" i="3" l="1"/>
  <c r="P19" i="4"/>
  <c r="T13" i="3"/>
  <c r="M22" i="4" s="1"/>
  <c r="S12" i="3"/>
  <c r="O21" i="4" s="1"/>
  <c r="U11" i="3"/>
  <c r="N20" i="4" s="1"/>
  <c r="R11" i="3"/>
  <c r="AC26" i="3" l="1"/>
  <c r="P20" i="4"/>
  <c r="S13" i="3"/>
  <c r="O22" i="4" s="1"/>
  <c r="T14" i="3"/>
  <c r="M23" i="4" s="1"/>
  <c r="U12" i="3"/>
  <c r="N21" i="4" s="1"/>
  <c r="R12" i="3"/>
  <c r="AC27" i="3" l="1"/>
  <c r="P21" i="4"/>
  <c r="T15" i="3"/>
  <c r="M24" i="4" s="1"/>
  <c r="S14" i="3"/>
  <c r="O23" i="4" s="1"/>
  <c r="U13" i="3"/>
  <c r="N22" i="4" s="1"/>
  <c r="R13" i="3"/>
  <c r="AC28" i="3" l="1"/>
  <c r="P22" i="4"/>
  <c r="S15" i="3"/>
  <c r="O24" i="4" s="1"/>
  <c r="T16" i="3"/>
  <c r="M25" i="4" s="1"/>
  <c r="U14" i="3"/>
  <c r="N23" i="4" s="1"/>
  <c r="R14" i="3"/>
  <c r="AC29" i="3" l="1"/>
  <c r="P23" i="4"/>
  <c r="T17" i="3"/>
  <c r="M26" i="4" s="1"/>
  <c r="S16" i="3"/>
  <c r="O25" i="4" s="1"/>
  <c r="U15" i="3"/>
  <c r="N24" i="4" s="1"/>
  <c r="R15" i="3"/>
  <c r="AC30" i="3" l="1"/>
  <c r="P24" i="4"/>
  <c r="S17" i="3"/>
  <c r="O26" i="4" s="1"/>
  <c r="T18" i="3"/>
  <c r="M27" i="4" s="1"/>
  <c r="U16" i="3"/>
  <c r="N25" i="4" s="1"/>
  <c r="R16" i="3"/>
  <c r="AC31" i="3" l="1"/>
  <c r="P25" i="4"/>
  <c r="S18" i="3"/>
  <c r="O27" i="4" s="1"/>
  <c r="U17" i="3"/>
  <c r="N26" i="4" s="1"/>
  <c r="R17" i="3"/>
  <c r="AC32" i="3" l="1"/>
  <c r="P26" i="4"/>
  <c r="U18" i="3"/>
  <c r="N27" i="4" s="1"/>
  <c r="R18" i="3"/>
  <c r="AC33" i="3" l="1"/>
  <c r="P27" i="4"/>
</calcChain>
</file>

<file path=xl/sharedStrings.xml><?xml version="1.0" encoding="utf-8"?>
<sst xmlns="http://schemas.openxmlformats.org/spreadsheetml/2006/main" count="1372" uniqueCount="86">
  <si>
    <t>Date</t>
  </si>
  <si>
    <t>Products</t>
  </si>
  <si>
    <t>Cel Ray</t>
  </si>
  <si>
    <t>Chicory Coffee</t>
  </si>
  <si>
    <t>Date Shake</t>
  </si>
  <si>
    <t>Dr. Nut</t>
  </si>
  <si>
    <t>Faygo</t>
  </si>
  <si>
    <t>Ironport</t>
  </si>
  <si>
    <t>Boost</t>
  </si>
  <si>
    <t>Degrees Vodka</t>
  </si>
  <si>
    <t>Nake Turtle</t>
  </si>
  <si>
    <t>Coffee Milk</t>
  </si>
  <si>
    <t>Gallo XO</t>
  </si>
  <si>
    <t>Cazadores Tequila</t>
  </si>
  <si>
    <t>Benchmark Bourbon</t>
  </si>
  <si>
    <t>Janie Stewart</t>
  </si>
  <si>
    <t>Dr. Enuf</t>
  </si>
  <si>
    <t>Speyburn Bradan</t>
  </si>
  <si>
    <t>Uv Blue</t>
  </si>
  <si>
    <t>Egg Cream</t>
  </si>
  <si>
    <t>Burnett's</t>
  </si>
  <si>
    <t>Smirnoff</t>
  </si>
  <si>
    <t>Green River</t>
  </si>
  <si>
    <t>Birch Beer</t>
  </si>
  <si>
    <t>Fireball</t>
  </si>
  <si>
    <t>Jose Cuervo</t>
  </si>
  <si>
    <t>Agavales</t>
  </si>
  <si>
    <t>Pinnacle</t>
  </si>
  <si>
    <t>Bacardi Rum</t>
  </si>
  <si>
    <t>Suedka</t>
  </si>
  <si>
    <t>Apple Beer</t>
  </si>
  <si>
    <t>Cheerwine</t>
  </si>
  <si>
    <t>Oliver Cromwell</t>
  </si>
  <si>
    <t>St. Amdr Cabernet</t>
  </si>
  <si>
    <t>Qty</t>
  </si>
  <si>
    <t>Price</t>
  </si>
  <si>
    <t>Sum of Qty</t>
  </si>
  <si>
    <t>Sum of Price</t>
  </si>
  <si>
    <t>Qty Increase</t>
  </si>
  <si>
    <t>Qty Decrease</t>
  </si>
  <si>
    <t>Scenerio Sales Decrease</t>
  </si>
  <si>
    <t>Original Sales</t>
  </si>
  <si>
    <t>Scenerio price increase</t>
  </si>
  <si>
    <t>Scenerio price Decrease</t>
  </si>
  <si>
    <t>Scenerio Sales Increase</t>
  </si>
  <si>
    <t>Profit Increase</t>
  </si>
  <si>
    <t>Profit Decrease</t>
  </si>
  <si>
    <t>Cogs</t>
  </si>
  <si>
    <t>Cost</t>
  </si>
  <si>
    <t>Sum of Cost</t>
  </si>
  <si>
    <t>Original Profit</t>
  </si>
  <si>
    <t>Scenerio &amp; Original Profit</t>
  </si>
  <si>
    <t>Scenerio Sales Increase ↑</t>
  </si>
  <si>
    <t>Scenerio Profit Increase  ↑</t>
  </si>
  <si>
    <t>Scenerio Profit Decrease ↓</t>
  </si>
  <si>
    <t>Scenerio Sales Decrease ↓</t>
  </si>
  <si>
    <t>Months</t>
  </si>
  <si>
    <t>Jan</t>
  </si>
  <si>
    <t>Feb</t>
  </si>
  <si>
    <t>Mar</t>
  </si>
  <si>
    <t>Apr</t>
  </si>
  <si>
    <t>May</t>
  </si>
  <si>
    <t>Jun</t>
  </si>
  <si>
    <t>Jul</t>
  </si>
  <si>
    <t>Aug</t>
  </si>
  <si>
    <t>Sep</t>
  </si>
  <si>
    <t>Oct</t>
  </si>
  <si>
    <t>Nov</t>
  </si>
  <si>
    <t>Dec</t>
  </si>
  <si>
    <t>Cumlative Scenario Profit</t>
  </si>
  <si>
    <t>Scenario &amp; Orignal Profit Comparism</t>
  </si>
  <si>
    <t>Scenario &amp; Orignal Sales Comparism</t>
  </si>
  <si>
    <t>Cumlative Original Profit</t>
  </si>
  <si>
    <t>Cumlative Scenario Sales</t>
  </si>
  <si>
    <t>Cumlative Original Sales</t>
  </si>
  <si>
    <t>You Increase Price By</t>
  </si>
  <si>
    <t>You Discounted Price By</t>
  </si>
  <si>
    <t>increase Qty By</t>
  </si>
  <si>
    <t xml:space="preserve"> Decrease Qty By</t>
  </si>
  <si>
    <t>Product (s) Selected</t>
  </si>
  <si>
    <t>(All) Products Selected</t>
  </si>
  <si>
    <t>+ Qty Diff</t>
  </si>
  <si>
    <t>- Qty Diff</t>
  </si>
  <si>
    <t>We lost</t>
  </si>
  <si>
    <t>Profit Increased By</t>
  </si>
  <si>
    <t>Input Scenario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</si>
</sst>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6" formatCode="&quot;$&quot;#,##0_);[Red]\(&quot;$&quot;#,##0\)"/>
    <numFmt numFmtId="43" formatCode="_(* #,##0.00_);_(* \(#,##0.00\);_(* &quot;-&quot;??_);_(@_)"/>
    <numFmt numFmtId="164" formatCode="&quot;$&quot;#,##0"/>
    <numFmt numFmtId="165" formatCode="&quot;$&quot;#,##0.00"/>
    <numFmt numFmtId="166" formatCode="mmm"/>
    <numFmt numFmtId="168" formatCode="_(* #,##0_);_(* \(#,##0\);_(* &quot;-&quot;??_);_(@_)"/>
  </numFmts>
  <fonts count="13" x14ac:knownFonts="1">
    <font>
      <sz val="11"/>
      <color theme="1"/>
      <name val="Calibri"/>
      <family val="2"/>
      <scheme val="minor"/>
    </font>
    <font>
      <sz val="11"/>
      <color theme="1"/>
      <name val="Calibri"/>
      <family val="2"/>
      <scheme val="minor"/>
    </font>
    <font>
      <b/>
      <sz val="11"/>
      <color theme="0"/>
      <name val="Calibri"/>
      <family val="2"/>
      <scheme val="minor"/>
    </font>
    <font>
      <b/>
      <sz val="14"/>
      <color theme="0"/>
      <name val="Calibri"/>
      <family val="2"/>
      <scheme val="minor"/>
    </font>
    <font>
      <sz val="11"/>
      <color theme="0"/>
      <name val="Calibri"/>
      <family val="2"/>
      <scheme val="minor"/>
    </font>
    <font>
      <b/>
      <shadow/>
      <sz val="14"/>
      <color theme="0"/>
      <name val="Calibri"/>
      <family val="2"/>
      <scheme val="minor"/>
    </font>
    <font>
      <b/>
      <shadow/>
      <sz val="11"/>
      <name val="Calibri"/>
      <family val="2"/>
      <scheme val="minor"/>
    </font>
    <font>
      <b/>
      <sz val="12"/>
      <color theme="4" tint="0.79998168889431442"/>
      <name val="Calibri"/>
      <family val="2"/>
      <scheme val="minor"/>
    </font>
    <font>
      <sz val="11"/>
      <color theme="3" tint="-0.499984740745262"/>
      <name val="Calibri"/>
      <family val="2"/>
      <scheme val="minor"/>
    </font>
    <font>
      <b/>
      <sz val="14"/>
      <color theme="0"/>
      <name val="Georgia Ref"/>
      <family val="1"/>
    </font>
    <font>
      <b/>
      <sz val="12"/>
      <color theme="3" tint="-0.499984740745262"/>
      <name val="Calibri"/>
      <family val="2"/>
      <scheme val="minor"/>
    </font>
    <font>
      <b/>
      <sz val="11"/>
      <color theme="3" tint="-0.499984740745262"/>
      <name val="Calibri"/>
      <family val="2"/>
      <scheme val="minor"/>
    </font>
    <font>
      <b/>
      <sz val="12"/>
      <color theme="5"/>
      <name val="Calibri"/>
      <family val="2"/>
      <scheme val="minor"/>
    </font>
  </fonts>
  <fills count="11">
    <fill>
      <patternFill patternType="none"/>
    </fill>
    <fill>
      <patternFill patternType="gray125"/>
    </fill>
    <fill>
      <patternFill patternType="solid">
        <fgColor theme="4" tint="0.79998168889431442"/>
        <bgColor theme="4" tint="0.79998168889431442"/>
      </patternFill>
    </fill>
    <fill>
      <patternFill patternType="solid">
        <fgColor theme="3" tint="-0.499984740745262"/>
        <bgColor indexed="64"/>
      </patternFill>
    </fill>
    <fill>
      <patternFill patternType="solid">
        <fgColor theme="4" tint="-0.249977111117893"/>
        <bgColor indexed="64"/>
      </patternFill>
    </fill>
    <fill>
      <patternFill patternType="solid">
        <fgColor theme="4" tint="-0.499984740745262"/>
        <bgColor indexed="64"/>
      </patternFill>
    </fill>
    <fill>
      <patternFill patternType="solid">
        <fgColor rgb="FF00B050"/>
        <bgColor indexed="64"/>
      </patternFill>
    </fill>
    <fill>
      <patternFill patternType="solid">
        <fgColor theme="3" tint="-0.249977111117893"/>
        <bgColor indexed="64"/>
      </patternFill>
    </fill>
    <fill>
      <patternFill patternType="solid">
        <fgColor theme="0" tint="-0.499984740745262"/>
        <bgColor indexed="64"/>
      </patternFill>
    </fill>
    <fill>
      <patternFill patternType="solid">
        <fgColor rgb="FFC00000"/>
        <bgColor indexed="64"/>
      </patternFill>
    </fill>
    <fill>
      <patternFill patternType="solid">
        <fgColor theme="0"/>
        <bgColor indexed="64"/>
      </patternFill>
    </fill>
  </fills>
  <borders count="14">
    <border>
      <left/>
      <right/>
      <top/>
      <bottom/>
      <diagonal/>
    </border>
    <border>
      <left/>
      <right/>
      <top style="thin">
        <color theme="4" tint="0.39997558519241921"/>
      </top>
      <bottom style="thin">
        <color theme="4" tint="0.39997558519241921"/>
      </bottom>
      <diagonal/>
    </border>
    <border>
      <left/>
      <right/>
      <top style="thick">
        <color theme="3" tint="0.39991454817346722"/>
      </top>
      <bottom/>
      <diagonal/>
    </border>
    <border>
      <left/>
      <right style="thick">
        <color theme="3" tint="0.39991454817346722"/>
      </right>
      <top style="thick">
        <color theme="3" tint="0.39991454817346722"/>
      </top>
      <bottom/>
      <diagonal/>
    </border>
    <border>
      <left/>
      <right style="thick">
        <color theme="3" tint="0.39991454817346722"/>
      </right>
      <top/>
      <bottom/>
      <diagonal/>
    </border>
    <border>
      <left/>
      <right/>
      <top/>
      <bottom style="thick">
        <color theme="3" tint="0.39991454817346722"/>
      </bottom>
      <diagonal/>
    </border>
    <border>
      <left/>
      <right style="thick">
        <color theme="3" tint="0.39991454817346722"/>
      </right>
      <top/>
      <bottom style="thick">
        <color theme="3" tint="0.39991454817346722"/>
      </bottom>
      <diagonal/>
    </border>
    <border>
      <left/>
      <right/>
      <top style="medium">
        <color theme="5"/>
      </top>
      <bottom/>
      <diagonal/>
    </border>
    <border>
      <left/>
      <right style="thick">
        <color theme="5"/>
      </right>
      <top/>
      <bottom/>
      <diagonal/>
    </border>
    <border>
      <left/>
      <right style="medium">
        <color theme="5" tint="0.59996337778862885"/>
      </right>
      <top/>
      <bottom/>
      <diagonal/>
    </border>
    <border>
      <left style="medium">
        <color theme="0" tint="-0.499984740745262"/>
      </left>
      <right style="medium">
        <color theme="0" tint="-0.499984740745262"/>
      </right>
      <top/>
      <bottom/>
      <diagonal/>
    </border>
    <border>
      <left style="medium">
        <color theme="0" tint="-0.499984740745262"/>
      </left>
      <right style="medium">
        <color theme="0" tint="-0.499984740745262"/>
      </right>
      <top style="thick">
        <color theme="0" tint="-0.499984740745262"/>
      </top>
      <bottom/>
      <diagonal/>
    </border>
    <border>
      <left style="medium">
        <color theme="0" tint="-0.499984740745262"/>
      </left>
      <right style="medium">
        <color theme="0" tint="-0.499984740745262"/>
      </right>
      <top/>
      <bottom style="medium">
        <color theme="0" tint="-0.499984740745262"/>
      </bottom>
      <diagonal/>
    </border>
    <border>
      <left/>
      <right/>
      <top style="medium">
        <color theme="0" tint="-0.499984740745262"/>
      </top>
      <bottom style="thick">
        <color theme="0" tint="-0.499984740745262"/>
      </bottom>
      <diagonal/>
    </border>
  </borders>
  <cellStyleXfs count="3">
    <xf numFmtId="0" fontId="0" fillId="0" borderId="0"/>
    <xf numFmtId="9" fontId="1" fillId="0" borderId="0" applyFont="0" applyFill="0" applyBorder="0" applyAlignment="0" applyProtection="0"/>
    <xf numFmtId="43" fontId="1" fillId="0" borderId="0" applyFont="0" applyFill="0" applyBorder="0" applyAlignment="0" applyProtection="0"/>
  </cellStyleXfs>
  <cellXfs count="73">
    <xf numFmtId="0" fontId="0" fillId="0" borderId="0" xfId="0"/>
    <xf numFmtId="14" fontId="0" fillId="2" borderId="1" xfId="0" applyNumberFormat="1" applyFont="1" applyFill="1" applyBorder="1"/>
    <xf numFmtId="9" fontId="0" fillId="0" borderId="0" xfId="1" applyFont="1"/>
    <xf numFmtId="3" fontId="0" fillId="0" borderId="0" xfId="0" applyNumberFormat="1"/>
    <xf numFmtId="14" fontId="0" fillId="0" borderId="1" xfId="0" applyNumberFormat="1" applyFont="1" applyBorder="1"/>
    <xf numFmtId="14" fontId="0" fillId="0" borderId="0" xfId="0" applyNumberFormat="1"/>
    <xf numFmtId="0" fontId="0" fillId="0" borderId="0" xfId="0" pivotButton="1"/>
    <xf numFmtId="0" fontId="0" fillId="0" borderId="0" xfId="0" applyNumberFormat="1"/>
    <xf numFmtId="0" fontId="0" fillId="3" borderId="0" xfId="0" applyFill="1"/>
    <xf numFmtId="0" fontId="0" fillId="3" borderId="0" xfId="0" applyFill="1" applyBorder="1"/>
    <xf numFmtId="9" fontId="0" fillId="0" borderId="0" xfId="0" applyNumberFormat="1"/>
    <xf numFmtId="164" fontId="0" fillId="0" borderId="0" xfId="0" applyNumberFormat="1"/>
    <xf numFmtId="165" fontId="0" fillId="0" borderId="0" xfId="0" applyNumberFormat="1"/>
    <xf numFmtId="0" fontId="3" fillId="3" borderId="0" xfId="0" applyFont="1" applyFill="1"/>
    <xf numFmtId="3" fontId="3" fillId="3" borderId="0" xfId="0" applyNumberFormat="1" applyFont="1" applyFill="1"/>
    <xf numFmtId="164" fontId="3" fillId="3" borderId="0" xfId="0" applyNumberFormat="1" applyFont="1" applyFill="1"/>
    <xf numFmtId="164" fontId="2" fillId="4" borderId="0" xfId="0" applyNumberFormat="1" applyFont="1" applyFill="1"/>
    <xf numFmtId="0" fontId="2" fillId="5" borderId="0" xfId="0" applyFont="1" applyFill="1"/>
    <xf numFmtId="164" fontId="2" fillId="5" borderId="0" xfId="0" applyNumberFormat="1" applyFont="1" applyFill="1"/>
    <xf numFmtId="10" fontId="0" fillId="0" borderId="0" xfId="0" applyNumberFormat="1"/>
    <xf numFmtId="164" fontId="2" fillId="6" borderId="0" xfId="0" applyNumberFormat="1" applyFont="1" applyFill="1"/>
    <xf numFmtId="0" fontId="0" fillId="3" borderId="0" xfId="0" applyFill="1" applyBorder="1" applyAlignment="1">
      <alignment horizontal="center" vertical="center"/>
    </xf>
    <xf numFmtId="0" fontId="0" fillId="7" borderId="0" xfId="0" applyFill="1" applyBorder="1"/>
    <xf numFmtId="9" fontId="2" fillId="8" borderId="0" xfId="0" applyNumberFormat="1" applyFont="1" applyFill="1" applyBorder="1" applyAlignment="1">
      <alignment horizontal="center" vertical="center"/>
    </xf>
    <xf numFmtId="0" fontId="0" fillId="3" borderId="2" xfId="0" applyFill="1" applyBorder="1"/>
    <xf numFmtId="0" fontId="0" fillId="7" borderId="2" xfId="0" applyFill="1" applyBorder="1"/>
    <xf numFmtId="0" fontId="0" fillId="7" borderId="3" xfId="0" applyFill="1" applyBorder="1"/>
    <xf numFmtId="0" fontId="0" fillId="7" borderId="4" xfId="0" applyFill="1" applyBorder="1"/>
    <xf numFmtId="0" fontId="0" fillId="3" borderId="5" xfId="0" applyFill="1" applyBorder="1"/>
    <xf numFmtId="0" fontId="0" fillId="7" borderId="5" xfId="0" applyFill="1" applyBorder="1"/>
    <xf numFmtId="0" fontId="0" fillId="7" borderId="6" xfId="0" applyFill="1" applyBorder="1"/>
    <xf numFmtId="0" fontId="4" fillId="8" borderId="0" xfId="0" applyFont="1" applyFill="1"/>
    <xf numFmtId="0" fontId="5" fillId="8" borderId="0" xfId="0" applyFont="1" applyFill="1" applyAlignment="1">
      <alignment horizontal="center" vertical="center"/>
    </xf>
    <xf numFmtId="166" fontId="0" fillId="0" borderId="0" xfId="0" applyNumberFormat="1"/>
    <xf numFmtId="0" fontId="4" fillId="8" borderId="0" xfId="0" applyFont="1" applyFill="1" applyAlignment="1">
      <alignment wrapText="1"/>
    </xf>
    <xf numFmtId="0" fontId="8" fillId="3" borderId="0" xfId="0" applyFont="1" applyFill="1" applyBorder="1"/>
    <xf numFmtId="9" fontId="4" fillId="3" borderId="0" xfId="1" applyFont="1" applyFill="1" applyBorder="1"/>
    <xf numFmtId="0" fontId="4" fillId="3" borderId="0" xfId="0" applyFont="1" applyFill="1" applyBorder="1"/>
    <xf numFmtId="9" fontId="8" fillId="3" borderId="0" xfId="0" applyNumberFormat="1" applyFont="1" applyFill="1"/>
    <xf numFmtId="0" fontId="8" fillId="3" borderId="0" xfId="0" applyFont="1" applyFill="1"/>
    <xf numFmtId="0" fontId="0" fillId="3" borderId="7" xfId="0" applyFill="1" applyBorder="1"/>
    <xf numFmtId="0" fontId="10" fillId="3" borderId="5" xfId="0" applyFont="1" applyFill="1" applyBorder="1"/>
    <xf numFmtId="0" fontId="2" fillId="3" borderId="0" xfId="0" applyFont="1" applyFill="1"/>
    <xf numFmtId="0" fontId="11" fillId="3" borderId="0" xfId="0" applyFont="1" applyFill="1"/>
    <xf numFmtId="164" fontId="2" fillId="6" borderId="0" xfId="0" quotePrefix="1" applyNumberFormat="1" applyFont="1" applyFill="1"/>
    <xf numFmtId="3" fontId="0" fillId="0" borderId="0" xfId="2" applyNumberFormat="1" applyFont="1"/>
    <xf numFmtId="0" fontId="8" fillId="3" borderId="8" xfId="0" applyFont="1" applyFill="1" applyBorder="1"/>
    <xf numFmtId="9" fontId="8" fillId="3" borderId="8" xfId="0" applyNumberFormat="1" applyFont="1" applyFill="1" applyBorder="1"/>
    <xf numFmtId="0" fontId="0" fillId="3" borderId="8" xfId="0" applyFill="1" applyBorder="1"/>
    <xf numFmtId="9" fontId="8" fillId="3" borderId="9" xfId="0" applyNumberFormat="1" applyFont="1" applyFill="1" applyBorder="1"/>
    <xf numFmtId="0" fontId="8" fillId="3" borderId="9" xfId="0" applyFont="1" applyFill="1" applyBorder="1"/>
    <xf numFmtId="0" fontId="0" fillId="3" borderId="9" xfId="0" applyFill="1" applyBorder="1"/>
    <xf numFmtId="0" fontId="7" fillId="3" borderId="10" xfId="0" applyFont="1" applyFill="1" applyBorder="1"/>
    <xf numFmtId="3" fontId="2" fillId="3" borderId="10" xfId="0" applyNumberFormat="1" applyFont="1" applyFill="1" applyBorder="1"/>
    <xf numFmtId="0" fontId="7" fillId="3" borderId="11" xfId="0" applyFont="1" applyFill="1" applyBorder="1"/>
    <xf numFmtId="3" fontId="2" fillId="3" borderId="11" xfId="0" applyNumberFormat="1" applyFont="1" applyFill="1" applyBorder="1"/>
    <xf numFmtId="0" fontId="7" fillId="3" borderId="12" xfId="0" applyFont="1" applyFill="1" applyBorder="1"/>
    <xf numFmtId="3" fontId="2" fillId="3" borderId="12" xfId="0" applyNumberFormat="1" applyFont="1" applyFill="1" applyBorder="1"/>
    <xf numFmtId="0" fontId="0" fillId="3" borderId="13" xfId="0" applyFill="1" applyBorder="1"/>
    <xf numFmtId="0" fontId="12" fillId="3" borderId="13" xfId="0" applyFont="1" applyFill="1" applyBorder="1"/>
    <xf numFmtId="164" fontId="2" fillId="9" borderId="0" xfId="0" applyNumberFormat="1" applyFont="1" applyFill="1"/>
    <xf numFmtId="164" fontId="2" fillId="9" borderId="0" xfId="0" quotePrefix="1" applyNumberFormat="1" applyFont="1" applyFill="1"/>
    <xf numFmtId="3" fontId="3" fillId="3" borderId="0" xfId="2" applyNumberFormat="1" applyFont="1" applyFill="1"/>
    <xf numFmtId="164" fontId="3" fillId="3" borderId="0" xfId="2" applyNumberFormat="1" applyFont="1" applyFill="1"/>
    <xf numFmtId="164" fontId="0" fillId="3" borderId="7" xfId="0" applyNumberFormat="1" applyFill="1" applyBorder="1"/>
    <xf numFmtId="164" fontId="0" fillId="3" borderId="0" xfId="0" applyNumberFormat="1" applyFill="1"/>
    <xf numFmtId="6" fontId="0" fillId="3" borderId="0" xfId="0" applyNumberFormat="1" applyFill="1"/>
    <xf numFmtId="3" fontId="0" fillId="3" borderId="0" xfId="0" applyNumberFormat="1" applyFill="1"/>
    <xf numFmtId="0" fontId="11" fillId="10" borderId="0" xfId="0" applyFont="1" applyFill="1"/>
    <xf numFmtId="0" fontId="6" fillId="0" borderId="0" xfId="0" applyFont="1" applyAlignment="1">
      <alignment horizontal="center" vertical="center"/>
    </xf>
    <xf numFmtId="0" fontId="9" fillId="3" borderId="0" xfId="0" applyFont="1" applyFill="1" applyAlignment="1">
      <alignment horizontal="center"/>
    </xf>
    <xf numFmtId="0" fontId="11" fillId="3" borderId="5" xfId="0" applyFont="1" applyFill="1" applyBorder="1" applyAlignment="1">
      <alignment horizontal="center"/>
    </xf>
    <xf numFmtId="168" fontId="3" fillId="3" borderId="0" xfId="2" applyNumberFormat="1" applyFont="1" applyFill="1"/>
  </cellXfs>
  <cellStyles count="3">
    <cellStyle name="Comma" xfId="2" builtinId="3"/>
    <cellStyle name="Normal" xfId="0" builtinId="0"/>
    <cellStyle name="Percent" xfId="1" builtinId="5"/>
  </cellStyles>
  <dxfs count="51">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6" formatCode="mmm"/>
    </dxf>
    <dxf>
      <numFmt numFmtId="0" formatCode="General"/>
    </dxf>
    <dxf>
      <numFmt numFmtId="19" formatCode="m/d/yyyy"/>
    </dxf>
    <dxf>
      <font>
        <b/>
        <i/>
        <color theme="5"/>
      </font>
    </dxf>
    <dxf>
      <font>
        <b/>
        <i/>
        <color theme="0"/>
      </font>
    </dxf>
    <dxf>
      <numFmt numFmtId="164" formatCode="&quot;$&quot;#,##0"/>
    </dxf>
    <dxf>
      <font>
        <b/>
        <i val="0"/>
        <color theme="0"/>
      </font>
      <border>
        <bottom style="thin">
          <color theme="4"/>
        </bottom>
        <vertical/>
        <horizontal/>
      </border>
    </dxf>
    <dxf>
      <font>
        <color theme="1"/>
      </font>
      <fill>
        <patternFill>
          <bgColor theme="3" tint="-0.24994659260841701"/>
        </patternFill>
      </fill>
      <border diagonalUp="1">
        <left/>
        <right/>
        <top/>
        <bottom/>
        <diagonal style="thin">
          <color theme="4"/>
        </diagonal>
        <vertical/>
        <horizontal/>
      </border>
    </dxf>
  </dxfs>
  <tableStyles count="1" defaultTableStyle="TableStyleMedium2" defaultPivotStyle="PivotStyleLight16">
    <tableStyle name="SlicerStyleLight1 2" pivot="0" table="0" count="10">
      <tableStyleElement type="wholeTable" dxfId="50"/>
      <tableStyleElement type="headerRow" dxfId="49"/>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StyleLight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percentStacked"/>
        <c:varyColors val="0"/>
        <c:ser>
          <c:idx val="0"/>
          <c:order val="0"/>
          <c:tx>
            <c:strRef>
              <c:f>Backend!$AC$5</c:f>
              <c:strCache>
                <c:ptCount val="1"/>
                <c:pt idx="0">
                  <c:v>Original Profit</c:v>
                </c:pt>
              </c:strCache>
            </c:strRef>
          </c:tx>
          <c:spPr>
            <a:solidFill>
              <a:schemeClr val="accent1">
                <a:lumMod val="60000"/>
                <a:lumOff val="40000"/>
              </a:schemeClr>
            </a:solidFill>
            <a:ln>
              <a:noFill/>
            </a:ln>
            <a:effectLst/>
          </c:spPr>
          <c:invertIfNegative val="0"/>
          <c:cat>
            <c:strRef>
              <c:f>Backend!$AB$6:$AB$17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Backend!$AC$6:$AC$17</c:f>
              <c:numCache>
                <c:formatCode>"$"#,##0</c:formatCode>
                <c:ptCount val="12"/>
                <c:pt idx="0">
                  <c:v>15505.799999999988</c:v>
                </c:pt>
                <c:pt idx="1">
                  <c:v>5212.5599999999977</c:v>
                </c:pt>
                <c:pt idx="2">
                  <c:v>10779.450000000012</c:v>
                </c:pt>
                <c:pt idx="3">
                  <c:v>33202.800000000279</c:v>
                </c:pt>
                <c:pt idx="4">
                  <c:v>13378.830000000016</c:v>
                </c:pt>
                <c:pt idx="5">
                  <c:v>13193.459999999963</c:v>
                </c:pt>
                <c:pt idx="6">
                  <c:v>29630.700000000186</c:v>
                </c:pt>
                <c:pt idx="7">
                  <c:v>16918.230000000098</c:v>
                </c:pt>
                <c:pt idx="8">
                  <c:v>6340.3199999999779</c:v>
                </c:pt>
                <c:pt idx="9">
                  <c:v>37513.530000000261</c:v>
                </c:pt>
                <c:pt idx="10">
                  <c:v>31852.619999999995</c:v>
                </c:pt>
                <c:pt idx="11">
                  <c:v>147423.78000000119</c:v>
                </c:pt>
              </c:numCache>
            </c:numRef>
          </c:val>
          <c:extLst>
            <c:ext xmlns:c16="http://schemas.microsoft.com/office/drawing/2014/chart" uri="{C3380CC4-5D6E-409C-BE32-E72D297353CC}">
              <c16:uniqueId val="{00000000-5017-4751-BFFD-A7CCD4B15B2E}"/>
            </c:ext>
          </c:extLst>
        </c:ser>
        <c:ser>
          <c:idx val="1"/>
          <c:order val="1"/>
          <c:tx>
            <c:strRef>
              <c:f>Backend!$AD$5</c:f>
              <c:strCache>
                <c:ptCount val="1"/>
                <c:pt idx="0">
                  <c:v>Profit Increase</c:v>
                </c:pt>
              </c:strCache>
            </c:strRef>
          </c:tx>
          <c:spPr>
            <a:solidFill>
              <a:srgbClr val="92D050"/>
            </a:solidFill>
            <a:ln>
              <a:noFill/>
            </a:ln>
            <a:effectLst/>
          </c:spPr>
          <c:invertIfNegative val="0"/>
          <c:cat>
            <c:strRef>
              <c:f>Backend!$AB$6:$AB$17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Backend!$AD$6:$AD$17</c:f>
              <c:numCache>
                <c:formatCode>"$"#,##0</c:formatCode>
                <c:ptCount val="12"/>
                <c:pt idx="0">
                  <c:v>36490.316000000108</c:v>
                </c:pt>
                <c:pt idx="1">
                  <c:v>12266.891199999984</c:v>
                </c:pt>
                <c:pt idx="2">
                  <c:v>25367.639000000025</c:v>
                </c:pt>
                <c:pt idx="3">
                  <c:v>78137.256000000052</c:v>
                </c:pt>
                <c:pt idx="4">
                  <c:v>31484.846600000048</c:v>
                </c:pt>
                <c:pt idx="5">
                  <c:v>31048.609200000006</c:v>
                </c:pt>
                <c:pt idx="6">
                  <c:v>69730.914000000106</c:v>
                </c:pt>
                <c:pt idx="7">
                  <c:v>39814.234600000083</c:v>
                </c:pt>
                <c:pt idx="8">
                  <c:v>14920.886399999988</c:v>
                </c:pt>
                <c:pt idx="9">
                  <c:v>88281.840600000229</c:v>
                </c:pt>
                <c:pt idx="10">
                  <c:v>74959.832399999956</c:v>
                </c:pt>
                <c:pt idx="11">
                  <c:v>346937.29559999984</c:v>
                </c:pt>
              </c:numCache>
            </c:numRef>
          </c:val>
          <c:extLst>
            <c:ext xmlns:c16="http://schemas.microsoft.com/office/drawing/2014/chart" uri="{C3380CC4-5D6E-409C-BE32-E72D297353CC}">
              <c16:uniqueId val="{00000001-5017-4751-BFFD-A7CCD4B15B2E}"/>
            </c:ext>
          </c:extLst>
        </c:ser>
        <c:dLbls>
          <c:showLegendKey val="0"/>
          <c:showVal val="0"/>
          <c:showCatName val="0"/>
          <c:showSerName val="0"/>
          <c:showPercent val="0"/>
          <c:showBubbleSize val="0"/>
        </c:dLbls>
        <c:gapWidth val="38"/>
        <c:overlap val="100"/>
        <c:axId val="384709224"/>
        <c:axId val="384702664"/>
      </c:barChart>
      <c:catAx>
        <c:axId val="3847092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lumMod val="95000"/>
                  </a:schemeClr>
                </a:solidFill>
                <a:latin typeface="+mn-lt"/>
                <a:ea typeface="+mn-ea"/>
                <a:cs typeface="+mn-cs"/>
              </a:defRPr>
            </a:pPr>
            <a:endParaRPr lang="en-US"/>
          </a:p>
        </c:txPr>
        <c:crossAx val="384702664"/>
        <c:crosses val="autoZero"/>
        <c:auto val="1"/>
        <c:lblAlgn val="ctr"/>
        <c:lblOffset val="100"/>
        <c:noMultiLvlLbl val="0"/>
      </c:catAx>
      <c:valAx>
        <c:axId val="384702664"/>
        <c:scaling>
          <c:orientation val="minMax"/>
        </c:scaling>
        <c:delete val="0"/>
        <c:axPos val="l"/>
        <c:majorGridlines>
          <c:spPr>
            <a:ln w="9525" cap="flat" cmpd="sng" algn="ctr">
              <a:solidFill>
                <a:schemeClr val="bg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lumMod val="85000"/>
                  </a:schemeClr>
                </a:solidFill>
                <a:latin typeface="+mn-lt"/>
                <a:ea typeface="+mn-ea"/>
                <a:cs typeface="+mn-cs"/>
              </a:defRPr>
            </a:pPr>
            <a:endParaRPr lang="en-US"/>
          </a:p>
        </c:txPr>
        <c:crossAx val="384709224"/>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Backend!$AH$5</c:f>
              <c:strCache>
                <c:ptCount val="1"/>
                <c:pt idx="0">
                  <c:v>Original Sales</c:v>
                </c:pt>
              </c:strCache>
            </c:strRef>
          </c:tx>
          <c:spPr>
            <a:solidFill>
              <a:schemeClr val="accent1"/>
            </a:solidFill>
            <a:ln w="41275">
              <a:solidFill>
                <a:schemeClr val="accent1">
                  <a:lumMod val="60000"/>
                  <a:lumOff val="40000"/>
                </a:schemeClr>
              </a:solidFill>
            </a:ln>
            <a:effectLst/>
          </c:spPr>
          <c:invertIfNegative val="0"/>
          <c:cat>
            <c:strRef>
              <c:f>Backend!$AG$6:$AG$17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Backend!$AH$6:$AH$17</c:f>
              <c:numCache>
                <c:formatCode>"$"#,##0</c:formatCode>
                <c:ptCount val="12"/>
                <c:pt idx="0">
                  <c:v>516860</c:v>
                </c:pt>
                <c:pt idx="1">
                  <c:v>173752</c:v>
                </c:pt>
                <c:pt idx="2">
                  <c:v>359315</c:v>
                </c:pt>
                <c:pt idx="3">
                  <c:v>1106760</c:v>
                </c:pt>
                <c:pt idx="4">
                  <c:v>445961</c:v>
                </c:pt>
                <c:pt idx="5">
                  <c:v>439782</c:v>
                </c:pt>
                <c:pt idx="6">
                  <c:v>987690</c:v>
                </c:pt>
                <c:pt idx="7">
                  <c:v>563941</c:v>
                </c:pt>
                <c:pt idx="8">
                  <c:v>211344</c:v>
                </c:pt>
                <c:pt idx="9">
                  <c:v>1250451</c:v>
                </c:pt>
                <c:pt idx="10">
                  <c:v>1061754</c:v>
                </c:pt>
                <c:pt idx="11">
                  <c:v>4914126</c:v>
                </c:pt>
              </c:numCache>
            </c:numRef>
          </c:val>
          <c:extLst>
            <c:ext xmlns:c16="http://schemas.microsoft.com/office/drawing/2014/chart" uri="{C3380CC4-5D6E-409C-BE32-E72D297353CC}">
              <c16:uniqueId val="{00000000-B435-4D85-B5A5-7F1F260C1424}"/>
            </c:ext>
          </c:extLst>
        </c:ser>
        <c:ser>
          <c:idx val="1"/>
          <c:order val="1"/>
          <c:tx>
            <c:strRef>
              <c:f>Backend!$AI$5</c:f>
              <c:strCache>
                <c:ptCount val="1"/>
                <c:pt idx="0">
                  <c:v>Scenerio Sales Increase</c:v>
                </c:pt>
              </c:strCache>
            </c:strRef>
          </c:tx>
          <c:spPr>
            <a:solidFill>
              <a:srgbClr val="00B050">
                <a:alpha val="42000"/>
              </a:srgbClr>
            </a:solidFill>
            <a:ln w="41275">
              <a:solidFill>
                <a:srgbClr val="92D050"/>
              </a:solidFill>
            </a:ln>
            <a:effectLst/>
          </c:spPr>
          <c:invertIfNegative val="0"/>
          <c:cat>
            <c:strRef>
              <c:f>Backend!$AG$6:$AG$17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Backend!$AI$6:$AI$17</c:f>
              <c:numCache>
                <c:formatCode>"$"#,##0</c:formatCode>
                <c:ptCount val="12"/>
                <c:pt idx="0">
                  <c:v>553350.31600000011</c:v>
                </c:pt>
                <c:pt idx="1">
                  <c:v>186018.89119999998</c:v>
                </c:pt>
                <c:pt idx="2">
                  <c:v>384682.63900000002</c:v>
                </c:pt>
                <c:pt idx="3">
                  <c:v>1184897.2560000001</c:v>
                </c:pt>
                <c:pt idx="4">
                  <c:v>477445.84660000005</c:v>
                </c:pt>
                <c:pt idx="5">
                  <c:v>470830.60920000001</c:v>
                </c:pt>
                <c:pt idx="6">
                  <c:v>1057420.9140000001</c:v>
                </c:pt>
                <c:pt idx="7">
                  <c:v>603755.23460000008</c:v>
                </c:pt>
                <c:pt idx="8">
                  <c:v>226264.88639999999</c:v>
                </c:pt>
                <c:pt idx="9">
                  <c:v>1338732.8406000002</c:v>
                </c:pt>
                <c:pt idx="10">
                  <c:v>1136713.8324</c:v>
                </c:pt>
                <c:pt idx="11">
                  <c:v>5261063.2955999998</c:v>
                </c:pt>
              </c:numCache>
            </c:numRef>
          </c:val>
          <c:extLst>
            <c:ext xmlns:c16="http://schemas.microsoft.com/office/drawing/2014/chart" uri="{C3380CC4-5D6E-409C-BE32-E72D297353CC}">
              <c16:uniqueId val="{00000001-B435-4D85-B5A5-7F1F260C1424}"/>
            </c:ext>
          </c:extLst>
        </c:ser>
        <c:dLbls>
          <c:showLegendKey val="0"/>
          <c:showVal val="0"/>
          <c:showCatName val="0"/>
          <c:showSerName val="0"/>
          <c:showPercent val="0"/>
          <c:showBubbleSize val="0"/>
        </c:dLbls>
        <c:gapWidth val="150"/>
        <c:axId val="341944472"/>
        <c:axId val="341945128"/>
      </c:barChart>
      <c:catAx>
        <c:axId val="34194447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341945128"/>
        <c:crosses val="autoZero"/>
        <c:auto val="1"/>
        <c:lblAlgn val="ctr"/>
        <c:lblOffset val="100"/>
        <c:noMultiLvlLbl val="0"/>
      </c:catAx>
      <c:valAx>
        <c:axId val="341945128"/>
        <c:scaling>
          <c:orientation val="minMax"/>
        </c:scaling>
        <c:delete val="1"/>
        <c:axPos val="l"/>
        <c:majorGridlines>
          <c:spPr>
            <a:ln w="9525" cap="flat" cmpd="sng" algn="ctr">
              <a:solidFill>
                <a:schemeClr val="bg1">
                  <a:lumMod val="95000"/>
                  <a:alpha val="20000"/>
                </a:schemeClr>
              </a:solidFill>
              <a:round/>
            </a:ln>
            <a:effectLst/>
          </c:spPr>
        </c:majorGridlines>
        <c:numFmt formatCode="&quot;$&quot;#,##0" sourceLinked="1"/>
        <c:majorTickMark val="out"/>
        <c:minorTickMark val="none"/>
        <c:tickLblPos val="nextTo"/>
        <c:crossAx val="341944472"/>
        <c:crosses val="autoZero"/>
        <c:crossBetween val="between"/>
      </c:valAx>
      <c:spPr>
        <a:noFill/>
        <a:ln>
          <a:noFill/>
        </a:ln>
        <a:effectLst/>
      </c:spPr>
    </c:plotArea>
    <c:plotVisOnly val="1"/>
    <c:dispBlanksAs val="zero"/>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Backend!$AC$21</c:f>
              <c:strCache>
                <c:ptCount val="1"/>
                <c:pt idx="0">
                  <c:v>Sum of Qty</c:v>
                </c:pt>
              </c:strCache>
            </c:strRef>
          </c:tx>
          <c:spPr>
            <a:solidFill>
              <a:schemeClr val="accent1"/>
            </a:solidFill>
            <a:ln w="41275">
              <a:solidFill>
                <a:schemeClr val="accent1">
                  <a:lumMod val="60000"/>
                  <a:lumOff val="40000"/>
                </a:schemeClr>
              </a:solidFill>
            </a:ln>
            <a:effectLst/>
          </c:spPr>
          <c:invertIfNegative val="0"/>
          <c:cat>
            <c:strRef>
              <c:f>Backend!$AB$22:$AB$33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Backend!$AC$22:$AC$33</c:f>
              <c:numCache>
                <c:formatCode>#,##0</c:formatCode>
                <c:ptCount val="12"/>
                <c:pt idx="0">
                  <c:v>601</c:v>
                </c:pt>
                <c:pt idx="1">
                  <c:v>296</c:v>
                </c:pt>
                <c:pt idx="2">
                  <c:v>517</c:v>
                </c:pt>
                <c:pt idx="3">
                  <c:v>1380</c:v>
                </c:pt>
                <c:pt idx="4">
                  <c:v>629</c:v>
                </c:pt>
                <c:pt idx="5">
                  <c:v>849</c:v>
                </c:pt>
                <c:pt idx="6">
                  <c:v>1095</c:v>
                </c:pt>
                <c:pt idx="7">
                  <c:v>677</c:v>
                </c:pt>
                <c:pt idx="8">
                  <c:v>296</c:v>
                </c:pt>
                <c:pt idx="9">
                  <c:v>1597</c:v>
                </c:pt>
                <c:pt idx="10">
                  <c:v>1138</c:v>
                </c:pt>
                <c:pt idx="11">
                  <c:v>2709</c:v>
                </c:pt>
              </c:numCache>
            </c:numRef>
          </c:val>
          <c:extLst>
            <c:ext xmlns:c16="http://schemas.microsoft.com/office/drawing/2014/chart" uri="{C3380CC4-5D6E-409C-BE32-E72D297353CC}">
              <c16:uniqueId val="{00000000-392A-4F3B-9441-43D2CD834BE6}"/>
            </c:ext>
          </c:extLst>
        </c:ser>
        <c:dLbls>
          <c:showLegendKey val="0"/>
          <c:showVal val="0"/>
          <c:showCatName val="0"/>
          <c:showSerName val="0"/>
          <c:showPercent val="0"/>
          <c:showBubbleSize val="0"/>
        </c:dLbls>
        <c:gapWidth val="150"/>
        <c:axId val="423630584"/>
        <c:axId val="398163056"/>
      </c:barChart>
      <c:lineChart>
        <c:grouping val="standard"/>
        <c:varyColors val="0"/>
        <c:ser>
          <c:idx val="1"/>
          <c:order val="1"/>
          <c:tx>
            <c:strRef>
              <c:f>Backend!$AD$21</c:f>
              <c:strCache>
                <c:ptCount val="1"/>
                <c:pt idx="0">
                  <c:v>Qty Increase</c:v>
                </c:pt>
              </c:strCache>
            </c:strRef>
          </c:tx>
          <c:spPr>
            <a:ln w="28575" cap="rnd">
              <a:solidFill>
                <a:srgbClr val="92D050"/>
              </a:solidFill>
              <a:round/>
            </a:ln>
            <a:effectLst/>
          </c:spPr>
          <c:marker>
            <c:symbol val="none"/>
          </c:marker>
          <c:cat>
            <c:strRef>
              <c:f>Backend!$AB$22:$AB$33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Backend!$AD$22:$AD$33</c:f>
              <c:numCache>
                <c:formatCode>#,##0</c:formatCode>
                <c:ptCount val="12"/>
                <c:pt idx="0">
                  <c:v>637.06000000000006</c:v>
                </c:pt>
                <c:pt idx="1">
                  <c:v>313.76</c:v>
                </c:pt>
                <c:pt idx="2">
                  <c:v>548.02</c:v>
                </c:pt>
                <c:pt idx="3">
                  <c:v>1462.8000000000002</c:v>
                </c:pt>
                <c:pt idx="4">
                  <c:v>666.74</c:v>
                </c:pt>
                <c:pt idx="5">
                  <c:v>899.94</c:v>
                </c:pt>
                <c:pt idx="6">
                  <c:v>1160.7</c:v>
                </c:pt>
                <c:pt idx="7">
                  <c:v>717.62</c:v>
                </c:pt>
                <c:pt idx="8">
                  <c:v>313.76</c:v>
                </c:pt>
                <c:pt idx="9">
                  <c:v>1692.8200000000002</c:v>
                </c:pt>
                <c:pt idx="10">
                  <c:v>1206.28</c:v>
                </c:pt>
                <c:pt idx="11">
                  <c:v>2871.54</c:v>
                </c:pt>
              </c:numCache>
            </c:numRef>
          </c:val>
          <c:smooth val="0"/>
          <c:extLst>
            <c:ext xmlns:c16="http://schemas.microsoft.com/office/drawing/2014/chart" uri="{C3380CC4-5D6E-409C-BE32-E72D297353CC}">
              <c16:uniqueId val="{00000000-2651-4F40-A3A8-85FBA932F189}"/>
            </c:ext>
          </c:extLst>
        </c:ser>
        <c:dLbls>
          <c:showLegendKey val="0"/>
          <c:showVal val="0"/>
          <c:showCatName val="0"/>
          <c:showSerName val="0"/>
          <c:showPercent val="0"/>
          <c:showBubbleSize val="0"/>
        </c:dLbls>
        <c:marker val="1"/>
        <c:smooth val="0"/>
        <c:axId val="379558656"/>
        <c:axId val="379553736"/>
      </c:lineChart>
      <c:catAx>
        <c:axId val="4236305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bg1">
                    <a:lumMod val="95000"/>
                  </a:schemeClr>
                </a:solidFill>
                <a:latin typeface="+mn-lt"/>
                <a:ea typeface="+mn-ea"/>
                <a:cs typeface="+mn-cs"/>
              </a:defRPr>
            </a:pPr>
            <a:endParaRPr lang="en-US"/>
          </a:p>
        </c:txPr>
        <c:crossAx val="398163056"/>
        <c:crosses val="autoZero"/>
        <c:auto val="1"/>
        <c:lblAlgn val="ctr"/>
        <c:lblOffset val="100"/>
        <c:noMultiLvlLbl val="0"/>
      </c:catAx>
      <c:valAx>
        <c:axId val="398163056"/>
        <c:scaling>
          <c:orientation val="minMax"/>
        </c:scaling>
        <c:delete val="1"/>
        <c:axPos val="l"/>
        <c:numFmt formatCode="#,##0" sourceLinked="1"/>
        <c:majorTickMark val="none"/>
        <c:minorTickMark val="none"/>
        <c:tickLblPos val="nextTo"/>
        <c:crossAx val="423630584"/>
        <c:crosses val="autoZero"/>
        <c:crossBetween val="between"/>
      </c:valAx>
      <c:valAx>
        <c:axId val="379553736"/>
        <c:scaling>
          <c:orientation val="minMax"/>
        </c:scaling>
        <c:delete val="1"/>
        <c:axPos val="r"/>
        <c:numFmt formatCode="#,##0" sourceLinked="1"/>
        <c:majorTickMark val="out"/>
        <c:minorTickMark val="none"/>
        <c:tickLblPos val="nextTo"/>
        <c:crossAx val="379558656"/>
        <c:crosses val="max"/>
        <c:crossBetween val="between"/>
      </c:valAx>
      <c:catAx>
        <c:axId val="379558656"/>
        <c:scaling>
          <c:orientation val="minMax"/>
        </c:scaling>
        <c:delete val="1"/>
        <c:axPos val="b"/>
        <c:numFmt formatCode="General" sourceLinked="1"/>
        <c:majorTickMark val="out"/>
        <c:minorTickMark val="none"/>
        <c:tickLblPos val="nextTo"/>
        <c:crossAx val="379553736"/>
        <c:auto val="1"/>
        <c:lblAlgn val="ctr"/>
        <c:lblOffset val="100"/>
        <c:noMultiLvlLbl val="0"/>
      </c:cat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27</xdr:col>
      <xdr:colOff>16590</xdr:colOff>
      <xdr:row>18</xdr:row>
      <xdr:rowOff>133350</xdr:rowOff>
    </xdr:from>
    <xdr:ext cx="1921615" cy="256737"/>
    <xdr:sp macro="" textlink="">
      <xdr:nvSpPr>
        <xdr:cNvPr id="3" name="Rectangle 2"/>
        <xdr:cNvSpPr/>
      </xdr:nvSpPr>
      <xdr:spPr>
        <a:xfrm>
          <a:off x="31258590" y="3752850"/>
          <a:ext cx="1921615" cy="256737"/>
        </a:xfrm>
        <a:prstGeom prst="rect">
          <a:avLst/>
        </a:prstGeom>
        <a:noFill/>
      </xdr:spPr>
      <xdr:txBody>
        <a:bodyPr wrap="none" lIns="91440" tIns="45720" rIns="91440" bIns="45720">
          <a:spAutoFit/>
        </a:bodyPr>
        <a:lstStyle/>
        <a:p>
          <a:pPr marL="0" indent="0" algn="ctr"/>
          <a:r>
            <a:rPr lang="en-US" sz="1050" b="1" cap="none" spc="0">
              <a:ln w="0"/>
              <a:solidFill>
                <a:schemeClr val="tx1"/>
              </a:solidFill>
              <a:effectLst>
                <a:outerShdw blurRad="38100" dist="19050" dir="2700000" algn="tl" rotWithShape="0">
                  <a:schemeClr val="dk1">
                    <a:alpha val="40000"/>
                  </a:schemeClr>
                </a:outerShdw>
              </a:effectLst>
              <a:latin typeface="+mn-lt"/>
              <a:ea typeface="+mn-ea"/>
              <a:cs typeface="+mn-cs"/>
            </a:rPr>
            <a:t>Total</a:t>
          </a:r>
          <a:r>
            <a:rPr lang="en-US" sz="1050" b="1" cap="none" spc="0" baseline="0">
              <a:ln w="0"/>
              <a:solidFill>
                <a:schemeClr val="tx1"/>
              </a:solidFill>
              <a:effectLst>
                <a:outerShdw blurRad="38100" dist="19050" dir="2700000" algn="tl" rotWithShape="0">
                  <a:schemeClr val="dk1">
                    <a:alpha val="40000"/>
                  </a:schemeClr>
                </a:outerShdw>
              </a:effectLst>
              <a:latin typeface="+mn-lt"/>
              <a:ea typeface="+mn-ea"/>
              <a:cs typeface="+mn-cs"/>
            </a:rPr>
            <a:t> Original &amp; Scenario Profit</a:t>
          </a:r>
          <a:endParaRPr lang="en-US" sz="1050" b="1" cap="none" spc="0">
            <a:ln w="0"/>
            <a:solidFill>
              <a:schemeClr val="tx1"/>
            </a:solidFill>
            <a:effectLst>
              <a:outerShdw blurRad="38100" dist="19050" dir="2700000" algn="tl" rotWithShape="0">
                <a:schemeClr val="dk1">
                  <a:alpha val="40000"/>
                </a:schemeClr>
              </a:outerShdw>
            </a:effectLst>
            <a:latin typeface="+mn-lt"/>
            <a:ea typeface="+mn-ea"/>
            <a:cs typeface="+mn-cs"/>
          </a:endParaRPr>
        </a:p>
      </xdr:txBody>
    </xdr:sp>
    <xdr:clientData/>
  </xdr:oneCellAnchor>
</xdr:wsDr>
</file>

<file path=xl/drawings/drawing2.xml><?xml version="1.0" encoding="utf-8"?>
<xdr:wsDr xmlns:xdr="http://schemas.openxmlformats.org/drawingml/2006/spreadsheetDrawing" xmlns:a="http://schemas.openxmlformats.org/drawingml/2006/main">
  <xdr:twoCellAnchor>
    <xdr:from>
      <xdr:col>12</xdr:col>
      <xdr:colOff>657224</xdr:colOff>
      <xdr:row>2</xdr:row>
      <xdr:rowOff>85725</xdr:rowOff>
    </xdr:from>
    <xdr:to>
      <xdr:col>14</xdr:col>
      <xdr:colOff>447675</xdr:colOff>
      <xdr:row>11</xdr:row>
      <xdr:rowOff>114300</xdr:rowOff>
    </xdr:to>
    <xdr:sp macro="" textlink="">
      <xdr:nvSpPr>
        <xdr:cNvPr id="96" name="Rectangle 95"/>
        <xdr:cNvSpPr/>
      </xdr:nvSpPr>
      <xdr:spPr>
        <a:xfrm>
          <a:off x="6296024" y="476250"/>
          <a:ext cx="1695451" cy="1752600"/>
        </a:xfrm>
        <a:prstGeom prst="rect">
          <a:avLst/>
        </a:prstGeom>
        <a:solidFill>
          <a:schemeClr val="accent5">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104776</xdr:colOff>
      <xdr:row>2</xdr:row>
      <xdr:rowOff>95250</xdr:rowOff>
    </xdr:from>
    <xdr:to>
      <xdr:col>12</xdr:col>
      <xdr:colOff>609601</xdr:colOff>
      <xdr:row>11</xdr:row>
      <xdr:rowOff>123825</xdr:rowOff>
    </xdr:to>
    <xdr:sp macro="" textlink="">
      <xdr:nvSpPr>
        <xdr:cNvPr id="68" name="Rectangle 67"/>
        <xdr:cNvSpPr/>
      </xdr:nvSpPr>
      <xdr:spPr>
        <a:xfrm>
          <a:off x="1657351" y="485775"/>
          <a:ext cx="4591050" cy="1752600"/>
        </a:xfrm>
        <a:prstGeom prst="rect">
          <a:avLst/>
        </a:prstGeom>
        <a:solidFill>
          <a:schemeClr val="tx2">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1</xdr:col>
      <xdr:colOff>293933</xdr:colOff>
      <xdr:row>2</xdr:row>
      <xdr:rowOff>83635</xdr:rowOff>
    </xdr:from>
    <xdr:ext cx="612284" cy="280205"/>
    <xdr:sp macro="" textlink="">
      <xdr:nvSpPr>
        <xdr:cNvPr id="4" name="Rectangle 3"/>
        <xdr:cNvSpPr/>
      </xdr:nvSpPr>
      <xdr:spPr>
        <a:xfrm>
          <a:off x="903533" y="474160"/>
          <a:ext cx="612284" cy="280205"/>
        </a:xfrm>
        <a:prstGeom prst="rect">
          <a:avLst/>
        </a:prstGeom>
        <a:noFill/>
      </xdr:spPr>
      <xdr:txBody>
        <a:bodyPr wrap="none" lIns="91440" tIns="45720" rIns="91440" bIns="45720">
          <a:spAutoFit/>
        </a:bodyPr>
        <a:lstStyle/>
        <a:p>
          <a:pPr algn="ctr"/>
          <a:r>
            <a:rPr lang="en-US" sz="1200" b="1" cap="none" spc="0">
              <a:ln w="0"/>
              <a:solidFill>
                <a:srgbClr val="00B050"/>
              </a:solidFill>
              <a:effectLst>
                <a:outerShdw blurRad="38100" dist="19050" dir="2700000" algn="tl" rotWithShape="0">
                  <a:schemeClr val="dk1">
                    <a:alpha val="40000"/>
                  </a:schemeClr>
                </a:outerShdw>
              </a:effectLst>
            </a:rPr>
            <a:t>+ Price</a:t>
          </a:r>
        </a:p>
      </xdr:txBody>
    </xdr:sp>
    <xdr:clientData/>
  </xdr:oneCellAnchor>
  <xdr:oneCellAnchor>
    <xdr:from>
      <xdr:col>1</xdr:col>
      <xdr:colOff>247439</xdr:colOff>
      <xdr:row>5</xdr:row>
      <xdr:rowOff>83635</xdr:rowOff>
    </xdr:from>
    <xdr:ext cx="582788" cy="280205"/>
    <xdr:sp macro="" textlink="">
      <xdr:nvSpPr>
        <xdr:cNvPr id="6" name="Rectangle 5"/>
        <xdr:cNvSpPr/>
      </xdr:nvSpPr>
      <xdr:spPr>
        <a:xfrm>
          <a:off x="857039" y="1055185"/>
          <a:ext cx="582788" cy="280205"/>
        </a:xfrm>
        <a:prstGeom prst="rect">
          <a:avLst/>
        </a:prstGeom>
        <a:noFill/>
      </xdr:spPr>
      <xdr:txBody>
        <a:bodyPr wrap="none" lIns="91440" tIns="45720" rIns="91440" bIns="45720">
          <a:spAutoFit/>
        </a:bodyPr>
        <a:lstStyle/>
        <a:p>
          <a:pPr algn="ctr"/>
          <a:r>
            <a:rPr lang="en-US" sz="1200" b="1" cap="none" spc="0">
              <a:ln w="0"/>
              <a:solidFill>
                <a:schemeClr val="accent2"/>
              </a:solidFill>
              <a:effectLst>
                <a:outerShdw blurRad="38100" dist="19050" dir="2700000" algn="tl" rotWithShape="0">
                  <a:schemeClr val="dk1">
                    <a:alpha val="40000"/>
                  </a:schemeClr>
                </a:outerShdw>
              </a:effectLst>
            </a:rPr>
            <a:t>- Price</a:t>
          </a:r>
        </a:p>
      </xdr:txBody>
    </xdr:sp>
    <xdr:clientData/>
  </xdr:oneCellAnchor>
  <xdr:oneCellAnchor>
    <xdr:from>
      <xdr:col>1</xdr:col>
      <xdr:colOff>588997</xdr:colOff>
      <xdr:row>11</xdr:row>
      <xdr:rowOff>64585</xdr:rowOff>
    </xdr:from>
    <xdr:ext cx="498406" cy="280205"/>
    <xdr:sp macro="" textlink="">
      <xdr:nvSpPr>
        <xdr:cNvPr id="7" name="Rectangle 6"/>
        <xdr:cNvSpPr/>
      </xdr:nvSpPr>
      <xdr:spPr>
        <a:xfrm>
          <a:off x="1198597" y="2179135"/>
          <a:ext cx="498406" cy="280205"/>
        </a:xfrm>
        <a:prstGeom prst="rect">
          <a:avLst/>
        </a:prstGeom>
        <a:noFill/>
      </xdr:spPr>
      <xdr:txBody>
        <a:bodyPr wrap="none" lIns="91440" tIns="45720" rIns="91440" bIns="45720">
          <a:spAutoFit/>
        </a:bodyPr>
        <a:lstStyle/>
        <a:p>
          <a:pPr algn="ctr"/>
          <a:r>
            <a:rPr lang="en-US" sz="1200" b="1" cap="none" spc="0">
              <a:ln w="0"/>
              <a:solidFill>
                <a:schemeClr val="accent2"/>
              </a:solidFill>
              <a:effectLst>
                <a:outerShdw blurRad="38100" dist="19050" dir="2700000" algn="tl" rotWithShape="0">
                  <a:schemeClr val="dk1">
                    <a:alpha val="40000"/>
                  </a:schemeClr>
                </a:outerShdw>
              </a:effectLst>
            </a:rPr>
            <a:t>-</a:t>
          </a:r>
          <a:r>
            <a:rPr lang="en-US" sz="1200" b="1" cap="none" spc="0" baseline="0">
              <a:ln w="0"/>
              <a:solidFill>
                <a:schemeClr val="accent2"/>
              </a:solidFill>
              <a:effectLst>
                <a:outerShdw blurRad="38100" dist="19050" dir="2700000" algn="tl" rotWithShape="0">
                  <a:schemeClr val="dk1">
                    <a:alpha val="40000"/>
                  </a:schemeClr>
                </a:outerShdw>
              </a:effectLst>
            </a:rPr>
            <a:t> Qty</a:t>
          </a:r>
          <a:endParaRPr lang="en-US" sz="1200" b="1" cap="none" spc="0">
            <a:ln w="0"/>
            <a:solidFill>
              <a:schemeClr val="accent2"/>
            </a:solidFill>
            <a:effectLst>
              <a:outerShdw blurRad="38100" dist="19050" dir="2700000" algn="tl" rotWithShape="0">
                <a:schemeClr val="dk1">
                  <a:alpha val="40000"/>
                </a:schemeClr>
              </a:outerShdw>
            </a:effectLst>
          </a:endParaRPr>
        </a:p>
      </xdr:txBody>
    </xdr:sp>
    <xdr:clientData/>
  </xdr:oneCellAnchor>
  <xdr:oneCellAnchor>
    <xdr:from>
      <xdr:col>1</xdr:col>
      <xdr:colOff>255833</xdr:colOff>
      <xdr:row>8</xdr:row>
      <xdr:rowOff>45535</xdr:rowOff>
    </xdr:from>
    <xdr:ext cx="527901" cy="280205"/>
    <xdr:sp macro="" textlink="">
      <xdr:nvSpPr>
        <xdr:cNvPr id="8" name="Rectangle 7"/>
        <xdr:cNvSpPr/>
      </xdr:nvSpPr>
      <xdr:spPr>
        <a:xfrm>
          <a:off x="865433" y="1588585"/>
          <a:ext cx="527901" cy="280205"/>
        </a:xfrm>
        <a:prstGeom prst="rect">
          <a:avLst/>
        </a:prstGeom>
        <a:noFill/>
      </xdr:spPr>
      <xdr:txBody>
        <a:bodyPr wrap="none" lIns="91440" tIns="45720" rIns="91440" bIns="45720">
          <a:spAutoFit/>
        </a:bodyPr>
        <a:lstStyle/>
        <a:p>
          <a:pPr algn="ctr"/>
          <a:r>
            <a:rPr lang="en-US" sz="1200" b="1" cap="none" spc="0">
              <a:ln w="0"/>
              <a:solidFill>
                <a:srgbClr val="00B050"/>
              </a:solidFill>
              <a:effectLst>
                <a:outerShdw blurRad="38100" dist="19050" dir="2700000" algn="tl" rotWithShape="0">
                  <a:schemeClr val="dk1">
                    <a:alpha val="40000"/>
                  </a:schemeClr>
                </a:outerShdw>
              </a:effectLst>
            </a:rPr>
            <a:t>+ Qty</a:t>
          </a:r>
        </a:p>
      </xdr:txBody>
    </xdr:sp>
    <xdr:clientData/>
  </xdr:oneCellAnchor>
  <xdr:twoCellAnchor>
    <xdr:from>
      <xdr:col>1</xdr:col>
      <xdr:colOff>276225</xdr:colOff>
      <xdr:row>3</xdr:row>
      <xdr:rowOff>142876</xdr:rowOff>
    </xdr:from>
    <xdr:to>
      <xdr:col>3</xdr:col>
      <xdr:colOff>28575</xdr:colOff>
      <xdr:row>5</xdr:row>
      <xdr:rowOff>47626</xdr:rowOff>
    </xdr:to>
    <xdr:sp macro="" textlink="">
      <xdr:nvSpPr>
        <xdr:cNvPr id="9" name="Rounded Rectangle 8"/>
        <xdr:cNvSpPr/>
      </xdr:nvSpPr>
      <xdr:spPr>
        <a:xfrm>
          <a:off x="885825" y="733426"/>
          <a:ext cx="542925" cy="285750"/>
        </a:xfrm>
        <a:prstGeom prst="roundRect">
          <a:avLst/>
        </a:prstGeom>
        <a:noFill/>
        <a:ln w="38100">
          <a:solidFill>
            <a:schemeClr val="bg1">
              <a:lumMod val="65000"/>
              <a:alpha val="44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1</xdr:col>
      <xdr:colOff>285750</xdr:colOff>
      <xdr:row>6</xdr:row>
      <xdr:rowOff>142876</xdr:rowOff>
    </xdr:from>
    <xdr:to>
      <xdr:col>3</xdr:col>
      <xdr:colOff>28575</xdr:colOff>
      <xdr:row>8</xdr:row>
      <xdr:rowOff>47626</xdr:rowOff>
    </xdr:to>
    <xdr:sp macro="" textlink="">
      <xdr:nvSpPr>
        <xdr:cNvPr id="11" name="Rounded Rectangle 10"/>
        <xdr:cNvSpPr/>
      </xdr:nvSpPr>
      <xdr:spPr>
        <a:xfrm>
          <a:off x="895350" y="1304926"/>
          <a:ext cx="533400" cy="285750"/>
        </a:xfrm>
        <a:prstGeom prst="roundRect">
          <a:avLst/>
        </a:prstGeom>
        <a:noFill/>
        <a:ln w="38100">
          <a:solidFill>
            <a:schemeClr val="bg1">
              <a:lumMod val="65000"/>
              <a:alpha val="44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1</xdr:col>
      <xdr:colOff>276225</xdr:colOff>
      <xdr:row>9</xdr:row>
      <xdr:rowOff>142876</xdr:rowOff>
    </xdr:from>
    <xdr:to>
      <xdr:col>3</xdr:col>
      <xdr:colOff>28575</xdr:colOff>
      <xdr:row>11</xdr:row>
      <xdr:rowOff>47626</xdr:rowOff>
    </xdr:to>
    <xdr:sp macro="" textlink="">
      <xdr:nvSpPr>
        <xdr:cNvPr id="12" name="Rounded Rectangle 11"/>
        <xdr:cNvSpPr/>
      </xdr:nvSpPr>
      <xdr:spPr>
        <a:xfrm>
          <a:off x="885825" y="1876426"/>
          <a:ext cx="542925" cy="285750"/>
        </a:xfrm>
        <a:prstGeom prst="roundRect">
          <a:avLst/>
        </a:prstGeom>
        <a:noFill/>
        <a:ln w="38100">
          <a:solidFill>
            <a:schemeClr val="bg1">
              <a:lumMod val="65000"/>
              <a:alpha val="44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1</xdr:col>
      <xdr:colOff>285750</xdr:colOff>
      <xdr:row>12</xdr:row>
      <xdr:rowOff>142876</xdr:rowOff>
    </xdr:from>
    <xdr:to>
      <xdr:col>3</xdr:col>
      <xdr:colOff>28575</xdr:colOff>
      <xdr:row>14</xdr:row>
      <xdr:rowOff>47626</xdr:rowOff>
    </xdr:to>
    <xdr:sp macro="" textlink="">
      <xdr:nvSpPr>
        <xdr:cNvPr id="13" name="Rounded Rectangle 12"/>
        <xdr:cNvSpPr/>
      </xdr:nvSpPr>
      <xdr:spPr>
        <a:xfrm>
          <a:off x="895350" y="2447926"/>
          <a:ext cx="533400" cy="285750"/>
        </a:xfrm>
        <a:prstGeom prst="roundRect">
          <a:avLst/>
        </a:prstGeom>
        <a:noFill/>
        <a:ln w="38100">
          <a:solidFill>
            <a:schemeClr val="bg1">
              <a:lumMod val="65000"/>
              <a:alpha val="44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1</xdr:col>
      <xdr:colOff>167640</xdr:colOff>
      <xdr:row>15</xdr:row>
      <xdr:rowOff>120015</xdr:rowOff>
    </xdr:from>
    <xdr:to>
      <xdr:col>3</xdr:col>
      <xdr:colOff>32385</xdr:colOff>
      <xdr:row>15</xdr:row>
      <xdr:rowOff>165735</xdr:rowOff>
    </xdr:to>
    <xdr:grpSp>
      <xdr:nvGrpSpPr>
        <xdr:cNvPr id="44" name="Group 43"/>
        <xdr:cNvGrpSpPr/>
      </xdr:nvGrpSpPr>
      <xdr:grpSpPr>
        <a:xfrm>
          <a:off x="777240" y="3025140"/>
          <a:ext cx="655320" cy="45720"/>
          <a:chOff x="748665" y="3348990"/>
          <a:chExt cx="655320" cy="45720"/>
        </a:xfrm>
      </xdr:grpSpPr>
      <xdr:sp macro="" textlink="">
        <xdr:nvSpPr>
          <xdr:cNvPr id="14" name="Flowchart: Connector 13"/>
          <xdr:cNvSpPr/>
        </xdr:nvSpPr>
        <xdr:spPr>
          <a:xfrm flipH="1">
            <a:off x="748665" y="3348990"/>
            <a:ext cx="45720" cy="45720"/>
          </a:xfrm>
          <a:prstGeom prst="flowChartConnector">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7" name="Flowchart: Connector 16"/>
          <xdr:cNvSpPr/>
        </xdr:nvSpPr>
        <xdr:spPr>
          <a:xfrm flipH="1">
            <a:off x="901065" y="3348990"/>
            <a:ext cx="45720" cy="45720"/>
          </a:xfrm>
          <a:prstGeom prst="flowChartConnector">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8" name="Flowchart: Connector 17"/>
          <xdr:cNvSpPr/>
        </xdr:nvSpPr>
        <xdr:spPr>
          <a:xfrm flipH="1">
            <a:off x="1053465" y="3348990"/>
            <a:ext cx="45720" cy="45720"/>
          </a:xfrm>
          <a:prstGeom prst="flowChartConnector">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9" name="Flowchart: Connector 18"/>
          <xdr:cNvSpPr/>
        </xdr:nvSpPr>
        <xdr:spPr>
          <a:xfrm flipH="1">
            <a:off x="1205865" y="3348990"/>
            <a:ext cx="45720" cy="45720"/>
          </a:xfrm>
          <a:prstGeom prst="flowChartConnector">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0" name="Flowchart: Connector 19"/>
          <xdr:cNvSpPr/>
        </xdr:nvSpPr>
        <xdr:spPr>
          <a:xfrm flipH="1">
            <a:off x="1358265" y="3348990"/>
            <a:ext cx="45720" cy="45720"/>
          </a:xfrm>
          <a:prstGeom prst="flowChartConnector">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oneCellAnchor>
    <xdr:from>
      <xdr:col>17</xdr:col>
      <xdr:colOff>537193</xdr:colOff>
      <xdr:row>2</xdr:row>
      <xdr:rowOff>169360</xdr:rowOff>
    </xdr:from>
    <xdr:ext cx="1192571" cy="311496"/>
    <xdr:sp macro="" textlink="">
      <xdr:nvSpPr>
        <xdr:cNvPr id="22" name="Rectangle 21"/>
        <xdr:cNvSpPr/>
      </xdr:nvSpPr>
      <xdr:spPr>
        <a:xfrm>
          <a:off x="9509743" y="559885"/>
          <a:ext cx="1192571" cy="311496"/>
        </a:xfrm>
        <a:prstGeom prst="rect">
          <a:avLst/>
        </a:prstGeom>
        <a:noFill/>
      </xdr:spPr>
      <xdr:txBody>
        <a:bodyPr wrap="none" lIns="91440" tIns="45720" rIns="91440" bIns="45720">
          <a:spAutoFit/>
        </a:bodyPr>
        <a:lstStyle/>
        <a:p>
          <a:pPr marL="0" indent="0" algn="ctr"/>
          <a:r>
            <a:rPr lang="en-US" sz="1400" b="1" cap="none" spc="0">
              <a:ln w="0"/>
              <a:solidFill>
                <a:schemeClr val="bg1">
                  <a:lumMod val="95000"/>
                </a:schemeClr>
              </a:solidFill>
              <a:effectLst>
                <a:outerShdw blurRad="38100" dist="19050" dir="2700000" algn="tl" rotWithShape="0">
                  <a:schemeClr val="dk1">
                    <a:alpha val="40000"/>
                  </a:schemeClr>
                </a:outerShdw>
              </a:effectLst>
              <a:latin typeface="+mn-lt"/>
              <a:ea typeface="+mn-ea"/>
              <a:cs typeface="+mn-cs"/>
            </a:rPr>
            <a:t>Original Sales</a:t>
          </a:r>
        </a:p>
      </xdr:txBody>
    </xdr:sp>
    <xdr:clientData/>
  </xdr:oneCellAnchor>
  <xdr:oneCellAnchor>
    <xdr:from>
      <xdr:col>17</xdr:col>
      <xdr:colOff>38100</xdr:colOff>
      <xdr:row>4</xdr:row>
      <xdr:rowOff>16960</xdr:rowOff>
    </xdr:from>
    <xdr:ext cx="2066925" cy="468013"/>
    <xdr:sp macro="" textlink="Backend!L5">
      <xdr:nvSpPr>
        <xdr:cNvPr id="23" name="Rectangle 22"/>
        <xdr:cNvSpPr/>
      </xdr:nvSpPr>
      <xdr:spPr>
        <a:xfrm>
          <a:off x="9010650" y="798010"/>
          <a:ext cx="2066925" cy="468013"/>
        </a:xfrm>
        <a:prstGeom prst="rect">
          <a:avLst/>
        </a:prstGeom>
        <a:noFill/>
      </xdr:spPr>
      <xdr:txBody>
        <a:bodyPr wrap="square" lIns="91440" tIns="45720" rIns="91440" bIns="45720">
          <a:spAutoFit/>
        </a:bodyPr>
        <a:lstStyle/>
        <a:p>
          <a:pPr algn="ctr"/>
          <a:fld id="{EC2FC978-FBD3-4BA2-BA48-39D77EB79A74}" type="TxLink">
            <a:rPr lang="en-US" sz="2400" b="1" i="0" u="none" strike="noStrike" cap="none" spc="0">
              <a:ln w="0"/>
              <a:solidFill>
                <a:srgbClr val="FFFFFF"/>
              </a:solidFill>
              <a:effectLst>
                <a:outerShdw blurRad="38100" dist="19050" dir="2700000" algn="tl" rotWithShape="0">
                  <a:schemeClr val="dk1">
                    <a:alpha val="40000"/>
                  </a:schemeClr>
                </a:outerShdw>
              </a:effectLst>
              <a:latin typeface="Calibri"/>
            </a:rPr>
            <a:pPr algn="ctr"/>
            <a:t>$12,031,736</a:t>
          </a:fld>
          <a:endParaRPr lang="en-US" sz="2000" b="1" cap="none" spc="0">
            <a:ln w="0"/>
            <a:solidFill>
              <a:schemeClr val="bg1"/>
            </a:solidFill>
            <a:effectLst>
              <a:outerShdw blurRad="38100" dist="19050" dir="2700000" algn="tl" rotWithShape="0">
                <a:schemeClr val="dk1">
                  <a:alpha val="40000"/>
                </a:schemeClr>
              </a:outerShdw>
            </a:effectLst>
          </a:endParaRPr>
        </a:p>
      </xdr:txBody>
    </xdr:sp>
    <xdr:clientData/>
  </xdr:oneCellAnchor>
  <xdr:oneCellAnchor>
    <xdr:from>
      <xdr:col>17</xdr:col>
      <xdr:colOff>47727</xdr:colOff>
      <xdr:row>6</xdr:row>
      <xdr:rowOff>150310</xdr:rowOff>
    </xdr:from>
    <xdr:ext cx="2114361" cy="311496"/>
    <xdr:sp macro="" textlink="Backend!AM14">
      <xdr:nvSpPr>
        <xdr:cNvPr id="24" name="Rectangle 23"/>
        <xdr:cNvSpPr/>
      </xdr:nvSpPr>
      <xdr:spPr>
        <a:xfrm>
          <a:off x="9020277" y="1312360"/>
          <a:ext cx="2114361" cy="311496"/>
        </a:xfrm>
        <a:prstGeom prst="rect">
          <a:avLst/>
        </a:prstGeom>
        <a:noFill/>
      </xdr:spPr>
      <xdr:txBody>
        <a:bodyPr wrap="none" lIns="91440" tIns="45720" rIns="91440" bIns="45720">
          <a:spAutoFit/>
        </a:bodyPr>
        <a:lstStyle/>
        <a:p>
          <a:pPr algn="ctr"/>
          <a:fld id="{793731BE-71D3-435C-BD0B-BF677F5817EC}" type="TxLink">
            <a:rPr lang="en-US" sz="1400" b="1" i="0" u="none" strike="noStrike" cap="none" spc="0">
              <a:ln w="0"/>
              <a:solidFill>
                <a:srgbClr val="FFFFFF"/>
              </a:solidFill>
              <a:effectLst>
                <a:outerShdw blurRad="38100" dist="19050" dir="2700000" algn="tl" rotWithShape="0">
                  <a:schemeClr val="dk1">
                    <a:alpha val="40000"/>
                  </a:schemeClr>
                </a:outerShdw>
              </a:effectLst>
              <a:latin typeface="Calibri"/>
            </a:rPr>
            <a:pPr algn="ctr"/>
            <a:t>Scenerio Sales Increase ↑</a:t>
          </a:fld>
          <a:endParaRPr lang="en-US" sz="1400" b="1" cap="none" spc="0">
            <a:ln w="0"/>
            <a:solidFill>
              <a:schemeClr val="bg1">
                <a:lumMod val="85000"/>
              </a:schemeClr>
            </a:solidFill>
            <a:effectLst>
              <a:outerShdw blurRad="38100" dist="19050" dir="2700000" algn="tl" rotWithShape="0">
                <a:schemeClr val="dk1">
                  <a:alpha val="40000"/>
                </a:schemeClr>
              </a:outerShdw>
            </a:effectLst>
          </a:endParaRPr>
        </a:p>
      </xdr:txBody>
    </xdr:sp>
    <xdr:clientData/>
  </xdr:oneCellAnchor>
  <xdr:oneCellAnchor>
    <xdr:from>
      <xdr:col>17</xdr:col>
      <xdr:colOff>66675</xdr:colOff>
      <xdr:row>7</xdr:row>
      <xdr:rowOff>188410</xdr:rowOff>
    </xdr:from>
    <xdr:ext cx="2066925" cy="374141"/>
    <xdr:sp macro="" textlink="Backend!J5">
      <xdr:nvSpPr>
        <xdr:cNvPr id="25" name="Rectangle 24"/>
        <xdr:cNvSpPr/>
      </xdr:nvSpPr>
      <xdr:spPr>
        <a:xfrm>
          <a:off x="9039225" y="1540960"/>
          <a:ext cx="2066925" cy="374141"/>
        </a:xfrm>
        <a:prstGeom prst="rect">
          <a:avLst/>
        </a:prstGeom>
        <a:noFill/>
      </xdr:spPr>
      <xdr:txBody>
        <a:bodyPr wrap="square" lIns="91440" tIns="45720" rIns="91440" bIns="45720">
          <a:spAutoFit/>
        </a:bodyPr>
        <a:lstStyle/>
        <a:p>
          <a:pPr marL="0" indent="0" algn="ctr"/>
          <a:fld id="{174BBBBE-BAE2-496C-B75F-CC1A6897F979}" type="TxLink">
            <a:rPr lang="en-US" sz="1800" b="1" i="0" u="none" strike="noStrike" cap="none" spc="0">
              <a:ln w="0"/>
              <a:solidFill>
                <a:srgbClr val="92D050"/>
              </a:solidFill>
              <a:effectLst>
                <a:outerShdw blurRad="38100" dist="19050" dir="2700000" algn="tl" rotWithShape="0">
                  <a:schemeClr val="dk1">
                    <a:alpha val="40000"/>
                  </a:schemeClr>
                </a:outerShdw>
              </a:effectLst>
              <a:latin typeface="Calibri"/>
              <a:ea typeface="+mn-ea"/>
              <a:cs typeface="+mn-cs"/>
            </a:rPr>
            <a:pPr marL="0" indent="0" algn="ctr"/>
            <a:t>$12,881,177</a:t>
          </a:fld>
          <a:endParaRPr lang="en-US" sz="1800" b="1" i="0" u="none" strike="noStrike" cap="none" spc="0">
            <a:ln w="0"/>
            <a:solidFill>
              <a:srgbClr val="92D050"/>
            </a:solidFill>
            <a:effectLst>
              <a:outerShdw blurRad="38100" dist="19050" dir="2700000" algn="tl" rotWithShape="0">
                <a:schemeClr val="dk1">
                  <a:alpha val="40000"/>
                </a:schemeClr>
              </a:outerShdw>
            </a:effectLst>
            <a:latin typeface="Calibri"/>
            <a:ea typeface="+mn-ea"/>
            <a:cs typeface="+mn-cs"/>
          </a:endParaRPr>
        </a:p>
      </xdr:txBody>
    </xdr:sp>
    <xdr:clientData/>
  </xdr:oneCellAnchor>
  <xdr:oneCellAnchor>
    <xdr:from>
      <xdr:col>17</xdr:col>
      <xdr:colOff>8515</xdr:colOff>
      <xdr:row>10</xdr:row>
      <xdr:rowOff>140785</xdr:rowOff>
    </xdr:from>
    <xdr:ext cx="2173737" cy="311496"/>
    <xdr:sp macro="" textlink="Backend!AM11">
      <xdr:nvSpPr>
        <xdr:cNvPr id="26" name="Rectangle 25"/>
        <xdr:cNvSpPr/>
      </xdr:nvSpPr>
      <xdr:spPr>
        <a:xfrm>
          <a:off x="8981065" y="2064835"/>
          <a:ext cx="2173737" cy="311496"/>
        </a:xfrm>
        <a:prstGeom prst="rect">
          <a:avLst/>
        </a:prstGeom>
        <a:noFill/>
      </xdr:spPr>
      <xdr:txBody>
        <a:bodyPr wrap="none" lIns="91440" tIns="45720" rIns="91440" bIns="45720">
          <a:spAutoFit/>
        </a:bodyPr>
        <a:lstStyle/>
        <a:p>
          <a:pPr algn="ctr"/>
          <a:fld id="{81888D89-8B69-4DC3-9B36-5641DEF909E1}" type="TxLink">
            <a:rPr lang="en-US" sz="1400" b="1" i="0" u="none" strike="noStrike" cap="none" spc="0">
              <a:ln w="0"/>
              <a:solidFill>
                <a:srgbClr val="FFFFFF"/>
              </a:solidFill>
              <a:effectLst>
                <a:outerShdw blurRad="38100" dist="19050" dir="2700000" algn="tl" rotWithShape="0">
                  <a:schemeClr val="dk1">
                    <a:alpha val="40000"/>
                  </a:schemeClr>
                </a:outerShdw>
              </a:effectLst>
              <a:latin typeface="Calibri"/>
            </a:rPr>
            <a:pPr algn="ctr"/>
            <a:t>Scenerio Sales Decrease ↓</a:t>
          </a:fld>
          <a:endParaRPr lang="en-US" sz="1400" b="1" cap="none" spc="0">
            <a:ln w="0"/>
            <a:solidFill>
              <a:schemeClr val="bg1">
                <a:lumMod val="85000"/>
              </a:schemeClr>
            </a:solidFill>
            <a:effectLst>
              <a:outerShdw blurRad="38100" dist="19050" dir="2700000" algn="tl" rotWithShape="0">
                <a:schemeClr val="dk1">
                  <a:alpha val="40000"/>
                </a:schemeClr>
              </a:outerShdw>
            </a:effectLst>
          </a:endParaRPr>
        </a:p>
      </xdr:txBody>
    </xdr:sp>
    <xdr:clientData/>
  </xdr:oneCellAnchor>
  <xdr:oneCellAnchor>
    <xdr:from>
      <xdr:col>17</xdr:col>
      <xdr:colOff>85725</xdr:colOff>
      <xdr:row>11</xdr:row>
      <xdr:rowOff>102685</xdr:rowOff>
    </xdr:from>
    <xdr:ext cx="2066925" cy="374141"/>
    <xdr:sp macro="" textlink="Backend!K5">
      <xdr:nvSpPr>
        <xdr:cNvPr id="27" name="Rectangle 26"/>
        <xdr:cNvSpPr/>
      </xdr:nvSpPr>
      <xdr:spPr>
        <a:xfrm>
          <a:off x="9715500" y="2217235"/>
          <a:ext cx="2066925" cy="374141"/>
        </a:xfrm>
        <a:prstGeom prst="rect">
          <a:avLst/>
        </a:prstGeom>
        <a:noFill/>
      </xdr:spPr>
      <xdr:txBody>
        <a:bodyPr wrap="square" lIns="91440" tIns="45720" rIns="91440" bIns="45720">
          <a:spAutoFit/>
        </a:bodyPr>
        <a:lstStyle/>
        <a:p>
          <a:pPr algn="ctr"/>
          <a:fld id="{4B18F704-70FA-49D6-BD55-4ABF82C5453A}" type="TxLink">
            <a:rPr lang="en-US" sz="1800" b="1" i="0" u="none" strike="noStrike" cap="none" spc="0">
              <a:ln w="0"/>
              <a:solidFill>
                <a:schemeClr val="accent2"/>
              </a:solidFill>
              <a:effectLst>
                <a:outerShdw blurRad="38100" dist="19050" dir="2700000" algn="tl" rotWithShape="0">
                  <a:schemeClr val="dk1">
                    <a:alpha val="40000"/>
                  </a:schemeClr>
                </a:outerShdw>
              </a:effectLst>
              <a:latin typeface="Calibri"/>
            </a:rPr>
            <a:pPr algn="ctr"/>
            <a:t>$12,031,736</a:t>
          </a:fld>
          <a:endParaRPr lang="en-US" sz="2800" b="1" cap="none" spc="0">
            <a:ln w="0"/>
            <a:solidFill>
              <a:schemeClr val="accent2"/>
            </a:solidFill>
            <a:effectLst>
              <a:outerShdw blurRad="38100" dist="19050" dir="2700000" algn="tl" rotWithShape="0">
                <a:schemeClr val="dk1">
                  <a:alpha val="40000"/>
                </a:schemeClr>
              </a:outerShdw>
            </a:effectLst>
          </a:endParaRPr>
        </a:p>
      </xdr:txBody>
    </xdr:sp>
    <xdr:clientData/>
  </xdr:oneCellAnchor>
  <xdr:twoCellAnchor>
    <xdr:from>
      <xdr:col>18</xdr:col>
      <xdr:colOff>114300</xdr:colOff>
      <xdr:row>14</xdr:row>
      <xdr:rowOff>114300</xdr:rowOff>
    </xdr:from>
    <xdr:to>
      <xdr:col>19</xdr:col>
      <xdr:colOff>160020</xdr:colOff>
      <xdr:row>14</xdr:row>
      <xdr:rowOff>160020</xdr:rowOff>
    </xdr:to>
    <xdr:grpSp>
      <xdr:nvGrpSpPr>
        <xdr:cNvPr id="43" name="Group 42"/>
        <xdr:cNvGrpSpPr/>
      </xdr:nvGrpSpPr>
      <xdr:grpSpPr>
        <a:xfrm>
          <a:off x="10582275" y="2809875"/>
          <a:ext cx="655320" cy="45720"/>
          <a:chOff x="9696450" y="2933700"/>
          <a:chExt cx="655320" cy="45720"/>
        </a:xfrm>
        <a:solidFill>
          <a:schemeClr val="accent2">
            <a:lumMod val="40000"/>
            <a:lumOff val="60000"/>
          </a:schemeClr>
        </a:solidFill>
      </xdr:grpSpPr>
      <xdr:sp macro="" textlink="">
        <xdr:nvSpPr>
          <xdr:cNvPr id="33" name="Flowchart: Connector 32"/>
          <xdr:cNvSpPr/>
        </xdr:nvSpPr>
        <xdr:spPr>
          <a:xfrm flipH="1">
            <a:off x="9696450" y="2933700"/>
            <a:ext cx="45720" cy="45720"/>
          </a:xfrm>
          <a:prstGeom prst="flowChartConnector">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4" name="Flowchart: Connector 33"/>
          <xdr:cNvSpPr/>
        </xdr:nvSpPr>
        <xdr:spPr>
          <a:xfrm flipH="1">
            <a:off x="9848850" y="2933700"/>
            <a:ext cx="45720" cy="45720"/>
          </a:xfrm>
          <a:prstGeom prst="flowChartConnector">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5" name="Flowchart: Connector 34"/>
          <xdr:cNvSpPr/>
        </xdr:nvSpPr>
        <xdr:spPr>
          <a:xfrm flipH="1">
            <a:off x="10001250" y="2933700"/>
            <a:ext cx="45720" cy="45720"/>
          </a:xfrm>
          <a:prstGeom prst="flowChartConnector">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6" name="Flowchart: Connector 35"/>
          <xdr:cNvSpPr/>
        </xdr:nvSpPr>
        <xdr:spPr>
          <a:xfrm flipH="1">
            <a:off x="10153650" y="2933700"/>
            <a:ext cx="45720" cy="45720"/>
          </a:xfrm>
          <a:prstGeom prst="flowChartConnector">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7" name="Flowchart: Connector 36"/>
          <xdr:cNvSpPr/>
        </xdr:nvSpPr>
        <xdr:spPr>
          <a:xfrm flipH="1">
            <a:off x="10306050" y="2933700"/>
            <a:ext cx="45720" cy="45720"/>
          </a:xfrm>
          <a:prstGeom prst="flowChartConnector">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oneCellAnchor>
    <xdr:from>
      <xdr:col>17</xdr:col>
      <xdr:colOff>422227</xdr:colOff>
      <xdr:row>16</xdr:row>
      <xdr:rowOff>45535</xdr:rowOff>
    </xdr:from>
    <xdr:ext cx="1232004" cy="311496"/>
    <xdr:sp macro="" textlink="">
      <xdr:nvSpPr>
        <xdr:cNvPr id="45" name="Rectangle 44"/>
        <xdr:cNvSpPr/>
      </xdr:nvSpPr>
      <xdr:spPr>
        <a:xfrm>
          <a:off x="9394777" y="3112585"/>
          <a:ext cx="1232004" cy="311496"/>
        </a:xfrm>
        <a:prstGeom prst="rect">
          <a:avLst/>
        </a:prstGeom>
        <a:noFill/>
      </xdr:spPr>
      <xdr:txBody>
        <a:bodyPr wrap="none" lIns="91440" tIns="45720" rIns="91440" bIns="45720">
          <a:spAutoFit/>
        </a:bodyPr>
        <a:lstStyle/>
        <a:p>
          <a:pPr marL="0" indent="0" algn="ctr"/>
          <a:r>
            <a:rPr lang="en-US" sz="1400" b="1" cap="none" spc="0">
              <a:ln w="0"/>
              <a:solidFill>
                <a:schemeClr val="bg1">
                  <a:lumMod val="95000"/>
                </a:schemeClr>
              </a:solidFill>
              <a:effectLst>
                <a:outerShdw blurRad="38100" dist="19050" dir="2700000" algn="tl" rotWithShape="0">
                  <a:schemeClr val="dk1">
                    <a:alpha val="40000"/>
                  </a:schemeClr>
                </a:outerShdw>
              </a:effectLst>
              <a:latin typeface="+mn-lt"/>
              <a:ea typeface="+mn-ea"/>
              <a:cs typeface="+mn-cs"/>
            </a:rPr>
            <a:t>Original Profit</a:t>
          </a:r>
        </a:p>
      </xdr:txBody>
    </xdr:sp>
    <xdr:clientData/>
  </xdr:oneCellAnchor>
  <xdr:oneCellAnchor>
    <xdr:from>
      <xdr:col>17</xdr:col>
      <xdr:colOff>47625</xdr:colOff>
      <xdr:row>17</xdr:row>
      <xdr:rowOff>36010</xdr:rowOff>
    </xdr:from>
    <xdr:ext cx="2066925" cy="468013"/>
    <xdr:sp macro="" textlink="Backend!P5">
      <xdr:nvSpPr>
        <xdr:cNvPr id="46" name="Rectangle 45"/>
        <xdr:cNvSpPr/>
      </xdr:nvSpPr>
      <xdr:spPr>
        <a:xfrm>
          <a:off x="9020175" y="3293560"/>
          <a:ext cx="2066925" cy="468013"/>
        </a:xfrm>
        <a:prstGeom prst="rect">
          <a:avLst/>
        </a:prstGeom>
        <a:noFill/>
      </xdr:spPr>
      <xdr:txBody>
        <a:bodyPr wrap="square" lIns="91440" tIns="45720" rIns="91440" bIns="45720">
          <a:spAutoFit/>
        </a:bodyPr>
        <a:lstStyle/>
        <a:p>
          <a:pPr marL="0" indent="0" algn="ctr"/>
          <a:fld id="{651235A7-EE3B-4EFF-8130-59CEA7F2E5FF}" type="TxLink">
            <a:rPr lang="en-US" sz="2400" b="1" i="0" u="none" strike="noStrike" cap="none" spc="0">
              <a:ln w="0"/>
              <a:solidFill>
                <a:srgbClr val="FFFFFF"/>
              </a:solidFill>
              <a:effectLst>
                <a:outerShdw blurRad="38100" dist="19050" dir="2700000" algn="tl" rotWithShape="0">
                  <a:schemeClr val="dk1">
                    <a:alpha val="40000"/>
                  </a:schemeClr>
                </a:outerShdw>
              </a:effectLst>
              <a:latin typeface="Calibri"/>
              <a:ea typeface="+mn-ea"/>
              <a:cs typeface="+mn-cs"/>
            </a:rPr>
            <a:pPr marL="0" indent="0" algn="ctr"/>
            <a:t>$360,952</a:t>
          </a:fld>
          <a:endParaRPr lang="en-US" sz="2400" b="1" i="0" u="none" strike="noStrike" cap="none" spc="0">
            <a:ln w="0"/>
            <a:solidFill>
              <a:srgbClr val="FFFFFF"/>
            </a:solidFill>
            <a:effectLst>
              <a:outerShdw blurRad="38100" dist="19050" dir="2700000" algn="tl" rotWithShape="0">
                <a:schemeClr val="dk1">
                  <a:alpha val="40000"/>
                </a:schemeClr>
              </a:outerShdw>
            </a:effectLst>
            <a:latin typeface="Calibri"/>
            <a:ea typeface="+mn-ea"/>
            <a:cs typeface="+mn-cs"/>
          </a:endParaRPr>
        </a:p>
      </xdr:txBody>
    </xdr:sp>
    <xdr:clientData/>
  </xdr:oneCellAnchor>
  <xdr:oneCellAnchor>
    <xdr:from>
      <xdr:col>16</xdr:col>
      <xdr:colOff>607792</xdr:colOff>
      <xdr:row>19</xdr:row>
      <xdr:rowOff>140785</xdr:rowOff>
    </xdr:from>
    <xdr:ext cx="2194383" cy="311496"/>
    <xdr:sp macro="" textlink="Backend!AM5">
      <xdr:nvSpPr>
        <xdr:cNvPr id="47" name="Rectangle 46"/>
        <xdr:cNvSpPr/>
      </xdr:nvSpPr>
      <xdr:spPr>
        <a:xfrm>
          <a:off x="8970742" y="3779335"/>
          <a:ext cx="2194383" cy="311496"/>
        </a:xfrm>
        <a:prstGeom prst="rect">
          <a:avLst/>
        </a:prstGeom>
        <a:noFill/>
      </xdr:spPr>
      <xdr:txBody>
        <a:bodyPr wrap="none" lIns="91440" tIns="45720" rIns="91440" bIns="45720">
          <a:spAutoFit/>
        </a:bodyPr>
        <a:lstStyle/>
        <a:p>
          <a:pPr algn="ctr"/>
          <a:fld id="{99DDE015-DFC9-47BA-ACE0-058D6DEF6802}" type="TxLink">
            <a:rPr lang="en-US" sz="1400" b="1" i="0" u="none" strike="noStrike" cap="none" spc="0">
              <a:ln w="0"/>
              <a:solidFill>
                <a:srgbClr val="FFFFFF"/>
              </a:solidFill>
              <a:effectLst>
                <a:outerShdw blurRad="38100" dist="19050" dir="2700000" algn="tl" rotWithShape="0">
                  <a:schemeClr val="dk1">
                    <a:alpha val="40000"/>
                  </a:schemeClr>
                </a:outerShdw>
              </a:effectLst>
              <a:latin typeface="Calibri"/>
            </a:rPr>
            <a:pPr algn="ctr"/>
            <a:t>Scenerio Profit Increase  ↑</a:t>
          </a:fld>
          <a:endParaRPr lang="en-US" sz="1400" b="1" cap="none" spc="0">
            <a:ln w="0"/>
            <a:solidFill>
              <a:schemeClr val="bg1">
                <a:lumMod val="85000"/>
              </a:schemeClr>
            </a:solidFill>
            <a:effectLst>
              <a:outerShdw blurRad="38100" dist="19050" dir="2700000" algn="tl" rotWithShape="0">
                <a:schemeClr val="dk1">
                  <a:alpha val="40000"/>
                </a:schemeClr>
              </a:outerShdw>
            </a:effectLst>
          </a:endParaRPr>
        </a:p>
      </xdr:txBody>
    </xdr:sp>
    <xdr:clientData/>
  </xdr:oneCellAnchor>
  <xdr:oneCellAnchor>
    <xdr:from>
      <xdr:col>17</xdr:col>
      <xdr:colOff>0</xdr:colOff>
      <xdr:row>20</xdr:row>
      <xdr:rowOff>150310</xdr:rowOff>
    </xdr:from>
    <xdr:ext cx="2066925" cy="374141"/>
    <xdr:sp macro="" textlink="Backend!M5">
      <xdr:nvSpPr>
        <xdr:cNvPr id="48" name="Rectangle 47"/>
        <xdr:cNvSpPr/>
      </xdr:nvSpPr>
      <xdr:spPr>
        <a:xfrm>
          <a:off x="8972550" y="3979360"/>
          <a:ext cx="2066925" cy="374141"/>
        </a:xfrm>
        <a:prstGeom prst="rect">
          <a:avLst/>
        </a:prstGeom>
        <a:noFill/>
      </xdr:spPr>
      <xdr:txBody>
        <a:bodyPr wrap="square" lIns="91440" tIns="45720" rIns="91440" bIns="45720">
          <a:spAutoFit/>
        </a:bodyPr>
        <a:lstStyle/>
        <a:p>
          <a:pPr marL="0" indent="0" algn="ctr"/>
          <a:fld id="{73587B83-8BB0-4EBC-884E-F11D2B41B645}" type="TxLink">
            <a:rPr lang="en-US" sz="1800" b="1" i="0" u="none" strike="noStrike" cap="none" spc="0">
              <a:ln w="0"/>
              <a:solidFill>
                <a:srgbClr val="92D050"/>
              </a:solidFill>
              <a:effectLst>
                <a:outerShdw blurRad="38100" dist="19050" dir="2700000" algn="tl" rotWithShape="0">
                  <a:schemeClr val="dk1">
                    <a:alpha val="40000"/>
                  </a:schemeClr>
                </a:outerShdw>
              </a:effectLst>
              <a:latin typeface="Calibri"/>
              <a:ea typeface="+mn-ea"/>
              <a:cs typeface="+mn-cs"/>
            </a:rPr>
            <a:pPr marL="0" indent="0" algn="ctr"/>
            <a:t>$849,441</a:t>
          </a:fld>
          <a:endParaRPr lang="en-US" sz="1800" b="1" i="0" u="none" strike="noStrike" cap="none" spc="0">
            <a:ln w="0"/>
            <a:solidFill>
              <a:srgbClr val="92D050"/>
            </a:solidFill>
            <a:effectLst>
              <a:outerShdw blurRad="38100" dist="19050" dir="2700000" algn="tl" rotWithShape="0">
                <a:schemeClr val="dk1">
                  <a:alpha val="40000"/>
                </a:schemeClr>
              </a:outerShdw>
            </a:effectLst>
            <a:latin typeface="Calibri"/>
            <a:ea typeface="+mn-ea"/>
            <a:cs typeface="+mn-cs"/>
          </a:endParaRPr>
        </a:p>
      </xdr:txBody>
    </xdr:sp>
    <xdr:clientData/>
  </xdr:oneCellAnchor>
  <xdr:oneCellAnchor>
    <xdr:from>
      <xdr:col>16</xdr:col>
      <xdr:colOff>560301</xdr:colOff>
      <xdr:row>22</xdr:row>
      <xdr:rowOff>188410</xdr:rowOff>
    </xdr:from>
    <xdr:ext cx="2213171" cy="311496"/>
    <xdr:sp macro="" textlink="Backend!AM8">
      <xdr:nvSpPr>
        <xdr:cNvPr id="49" name="Rectangle 48"/>
        <xdr:cNvSpPr/>
      </xdr:nvSpPr>
      <xdr:spPr>
        <a:xfrm>
          <a:off x="8923251" y="4398460"/>
          <a:ext cx="2213171" cy="311496"/>
        </a:xfrm>
        <a:prstGeom prst="rect">
          <a:avLst/>
        </a:prstGeom>
        <a:noFill/>
      </xdr:spPr>
      <xdr:txBody>
        <a:bodyPr wrap="none" lIns="91440" tIns="45720" rIns="91440" bIns="45720">
          <a:spAutoFit/>
        </a:bodyPr>
        <a:lstStyle/>
        <a:p>
          <a:pPr algn="ctr"/>
          <a:fld id="{A2E53BB5-2860-4FE8-B25A-45DEFBE066B2}" type="TxLink">
            <a:rPr lang="en-US" sz="1400" b="1" i="0" u="none" strike="noStrike" cap="none" spc="0">
              <a:ln w="0"/>
              <a:solidFill>
                <a:srgbClr val="FFFFFF"/>
              </a:solidFill>
              <a:effectLst>
                <a:outerShdw blurRad="38100" dist="19050" dir="2700000" algn="tl" rotWithShape="0">
                  <a:schemeClr val="dk1">
                    <a:alpha val="40000"/>
                  </a:schemeClr>
                </a:outerShdw>
              </a:effectLst>
              <a:latin typeface="Calibri"/>
            </a:rPr>
            <a:pPr algn="ctr"/>
            <a:t>Scenerio Profit Decrease ↓</a:t>
          </a:fld>
          <a:endParaRPr lang="en-US" sz="1400" b="1" cap="none" spc="0">
            <a:ln w="0"/>
            <a:solidFill>
              <a:schemeClr val="bg1">
                <a:lumMod val="85000"/>
              </a:schemeClr>
            </a:solidFill>
            <a:effectLst>
              <a:outerShdw blurRad="38100" dist="19050" dir="2700000" algn="tl" rotWithShape="0">
                <a:schemeClr val="dk1">
                  <a:alpha val="40000"/>
                </a:schemeClr>
              </a:outerShdw>
            </a:effectLst>
          </a:endParaRPr>
        </a:p>
      </xdr:txBody>
    </xdr:sp>
    <xdr:clientData/>
  </xdr:oneCellAnchor>
  <xdr:oneCellAnchor>
    <xdr:from>
      <xdr:col>17</xdr:col>
      <xdr:colOff>47625</xdr:colOff>
      <xdr:row>23</xdr:row>
      <xdr:rowOff>188410</xdr:rowOff>
    </xdr:from>
    <xdr:ext cx="2066925" cy="374141"/>
    <xdr:sp macro="" textlink="Backend!N5">
      <xdr:nvSpPr>
        <xdr:cNvPr id="50" name="Rectangle 49"/>
        <xdr:cNvSpPr/>
      </xdr:nvSpPr>
      <xdr:spPr>
        <a:xfrm>
          <a:off x="9020175" y="4588960"/>
          <a:ext cx="2066925" cy="374141"/>
        </a:xfrm>
        <a:prstGeom prst="rect">
          <a:avLst/>
        </a:prstGeom>
        <a:noFill/>
      </xdr:spPr>
      <xdr:txBody>
        <a:bodyPr wrap="square" lIns="91440" tIns="45720" rIns="91440" bIns="45720">
          <a:spAutoFit/>
        </a:bodyPr>
        <a:lstStyle/>
        <a:p>
          <a:pPr marL="0" indent="0" algn="ctr"/>
          <a:fld id="{3DDBAA10-81EA-4785-88C2-868C16F41ABF}" type="TxLink">
            <a:rPr lang="en-US" sz="1800" b="1" i="0" u="none" strike="noStrike" cap="none" spc="0">
              <a:ln w="0"/>
              <a:solidFill>
                <a:schemeClr val="accent2"/>
              </a:solidFill>
              <a:effectLst>
                <a:outerShdw blurRad="38100" dist="19050" dir="2700000" algn="tl" rotWithShape="0">
                  <a:schemeClr val="dk1">
                    <a:alpha val="40000"/>
                  </a:schemeClr>
                </a:outerShdw>
              </a:effectLst>
              <a:latin typeface="Calibri"/>
              <a:ea typeface="+mn-ea"/>
              <a:cs typeface="+mn-cs"/>
            </a:rPr>
            <a:pPr marL="0" indent="0" algn="ctr"/>
            <a:t>$0</a:t>
          </a:fld>
          <a:endParaRPr lang="en-US" sz="1800" b="1" i="0" u="none" strike="noStrike" cap="none" spc="0">
            <a:ln w="0"/>
            <a:solidFill>
              <a:schemeClr val="accent2"/>
            </a:solidFill>
            <a:effectLst>
              <a:outerShdw blurRad="38100" dist="19050" dir="2700000" algn="tl" rotWithShape="0">
                <a:schemeClr val="dk1">
                  <a:alpha val="40000"/>
                </a:schemeClr>
              </a:outerShdw>
            </a:effectLst>
            <a:latin typeface="Calibri"/>
            <a:ea typeface="+mn-ea"/>
            <a:cs typeface="+mn-cs"/>
          </a:endParaRPr>
        </a:p>
      </xdr:txBody>
    </xdr:sp>
    <xdr:clientData/>
  </xdr:oneCellAnchor>
  <xdr:oneCellAnchor>
    <xdr:from>
      <xdr:col>17</xdr:col>
      <xdr:colOff>26174</xdr:colOff>
      <xdr:row>26</xdr:row>
      <xdr:rowOff>102685</xdr:rowOff>
    </xdr:from>
    <xdr:ext cx="2081275" cy="311496"/>
    <xdr:sp macro="" textlink="">
      <xdr:nvSpPr>
        <xdr:cNvPr id="51" name="Rectangle 50"/>
        <xdr:cNvSpPr/>
      </xdr:nvSpPr>
      <xdr:spPr>
        <a:xfrm>
          <a:off x="8998724" y="5074735"/>
          <a:ext cx="2081275" cy="311496"/>
        </a:xfrm>
        <a:prstGeom prst="rect">
          <a:avLst/>
        </a:prstGeom>
        <a:noFill/>
      </xdr:spPr>
      <xdr:txBody>
        <a:bodyPr wrap="none" lIns="91440" tIns="45720" rIns="91440" bIns="45720">
          <a:spAutoFit/>
        </a:bodyPr>
        <a:lstStyle/>
        <a:p>
          <a:pPr algn="ctr"/>
          <a:r>
            <a:rPr lang="en-US" sz="1400" b="1" cap="none" spc="0">
              <a:ln w="0"/>
              <a:solidFill>
                <a:schemeClr val="bg1">
                  <a:lumMod val="85000"/>
                </a:schemeClr>
              </a:solidFill>
              <a:effectLst>
                <a:outerShdw blurRad="38100" dist="19050" dir="2700000" algn="tl" rotWithShape="0">
                  <a:schemeClr val="dk1">
                    <a:alpha val="40000"/>
                  </a:schemeClr>
                </a:outerShdw>
              </a:effectLst>
            </a:rPr>
            <a:t>Scenerio &amp; Original Profit</a:t>
          </a:r>
        </a:p>
      </xdr:txBody>
    </xdr:sp>
    <xdr:clientData/>
  </xdr:oneCellAnchor>
  <xdr:oneCellAnchor>
    <xdr:from>
      <xdr:col>17</xdr:col>
      <xdr:colOff>38100</xdr:colOff>
      <xdr:row>27</xdr:row>
      <xdr:rowOff>131260</xdr:rowOff>
    </xdr:from>
    <xdr:ext cx="2066925" cy="468013"/>
    <xdr:sp macro="" textlink="Backend!Q5">
      <xdr:nvSpPr>
        <xdr:cNvPr id="52" name="Rectangle 51"/>
        <xdr:cNvSpPr/>
      </xdr:nvSpPr>
      <xdr:spPr>
        <a:xfrm>
          <a:off x="9010650" y="5293810"/>
          <a:ext cx="2066925" cy="468013"/>
        </a:xfrm>
        <a:prstGeom prst="rect">
          <a:avLst/>
        </a:prstGeom>
        <a:noFill/>
      </xdr:spPr>
      <xdr:txBody>
        <a:bodyPr wrap="square" lIns="91440" tIns="45720" rIns="91440" bIns="45720">
          <a:spAutoFit/>
        </a:bodyPr>
        <a:lstStyle/>
        <a:p>
          <a:pPr marL="0" indent="0" algn="ctr"/>
          <a:fld id="{12B940D2-7B7B-43C4-BF64-98B338215D6A}" type="TxLink">
            <a:rPr lang="en-US" sz="2400" b="1" i="0" u="none" strike="noStrike" cap="none" spc="0">
              <a:ln w="0"/>
              <a:solidFill>
                <a:srgbClr val="00B050"/>
              </a:solidFill>
              <a:effectLst>
                <a:outerShdw blurRad="38100" dist="19050" dir="2700000" algn="tl" rotWithShape="0">
                  <a:schemeClr val="dk1">
                    <a:alpha val="40000"/>
                  </a:schemeClr>
                </a:outerShdw>
              </a:effectLst>
              <a:latin typeface="Calibri"/>
              <a:ea typeface="+mn-ea"/>
              <a:cs typeface="+mn-cs"/>
            </a:rPr>
            <a:pPr marL="0" indent="0" algn="ctr"/>
            <a:t>$1,210,393</a:t>
          </a:fld>
          <a:endParaRPr lang="en-US" sz="2400" b="1" i="0" u="none" strike="noStrike" cap="none" spc="0">
            <a:ln w="0"/>
            <a:solidFill>
              <a:srgbClr val="00B050"/>
            </a:solidFill>
            <a:effectLst>
              <a:outerShdw blurRad="38100" dist="19050" dir="2700000" algn="tl" rotWithShape="0">
                <a:schemeClr val="dk1">
                  <a:alpha val="40000"/>
                </a:schemeClr>
              </a:outerShdw>
            </a:effectLst>
            <a:latin typeface="Calibri"/>
            <a:ea typeface="+mn-ea"/>
            <a:cs typeface="+mn-cs"/>
          </a:endParaRPr>
        </a:p>
      </xdr:txBody>
    </xdr:sp>
    <xdr:clientData/>
  </xdr:oneCellAnchor>
  <xdr:twoCellAnchor editAs="oneCell">
    <xdr:from>
      <xdr:col>14</xdr:col>
      <xdr:colOff>504826</xdr:colOff>
      <xdr:row>2</xdr:row>
      <xdr:rowOff>85725</xdr:rowOff>
    </xdr:from>
    <xdr:to>
      <xdr:col>16</xdr:col>
      <xdr:colOff>9525</xdr:colOff>
      <xdr:row>11</xdr:row>
      <xdr:rowOff>114299</xdr:rowOff>
    </xdr:to>
    <mc:AlternateContent xmlns:mc="http://schemas.openxmlformats.org/markup-compatibility/2006" xmlns:a14="http://schemas.microsoft.com/office/drawing/2010/main">
      <mc:Choice Requires="a14">
        <xdr:graphicFrame macro="">
          <xdr:nvGraphicFramePr>
            <xdr:cNvPr id="53" name="Products"/>
            <xdr:cNvGraphicFramePr/>
          </xdr:nvGraphicFramePr>
          <xdr:xfrm>
            <a:off x="0" y="0"/>
            <a:ext cx="0" cy="0"/>
          </xdr:xfrm>
          <a:graphic>
            <a:graphicData uri="http://schemas.microsoft.com/office/drawing/2010/slicer">
              <sle:slicer xmlns:sle="http://schemas.microsoft.com/office/drawing/2010/slicer" name="Products"/>
            </a:graphicData>
          </a:graphic>
        </xdr:graphicFrame>
      </mc:Choice>
      <mc:Fallback xmlns="">
        <xdr:sp macro="" textlink="">
          <xdr:nvSpPr>
            <xdr:cNvPr id="0" name=""/>
            <xdr:cNvSpPr>
              <a:spLocks noTextEdit="1"/>
            </xdr:cNvSpPr>
          </xdr:nvSpPr>
          <xdr:spPr>
            <a:xfrm>
              <a:off x="8048626" y="476250"/>
              <a:ext cx="1704974" cy="17525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123826</xdr:colOff>
      <xdr:row>3</xdr:row>
      <xdr:rowOff>66675</xdr:rowOff>
    </xdr:from>
    <xdr:to>
      <xdr:col>12</xdr:col>
      <xdr:colOff>495301</xdr:colOff>
      <xdr:row>11</xdr:row>
      <xdr:rowOff>85725</xdr:rowOff>
    </xdr:to>
    <xdr:graphicFrame macro="">
      <xdr:nvGraphicFramePr>
        <xdr:cNvPr id="66" name="Chart 6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123824</xdr:colOff>
      <xdr:row>12</xdr:row>
      <xdr:rowOff>0</xdr:rowOff>
    </xdr:from>
    <xdr:to>
      <xdr:col>10</xdr:col>
      <xdr:colOff>285750</xdr:colOff>
      <xdr:row>21</xdr:row>
      <xdr:rowOff>95250</xdr:rowOff>
    </xdr:to>
    <xdr:sp macro="" textlink="">
      <xdr:nvSpPr>
        <xdr:cNvPr id="69" name="Rectangle 68"/>
        <xdr:cNvSpPr/>
      </xdr:nvSpPr>
      <xdr:spPr>
        <a:xfrm>
          <a:off x="1676399" y="2305050"/>
          <a:ext cx="3314701" cy="1809750"/>
        </a:xfrm>
        <a:prstGeom prst="rect">
          <a:avLst/>
        </a:prstGeom>
        <a:solidFill>
          <a:schemeClr val="tx2">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171449</xdr:colOff>
      <xdr:row>13</xdr:row>
      <xdr:rowOff>57150</xdr:rowOff>
    </xdr:from>
    <xdr:to>
      <xdr:col>10</xdr:col>
      <xdr:colOff>66675</xdr:colOff>
      <xdr:row>21</xdr:row>
      <xdr:rowOff>104774</xdr:rowOff>
    </xdr:to>
    <xdr:graphicFrame macro="">
      <xdr:nvGraphicFramePr>
        <xdr:cNvPr id="67" name="Chart 6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oneCellAnchor>
    <xdr:from>
      <xdr:col>1</xdr:col>
      <xdr:colOff>8784</xdr:colOff>
      <xdr:row>0</xdr:row>
      <xdr:rowOff>93160</xdr:rowOff>
    </xdr:from>
    <xdr:ext cx="915892" cy="342786"/>
    <xdr:sp macro="" textlink="">
      <xdr:nvSpPr>
        <xdr:cNvPr id="70" name="Rectangle 69"/>
        <xdr:cNvSpPr/>
      </xdr:nvSpPr>
      <xdr:spPr>
        <a:xfrm>
          <a:off x="618384" y="93160"/>
          <a:ext cx="915892" cy="342786"/>
        </a:xfrm>
        <a:prstGeom prst="rect">
          <a:avLst/>
        </a:prstGeom>
        <a:noFill/>
      </xdr:spPr>
      <xdr:txBody>
        <a:bodyPr wrap="none" lIns="91440" tIns="45720" rIns="91440" bIns="45720">
          <a:spAutoFit/>
        </a:bodyPr>
        <a:lstStyle/>
        <a:p>
          <a:pPr marL="0" indent="0" algn="ctr"/>
          <a:r>
            <a:rPr lang="en-US" sz="1600" b="1" cap="none" spc="0">
              <a:ln w="0"/>
              <a:solidFill>
                <a:schemeClr val="accent2"/>
              </a:solidFill>
              <a:effectLst>
                <a:outerShdw blurRad="38100" dist="19050" dir="2700000" algn="tl" rotWithShape="0">
                  <a:schemeClr val="dk1">
                    <a:alpha val="40000"/>
                  </a:schemeClr>
                </a:outerShdw>
              </a:effectLst>
              <a:latin typeface="+mn-lt"/>
              <a:ea typeface="+mn-ea"/>
              <a:cs typeface="+mn-cs"/>
            </a:rPr>
            <a:t>Scenario</a:t>
          </a:r>
        </a:p>
      </xdr:txBody>
    </xdr:sp>
    <xdr:clientData/>
  </xdr:oneCellAnchor>
  <xdr:oneCellAnchor>
    <xdr:from>
      <xdr:col>5</xdr:col>
      <xdr:colOff>100044</xdr:colOff>
      <xdr:row>2</xdr:row>
      <xdr:rowOff>64585</xdr:rowOff>
    </xdr:from>
    <xdr:ext cx="2924135" cy="311496"/>
    <xdr:sp macro="" textlink="">
      <xdr:nvSpPr>
        <xdr:cNvPr id="71" name="Rectangle 70"/>
        <xdr:cNvSpPr/>
      </xdr:nvSpPr>
      <xdr:spPr>
        <a:xfrm>
          <a:off x="2071719" y="455110"/>
          <a:ext cx="2924135" cy="311496"/>
        </a:xfrm>
        <a:prstGeom prst="rect">
          <a:avLst/>
        </a:prstGeom>
        <a:noFill/>
      </xdr:spPr>
      <xdr:txBody>
        <a:bodyPr wrap="none" lIns="91440" tIns="45720" rIns="91440" bIns="45720">
          <a:spAutoFit/>
        </a:bodyPr>
        <a:lstStyle/>
        <a:p>
          <a:pPr marL="0" indent="0" algn="ctr"/>
          <a:r>
            <a:rPr lang="en-US" sz="1400" b="1" cap="none" spc="0">
              <a:ln w="0"/>
              <a:solidFill>
                <a:schemeClr val="accent1">
                  <a:lumMod val="40000"/>
                  <a:lumOff val="60000"/>
                </a:schemeClr>
              </a:solidFill>
              <a:effectLst>
                <a:outerShdw blurRad="38100" dist="19050" dir="2700000" algn="tl" rotWithShape="0">
                  <a:schemeClr val="dk1">
                    <a:alpha val="40000"/>
                  </a:schemeClr>
                </a:outerShdw>
              </a:effectLst>
              <a:latin typeface="+mn-lt"/>
              <a:ea typeface="+mn-ea"/>
              <a:cs typeface="+mn-cs"/>
            </a:rPr>
            <a:t>Scenario &amp;</a:t>
          </a:r>
          <a:r>
            <a:rPr lang="en-US" sz="1400" b="1" cap="none" spc="0" baseline="0">
              <a:ln w="0"/>
              <a:solidFill>
                <a:schemeClr val="accent1">
                  <a:lumMod val="40000"/>
                  <a:lumOff val="60000"/>
                </a:schemeClr>
              </a:solidFill>
              <a:effectLst>
                <a:outerShdw blurRad="38100" dist="19050" dir="2700000" algn="tl" rotWithShape="0">
                  <a:schemeClr val="dk1">
                    <a:alpha val="40000"/>
                  </a:schemeClr>
                </a:outerShdw>
              </a:effectLst>
              <a:latin typeface="+mn-lt"/>
              <a:ea typeface="+mn-ea"/>
              <a:cs typeface="+mn-cs"/>
            </a:rPr>
            <a:t> Orignal </a:t>
          </a:r>
          <a:r>
            <a:rPr lang="en-US" sz="1400" b="1" cap="none" spc="0" baseline="0">
              <a:ln w="0"/>
              <a:solidFill>
                <a:schemeClr val="accent2"/>
              </a:solidFill>
              <a:effectLst>
                <a:outerShdw blurRad="38100" dist="19050" dir="2700000" algn="tl" rotWithShape="0">
                  <a:schemeClr val="dk1">
                    <a:alpha val="40000"/>
                  </a:schemeClr>
                </a:outerShdw>
              </a:effectLst>
              <a:latin typeface="+mn-lt"/>
              <a:ea typeface="+mn-ea"/>
              <a:cs typeface="+mn-cs"/>
            </a:rPr>
            <a:t>Profit</a:t>
          </a:r>
          <a:r>
            <a:rPr lang="en-US" sz="1400" b="1" cap="none" spc="0" baseline="0">
              <a:ln w="0"/>
              <a:solidFill>
                <a:schemeClr val="accent1">
                  <a:lumMod val="40000"/>
                  <a:lumOff val="60000"/>
                </a:schemeClr>
              </a:solidFill>
              <a:effectLst>
                <a:outerShdw blurRad="38100" dist="19050" dir="2700000" algn="tl" rotWithShape="0">
                  <a:schemeClr val="dk1">
                    <a:alpha val="40000"/>
                  </a:schemeClr>
                </a:outerShdw>
              </a:effectLst>
              <a:latin typeface="+mn-lt"/>
              <a:ea typeface="+mn-ea"/>
              <a:cs typeface="+mn-cs"/>
            </a:rPr>
            <a:t> Comparism</a:t>
          </a:r>
          <a:endParaRPr lang="en-US" sz="1400" b="1" cap="none" spc="0">
            <a:ln w="0"/>
            <a:solidFill>
              <a:schemeClr val="accent1">
                <a:lumMod val="40000"/>
                <a:lumOff val="60000"/>
              </a:schemeClr>
            </a:solidFill>
            <a:effectLst>
              <a:outerShdw blurRad="38100" dist="19050" dir="2700000" algn="tl" rotWithShape="0">
                <a:schemeClr val="dk1">
                  <a:alpha val="40000"/>
                </a:schemeClr>
              </a:outerShdw>
            </a:effectLst>
            <a:latin typeface="+mn-lt"/>
            <a:ea typeface="+mn-ea"/>
            <a:cs typeface="+mn-cs"/>
          </a:endParaRPr>
        </a:p>
      </xdr:txBody>
    </xdr:sp>
    <xdr:clientData/>
  </xdr:oneCellAnchor>
  <xdr:oneCellAnchor>
    <xdr:from>
      <xdr:col>4</xdr:col>
      <xdr:colOff>348361</xdr:colOff>
      <xdr:row>11</xdr:row>
      <xdr:rowOff>188410</xdr:rowOff>
    </xdr:from>
    <xdr:ext cx="2884700" cy="311496"/>
    <xdr:sp macro="" textlink="">
      <xdr:nvSpPr>
        <xdr:cNvPr id="73" name="Rectangle 72"/>
        <xdr:cNvSpPr/>
      </xdr:nvSpPr>
      <xdr:spPr>
        <a:xfrm>
          <a:off x="1900936" y="2302960"/>
          <a:ext cx="2884700" cy="311496"/>
        </a:xfrm>
        <a:prstGeom prst="rect">
          <a:avLst/>
        </a:prstGeom>
        <a:noFill/>
      </xdr:spPr>
      <xdr:txBody>
        <a:bodyPr wrap="none" lIns="91440" tIns="45720" rIns="91440" bIns="45720">
          <a:spAutoFit/>
        </a:bodyPr>
        <a:lstStyle/>
        <a:p>
          <a:pPr marL="0" indent="0" algn="ctr"/>
          <a:r>
            <a:rPr lang="en-US" sz="1400" b="1" cap="none" spc="0">
              <a:ln w="0"/>
              <a:solidFill>
                <a:schemeClr val="accent1">
                  <a:lumMod val="40000"/>
                  <a:lumOff val="60000"/>
                </a:schemeClr>
              </a:solidFill>
              <a:effectLst>
                <a:outerShdw blurRad="38100" dist="19050" dir="2700000" algn="tl" rotWithShape="0">
                  <a:schemeClr val="dk1">
                    <a:alpha val="40000"/>
                  </a:schemeClr>
                </a:outerShdw>
              </a:effectLst>
              <a:latin typeface="+mn-lt"/>
              <a:ea typeface="+mn-ea"/>
              <a:cs typeface="+mn-cs"/>
            </a:rPr>
            <a:t>Scenario &amp; Orignal </a:t>
          </a:r>
          <a:r>
            <a:rPr lang="en-US" sz="1400" b="1" cap="none" spc="0">
              <a:ln w="0"/>
              <a:solidFill>
                <a:schemeClr val="accent2"/>
              </a:solidFill>
              <a:effectLst>
                <a:outerShdw blurRad="38100" dist="19050" dir="2700000" algn="tl" rotWithShape="0">
                  <a:schemeClr val="dk1">
                    <a:alpha val="40000"/>
                  </a:schemeClr>
                </a:outerShdw>
              </a:effectLst>
              <a:latin typeface="+mn-lt"/>
              <a:ea typeface="+mn-ea"/>
              <a:cs typeface="+mn-cs"/>
            </a:rPr>
            <a:t>Sales</a:t>
          </a:r>
          <a:r>
            <a:rPr lang="en-US" sz="1400" b="1" cap="none" spc="0">
              <a:ln w="0"/>
              <a:solidFill>
                <a:schemeClr val="accent1">
                  <a:lumMod val="40000"/>
                  <a:lumOff val="60000"/>
                </a:schemeClr>
              </a:solidFill>
              <a:effectLst>
                <a:outerShdw blurRad="38100" dist="19050" dir="2700000" algn="tl" rotWithShape="0">
                  <a:schemeClr val="dk1">
                    <a:alpha val="40000"/>
                  </a:schemeClr>
                </a:outerShdw>
              </a:effectLst>
              <a:latin typeface="+mn-lt"/>
              <a:ea typeface="+mn-ea"/>
              <a:cs typeface="+mn-cs"/>
            </a:rPr>
            <a:t> Comparism</a:t>
          </a:r>
        </a:p>
      </xdr:txBody>
    </xdr:sp>
    <xdr:clientData/>
  </xdr:oneCellAnchor>
  <xdr:twoCellAnchor>
    <xdr:from>
      <xdr:col>4</xdr:col>
      <xdr:colOff>133349</xdr:colOff>
      <xdr:row>21</xdr:row>
      <xdr:rowOff>142875</xdr:rowOff>
    </xdr:from>
    <xdr:to>
      <xdr:col>10</xdr:col>
      <xdr:colOff>314325</xdr:colOff>
      <xdr:row>30</xdr:row>
      <xdr:rowOff>142875</xdr:rowOff>
    </xdr:to>
    <xdr:sp macro="" textlink="">
      <xdr:nvSpPr>
        <xdr:cNvPr id="74" name="Rectangle 73"/>
        <xdr:cNvSpPr/>
      </xdr:nvSpPr>
      <xdr:spPr>
        <a:xfrm>
          <a:off x="1685924" y="4162425"/>
          <a:ext cx="3333751" cy="1714500"/>
        </a:xfrm>
        <a:prstGeom prst="rect">
          <a:avLst/>
        </a:prstGeom>
        <a:solidFill>
          <a:schemeClr val="tx2">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12</xdr:col>
      <xdr:colOff>226177</xdr:colOff>
      <xdr:row>13</xdr:row>
      <xdr:rowOff>150310</xdr:rowOff>
    </xdr:from>
    <xdr:ext cx="843051" cy="280205"/>
    <xdr:sp macro="" textlink="">
      <xdr:nvSpPr>
        <xdr:cNvPr id="72" name="Rectangle 71"/>
        <xdr:cNvSpPr/>
      </xdr:nvSpPr>
      <xdr:spPr>
        <a:xfrm>
          <a:off x="5864977" y="2645860"/>
          <a:ext cx="843051" cy="280205"/>
        </a:xfrm>
        <a:prstGeom prst="rect">
          <a:avLst/>
        </a:prstGeom>
        <a:noFill/>
      </xdr:spPr>
      <xdr:txBody>
        <a:bodyPr wrap="none" lIns="91440" tIns="45720" rIns="91440" bIns="45720">
          <a:spAutoFit/>
        </a:bodyPr>
        <a:lstStyle/>
        <a:p>
          <a:pPr algn="ctr"/>
          <a:r>
            <a:rPr lang="en-US" sz="1200" b="1" cap="none" spc="0">
              <a:ln w="0"/>
              <a:solidFill>
                <a:schemeClr val="accent2"/>
              </a:solidFill>
              <a:effectLst>
                <a:outerShdw blurRad="38100" dist="19050" dir="2700000" algn="tl" rotWithShape="0">
                  <a:schemeClr val="dk1">
                    <a:alpha val="40000"/>
                  </a:schemeClr>
                </a:outerShdw>
              </a:effectLst>
            </a:rPr>
            <a:t>$ CO </a:t>
          </a:r>
          <a:r>
            <a:rPr lang="en-US" sz="1200" b="1" cap="none" spc="0" baseline="0">
              <a:ln w="0"/>
              <a:solidFill>
                <a:schemeClr val="accent2"/>
              </a:solidFill>
              <a:effectLst>
                <a:outerShdw blurRad="38100" dist="19050" dir="2700000" algn="tl" rotWithShape="0">
                  <a:schemeClr val="dk1">
                    <a:alpha val="40000"/>
                  </a:schemeClr>
                </a:outerShdw>
              </a:effectLst>
            </a:rPr>
            <a:t>Sales</a:t>
          </a:r>
          <a:endParaRPr lang="en-US" sz="1200" b="1" cap="none" spc="0">
            <a:ln w="0"/>
            <a:solidFill>
              <a:schemeClr val="accent2"/>
            </a:solidFill>
            <a:effectLst>
              <a:outerShdw blurRad="38100" dist="19050" dir="2700000" algn="tl" rotWithShape="0">
                <a:schemeClr val="dk1">
                  <a:alpha val="40000"/>
                </a:schemeClr>
              </a:outerShdw>
            </a:effectLst>
          </a:endParaRPr>
        </a:p>
      </xdr:txBody>
    </xdr:sp>
    <xdr:clientData/>
  </xdr:oneCellAnchor>
  <xdr:oneCellAnchor>
    <xdr:from>
      <xdr:col>13</xdr:col>
      <xdr:colOff>129708</xdr:colOff>
      <xdr:row>13</xdr:row>
      <xdr:rowOff>150310</xdr:rowOff>
    </xdr:from>
    <xdr:ext cx="811697" cy="278315"/>
    <xdr:sp macro="" textlink="">
      <xdr:nvSpPr>
        <xdr:cNvPr id="77" name="Rectangle 76"/>
        <xdr:cNvSpPr/>
      </xdr:nvSpPr>
      <xdr:spPr>
        <a:xfrm>
          <a:off x="6692433" y="2645860"/>
          <a:ext cx="811697" cy="278315"/>
        </a:xfrm>
        <a:prstGeom prst="rect">
          <a:avLst/>
        </a:prstGeom>
        <a:noFill/>
      </xdr:spPr>
      <xdr:txBody>
        <a:bodyPr wrap="none" lIns="91440" tIns="45720" rIns="91440" bIns="45720">
          <a:noAutofit/>
        </a:bodyPr>
        <a:lstStyle/>
        <a:p>
          <a:pPr marL="0" indent="0" algn="ctr"/>
          <a:r>
            <a:rPr lang="en-US" sz="1200" b="1" cap="none" spc="0">
              <a:ln w="0"/>
              <a:solidFill>
                <a:schemeClr val="accent2"/>
              </a:solidFill>
              <a:effectLst>
                <a:outerShdw blurRad="38100" dist="19050" dir="2700000" algn="tl" rotWithShape="0">
                  <a:schemeClr val="dk1">
                    <a:alpha val="40000"/>
                  </a:schemeClr>
                </a:outerShdw>
              </a:effectLst>
              <a:latin typeface="+mn-lt"/>
              <a:ea typeface="+mn-ea"/>
              <a:cs typeface="+mn-cs"/>
            </a:rPr>
            <a:t>$ CS Sales</a:t>
          </a:r>
        </a:p>
        <a:p>
          <a:pPr marL="0" indent="0" algn="ctr"/>
          <a:endParaRPr lang="en-US" sz="1200" b="1" cap="none" spc="0">
            <a:ln w="0"/>
            <a:solidFill>
              <a:schemeClr val="accent2"/>
            </a:solidFill>
            <a:effectLst>
              <a:outerShdw blurRad="38100" dist="19050" dir="2700000" algn="tl" rotWithShape="0">
                <a:schemeClr val="dk1">
                  <a:alpha val="40000"/>
                </a:schemeClr>
              </a:outerShdw>
            </a:effectLst>
            <a:latin typeface="+mn-lt"/>
            <a:ea typeface="+mn-ea"/>
            <a:cs typeface="+mn-cs"/>
          </a:endParaRPr>
        </a:p>
      </xdr:txBody>
    </xdr:sp>
    <xdr:clientData/>
  </xdr:oneCellAnchor>
  <xdr:oneCellAnchor>
    <xdr:from>
      <xdr:col>14</xdr:col>
      <xdr:colOff>78084</xdr:colOff>
      <xdr:row>13</xdr:row>
      <xdr:rowOff>150311</xdr:rowOff>
    </xdr:from>
    <xdr:ext cx="876843" cy="249740"/>
    <xdr:sp macro="" textlink="">
      <xdr:nvSpPr>
        <xdr:cNvPr id="80" name="Rectangle 79"/>
        <xdr:cNvSpPr/>
      </xdr:nvSpPr>
      <xdr:spPr>
        <a:xfrm>
          <a:off x="7488534" y="2645861"/>
          <a:ext cx="876843" cy="249740"/>
        </a:xfrm>
        <a:prstGeom prst="rect">
          <a:avLst/>
        </a:prstGeom>
        <a:noFill/>
      </xdr:spPr>
      <xdr:txBody>
        <a:bodyPr wrap="none" lIns="91440" tIns="45720" rIns="91440" bIns="45720">
          <a:noAutofit/>
        </a:bodyPr>
        <a:lstStyle/>
        <a:p>
          <a:pPr marL="0" indent="0" algn="ctr"/>
          <a:r>
            <a:rPr lang="en-US" sz="1200" b="1" cap="none" spc="0">
              <a:ln w="0"/>
              <a:solidFill>
                <a:schemeClr val="accent2"/>
              </a:solidFill>
              <a:effectLst>
                <a:outerShdw blurRad="38100" dist="19050" dir="2700000" algn="tl" rotWithShape="0">
                  <a:schemeClr val="dk1">
                    <a:alpha val="40000"/>
                  </a:schemeClr>
                </a:outerShdw>
              </a:effectLst>
              <a:latin typeface="+mn-lt"/>
              <a:ea typeface="+mn-ea"/>
              <a:cs typeface="+mn-cs"/>
            </a:rPr>
            <a:t>$ CO Profit</a:t>
          </a:r>
        </a:p>
        <a:p>
          <a:pPr marL="0" indent="0" algn="ctr"/>
          <a:endParaRPr lang="en-US" sz="1200" b="1" cap="none" spc="0">
            <a:ln w="0"/>
            <a:solidFill>
              <a:schemeClr val="accent2"/>
            </a:solidFill>
            <a:effectLst>
              <a:outerShdw blurRad="38100" dist="19050" dir="2700000" algn="tl" rotWithShape="0">
                <a:schemeClr val="dk1">
                  <a:alpha val="40000"/>
                </a:schemeClr>
              </a:outerShdw>
            </a:effectLst>
            <a:latin typeface="+mn-lt"/>
            <a:ea typeface="+mn-ea"/>
            <a:cs typeface="+mn-cs"/>
          </a:endParaRPr>
        </a:p>
      </xdr:txBody>
    </xdr:sp>
    <xdr:clientData/>
  </xdr:oneCellAnchor>
  <xdr:oneCellAnchor>
    <xdr:from>
      <xdr:col>15</xdr:col>
      <xdr:colOff>158282</xdr:colOff>
      <xdr:row>13</xdr:row>
      <xdr:rowOff>150310</xdr:rowOff>
    </xdr:from>
    <xdr:ext cx="845488" cy="240215"/>
    <xdr:sp macro="" textlink="">
      <xdr:nvSpPr>
        <xdr:cNvPr id="82" name="Rectangle 81"/>
        <xdr:cNvSpPr/>
      </xdr:nvSpPr>
      <xdr:spPr>
        <a:xfrm>
          <a:off x="8349782" y="2645860"/>
          <a:ext cx="845488" cy="240215"/>
        </a:xfrm>
        <a:prstGeom prst="rect">
          <a:avLst/>
        </a:prstGeom>
        <a:noFill/>
      </xdr:spPr>
      <xdr:txBody>
        <a:bodyPr wrap="none" lIns="91440" tIns="45720" rIns="91440" bIns="45720">
          <a:noAutofit/>
        </a:bodyPr>
        <a:lstStyle/>
        <a:p>
          <a:pPr marL="0" indent="0" algn="ctr"/>
          <a:r>
            <a:rPr lang="en-US" sz="1200" b="1" cap="none" spc="0">
              <a:ln w="0"/>
              <a:solidFill>
                <a:schemeClr val="accent2"/>
              </a:solidFill>
              <a:effectLst>
                <a:outerShdw blurRad="38100" dist="19050" dir="2700000" algn="tl" rotWithShape="0">
                  <a:schemeClr val="dk1">
                    <a:alpha val="40000"/>
                  </a:schemeClr>
                </a:outerShdw>
              </a:effectLst>
              <a:latin typeface="+mn-lt"/>
              <a:ea typeface="+mn-ea"/>
              <a:cs typeface="+mn-cs"/>
            </a:rPr>
            <a:t>$ CS Profit</a:t>
          </a:r>
        </a:p>
        <a:p>
          <a:pPr marL="0" indent="0" algn="ctr"/>
          <a:endParaRPr lang="en-US" sz="1200" b="1" cap="none" spc="0">
            <a:ln w="0"/>
            <a:solidFill>
              <a:schemeClr val="accent2"/>
            </a:solidFill>
            <a:effectLst>
              <a:outerShdw blurRad="38100" dist="19050" dir="2700000" algn="tl" rotWithShape="0">
                <a:schemeClr val="dk1">
                  <a:alpha val="40000"/>
                </a:schemeClr>
              </a:outerShdw>
            </a:effectLst>
            <a:latin typeface="+mn-lt"/>
            <a:ea typeface="+mn-ea"/>
            <a:cs typeface="+mn-cs"/>
          </a:endParaRPr>
        </a:p>
      </xdr:txBody>
    </xdr:sp>
    <xdr:clientData/>
  </xdr:oneCellAnchor>
  <xdr:oneCellAnchor>
    <xdr:from>
      <xdr:col>11</xdr:col>
      <xdr:colOff>439967</xdr:colOff>
      <xdr:row>12</xdr:row>
      <xdr:rowOff>36010</xdr:rowOff>
    </xdr:from>
    <xdr:ext cx="3482555" cy="311496"/>
    <xdr:sp macro="" textlink="">
      <xdr:nvSpPr>
        <xdr:cNvPr id="83" name="Rectangle 82"/>
        <xdr:cNvSpPr/>
      </xdr:nvSpPr>
      <xdr:spPr>
        <a:xfrm>
          <a:off x="5583467" y="2341060"/>
          <a:ext cx="3482555" cy="311496"/>
        </a:xfrm>
        <a:prstGeom prst="rect">
          <a:avLst/>
        </a:prstGeom>
        <a:noFill/>
      </xdr:spPr>
      <xdr:txBody>
        <a:bodyPr wrap="none" lIns="91440" tIns="45720" rIns="91440" bIns="45720">
          <a:spAutoFit/>
        </a:bodyPr>
        <a:lstStyle/>
        <a:p>
          <a:pPr marL="0" indent="0" algn="ctr"/>
          <a:r>
            <a:rPr lang="en-US" sz="1400" b="1" cap="none" spc="0">
              <a:ln w="0"/>
              <a:solidFill>
                <a:schemeClr val="accent1">
                  <a:lumMod val="40000"/>
                  <a:lumOff val="60000"/>
                </a:schemeClr>
              </a:solidFill>
              <a:effectLst>
                <a:outerShdw blurRad="38100" dist="19050" dir="2700000" algn="tl" rotWithShape="0">
                  <a:schemeClr val="dk1">
                    <a:alpha val="40000"/>
                  </a:schemeClr>
                </a:outerShdw>
              </a:effectLst>
              <a:latin typeface="+mn-lt"/>
              <a:ea typeface="+mn-ea"/>
              <a:cs typeface="+mn-cs"/>
            </a:rPr>
            <a:t>Cumlative Analysis Base On A </a:t>
          </a:r>
          <a:r>
            <a:rPr lang="en-US" sz="1400" b="1" cap="none" spc="0">
              <a:ln w="0"/>
              <a:solidFill>
                <a:schemeClr val="accent2"/>
              </a:solidFill>
              <a:effectLst>
                <a:outerShdw blurRad="38100" dist="19050" dir="2700000" algn="tl" rotWithShape="0">
                  <a:schemeClr val="dk1">
                    <a:alpha val="40000"/>
                  </a:schemeClr>
                </a:outerShdw>
              </a:effectLst>
              <a:latin typeface="+mn-lt"/>
              <a:ea typeface="+mn-ea"/>
              <a:cs typeface="+mn-cs"/>
            </a:rPr>
            <a:t>Monthly</a:t>
          </a:r>
          <a:r>
            <a:rPr lang="en-US" sz="1400" b="1" cap="none" spc="0">
              <a:ln w="0"/>
              <a:solidFill>
                <a:schemeClr val="accent1">
                  <a:lumMod val="40000"/>
                  <a:lumOff val="60000"/>
                </a:schemeClr>
              </a:solidFill>
              <a:effectLst>
                <a:outerShdw blurRad="38100" dist="19050" dir="2700000" algn="tl" rotWithShape="0">
                  <a:schemeClr val="dk1">
                    <a:alpha val="40000"/>
                  </a:schemeClr>
                </a:outerShdw>
              </a:effectLst>
              <a:latin typeface="+mn-lt"/>
              <a:ea typeface="+mn-ea"/>
              <a:cs typeface="+mn-cs"/>
            </a:rPr>
            <a:t> Basis</a:t>
          </a:r>
        </a:p>
      </xdr:txBody>
    </xdr:sp>
    <xdr:clientData/>
  </xdr:oneCellAnchor>
  <xdr:twoCellAnchor>
    <xdr:from>
      <xdr:col>4</xdr:col>
      <xdr:colOff>133349</xdr:colOff>
      <xdr:row>23</xdr:row>
      <xdr:rowOff>38100</xdr:rowOff>
    </xdr:from>
    <xdr:to>
      <xdr:col>10</xdr:col>
      <xdr:colOff>304799</xdr:colOff>
      <xdr:row>30</xdr:row>
      <xdr:rowOff>66674</xdr:rowOff>
    </xdr:to>
    <xdr:graphicFrame macro="">
      <xdr:nvGraphicFramePr>
        <xdr:cNvPr id="84" name="Chart 8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oneCellAnchor>
    <xdr:from>
      <xdr:col>5</xdr:col>
      <xdr:colOff>224267</xdr:colOff>
      <xdr:row>21</xdr:row>
      <xdr:rowOff>150310</xdr:rowOff>
    </xdr:from>
    <xdr:ext cx="2351862" cy="311496"/>
    <xdr:sp macro="" textlink="">
      <xdr:nvSpPr>
        <xdr:cNvPr id="85" name="Rectangle 84"/>
        <xdr:cNvSpPr/>
      </xdr:nvSpPr>
      <xdr:spPr>
        <a:xfrm>
          <a:off x="2195942" y="4265110"/>
          <a:ext cx="2351862" cy="311496"/>
        </a:xfrm>
        <a:prstGeom prst="rect">
          <a:avLst/>
        </a:prstGeom>
        <a:noFill/>
      </xdr:spPr>
      <xdr:txBody>
        <a:bodyPr wrap="none" lIns="91440" tIns="45720" rIns="91440" bIns="45720">
          <a:spAutoFit/>
        </a:bodyPr>
        <a:lstStyle/>
        <a:p>
          <a:pPr marL="0" indent="0" algn="ctr"/>
          <a:r>
            <a:rPr lang="en-US" sz="1400" b="1" cap="none" spc="0">
              <a:ln w="0"/>
              <a:solidFill>
                <a:schemeClr val="accent1">
                  <a:lumMod val="40000"/>
                  <a:lumOff val="60000"/>
                </a:schemeClr>
              </a:solidFill>
              <a:effectLst>
                <a:outerShdw blurRad="38100" dist="19050" dir="2700000" algn="tl" rotWithShape="0">
                  <a:schemeClr val="dk1">
                    <a:alpha val="40000"/>
                  </a:schemeClr>
                </a:outerShdw>
              </a:effectLst>
              <a:latin typeface="+mn-lt"/>
              <a:ea typeface="+mn-ea"/>
              <a:cs typeface="+mn-cs"/>
            </a:rPr>
            <a:t>Total Original &amp; Scenario </a:t>
          </a:r>
          <a:r>
            <a:rPr lang="en-US" sz="1400" b="1" cap="none" spc="0">
              <a:ln w="0"/>
              <a:solidFill>
                <a:schemeClr val="accent2"/>
              </a:solidFill>
              <a:effectLst>
                <a:outerShdw blurRad="38100" dist="19050" dir="2700000" algn="tl" rotWithShape="0">
                  <a:schemeClr val="dk1">
                    <a:alpha val="40000"/>
                  </a:schemeClr>
                </a:outerShdw>
              </a:effectLst>
              <a:latin typeface="+mn-lt"/>
              <a:ea typeface="+mn-ea"/>
              <a:cs typeface="+mn-cs"/>
            </a:rPr>
            <a:t>Qty</a:t>
          </a:r>
        </a:p>
      </xdr:txBody>
    </xdr:sp>
    <xdr:clientData/>
  </xdr:oneCellAnchor>
  <xdr:oneCellAnchor>
    <xdr:from>
      <xdr:col>6</xdr:col>
      <xdr:colOff>409238</xdr:colOff>
      <xdr:row>0</xdr:row>
      <xdr:rowOff>7435</xdr:rowOff>
    </xdr:from>
    <xdr:ext cx="6867862" cy="468013"/>
    <xdr:sp macro="" textlink="">
      <xdr:nvSpPr>
        <xdr:cNvPr id="86" name="Rectangle 85"/>
        <xdr:cNvSpPr/>
      </xdr:nvSpPr>
      <xdr:spPr>
        <a:xfrm>
          <a:off x="2790488" y="7435"/>
          <a:ext cx="6867862" cy="468013"/>
        </a:xfrm>
        <a:prstGeom prst="rect">
          <a:avLst/>
        </a:prstGeom>
        <a:noFill/>
      </xdr:spPr>
      <xdr:txBody>
        <a:bodyPr wrap="square" lIns="91440" tIns="45720" rIns="91440" bIns="45720" anchor="ctr">
          <a:spAutoFit/>
        </a:bodyPr>
        <a:lstStyle/>
        <a:p>
          <a:pPr marL="0" indent="0" algn="ctr"/>
          <a:r>
            <a:rPr lang="en-US" sz="2400" b="1" cap="none" spc="0">
              <a:ln w="0"/>
              <a:solidFill>
                <a:schemeClr val="accent1">
                  <a:lumMod val="40000"/>
                  <a:lumOff val="60000"/>
                </a:schemeClr>
              </a:solidFill>
              <a:effectLst>
                <a:outerShdw blurRad="38100" dist="19050" dir="2700000" algn="tl" rotWithShape="0">
                  <a:schemeClr val="dk1">
                    <a:alpha val="40000"/>
                  </a:schemeClr>
                </a:outerShdw>
              </a:effectLst>
              <a:latin typeface="+mn-lt"/>
              <a:ea typeface="+mn-ea"/>
              <a:cs typeface="+mn-cs"/>
            </a:rPr>
            <a:t>Excel </a:t>
          </a:r>
          <a:r>
            <a:rPr lang="en-US" sz="2400" b="1" cap="none" spc="0">
              <a:ln w="0"/>
              <a:solidFill>
                <a:schemeClr val="bg1"/>
              </a:solidFill>
              <a:effectLst>
                <a:outerShdw blurRad="38100" dist="19050" dir="2700000" algn="tl" rotWithShape="0">
                  <a:schemeClr val="dk1">
                    <a:alpha val="40000"/>
                  </a:schemeClr>
                </a:outerShdw>
              </a:effectLst>
              <a:latin typeface="+mn-lt"/>
              <a:ea typeface="+mn-ea"/>
              <a:cs typeface="+mn-cs"/>
            </a:rPr>
            <a:t>Scenario</a:t>
          </a:r>
          <a:r>
            <a:rPr lang="en-US" sz="2400" b="1" cap="none" spc="0">
              <a:ln w="0"/>
              <a:solidFill>
                <a:schemeClr val="accent1">
                  <a:lumMod val="40000"/>
                  <a:lumOff val="60000"/>
                </a:schemeClr>
              </a:solidFill>
              <a:effectLst>
                <a:outerShdw blurRad="38100" dist="19050" dir="2700000" algn="tl" rotWithShape="0">
                  <a:schemeClr val="dk1">
                    <a:alpha val="40000"/>
                  </a:schemeClr>
                </a:outerShdw>
              </a:effectLst>
              <a:latin typeface="+mn-lt"/>
              <a:ea typeface="+mn-ea"/>
              <a:cs typeface="+mn-cs"/>
            </a:rPr>
            <a:t> Analysis </a:t>
          </a:r>
          <a:r>
            <a:rPr lang="en-US" sz="2400" b="1" cap="none" spc="0">
              <a:ln w="0"/>
              <a:solidFill>
                <a:schemeClr val="bg1"/>
              </a:solidFill>
              <a:effectLst>
                <a:outerShdw blurRad="38100" dist="19050" dir="2700000" algn="tl" rotWithShape="0">
                  <a:schemeClr val="dk1">
                    <a:alpha val="40000"/>
                  </a:schemeClr>
                </a:outerShdw>
              </a:effectLst>
              <a:latin typeface="+mn-lt"/>
              <a:ea typeface="+mn-ea"/>
              <a:cs typeface="+mn-cs"/>
            </a:rPr>
            <a:t>Dashboard</a:t>
          </a:r>
        </a:p>
      </xdr:txBody>
    </xdr:sp>
    <xdr:clientData/>
  </xdr:oneCellAnchor>
  <xdr:twoCellAnchor>
    <xdr:from>
      <xdr:col>15</xdr:col>
      <xdr:colOff>581025</xdr:colOff>
      <xdr:row>0</xdr:row>
      <xdr:rowOff>85725</xdr:rowOff>
    </xdr:from>
    <xdr:to>
      <xdr:col>15</xdr:col>
      <xdr:colOff>809625</xdr:colOff>
      <xdr:row>1</xdr:row>
      <xdr:rowOff>123825</xdr:rowOff>
    </xdr:to>
    <xdr:sp macro="" textlink="">
      <xdr:nvSpPr>
        <xdr:cNvPr id="2" name="Flowchart: Connector 1"/>
        <xdr:cNvSpPr/>
      </xdr:nvSpPr>
      <xdr:spPr>
        <a:xfrm>
          <a:off x="8772525" y="85725"/>
          <a:ext cx="228600" cy="228600"/>
        </a:xfrm>
        <a:prstGeom prst="flowChartConnector">
          <a:avLst/>
        </a:prstGeom>
        <a:solidFill>
          <a:schemeClr val="accent1">
            <a:lumMod val="60000"/>
            <a:lumOff val="40000"/>
          </a:schemeClr>
        </a:solidFill>
        <a:ln>
          <a:noFill/>
        </a:ln>
        <a:effectLst/>
        <a:scene3d>
          <a:camera prst="orthographicFront">
            <a:rot lat="0" lon="0" rev="0"/>
          </a:camera>
          <a:lightRig rig="contrasting" dir="t">
            <a:rot lat="0" lon="0" rev="7800000"/>
          </a:lightRig>
        </a:scene3d>
        <a:sp3d>
          <a:bevelT w="139700" h="1397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17</xdr:col>
      <xdr:colOff>342900</xdr:colOff>
      <xdr:row>0</xdr:row>
      <xdr:rowOff>95250</xdr:rowOff>
    </xdr:from>
    <xdr:to>
      <xdr:col>17</xdr:col>
      <xdr:colOff>571500</xdr:colOff>
      <xdr:row>1</xdr:row>
      <xdr:rowOff>133350</xdr:rowOff>
    </xdr:to>
    <xdr:sp macro="" textlink="">
      <xdr:nvSpPr>
        <xdr:cNvPr id="87" name="Flowchart: Connector 86"/>
        <xdr:cNvSpPr/>
      </xdr:nvSpPr>
      <xdr:spPr>
        <a:xfrm>
          <a:off x="9972675" y="95250"/>
          <a:ext cx="228600" cy="228600"/>
        </a:xfrm>
        <a:prstGeom prst="flowChartConnector">
          <a:avLst/>
        </a:prstGeom>
        <a:solidFill>
          <a:srgbClr val="92D050"/>
        </a:solidFill>
        <a:ln>
          <a:noFill/>
        </a:ln>
        <a:effectLst/>
        <a:scene3d>
          <a:camera prst="orthographicFront">
            <a:rot lat="0" lon="0" rev="0"/>
          </a:camera>
          <a:lightRig rig="contrasting" dir="t">
            <a:rot lat="0" lon="0" rev="7800000"/>
          </a:lightRig>
        </a:scene3d>
        <a:sp3d>
          <a:bevelT w="139700" h="1397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15</xdr:col>
      <xdr:colOff>741721</xdr:colOff>
      <xdr:row>0</xdr:row>
      <xdr:rowOff>45535</xdr:rowOff>
    </xdr:from>
    <xdr:ext cx="688266" cy="280205"/>
    <xdr:sp macro="" textlink="">
      <xdr:nvSpPr>
        <xdr:cNvPr id="90" name="Rectangle 89"/>
        <xdr:cNvSpPr/>
      </xdr:nvSpPr>
      <xdr:spPr>
        <a:xfrm>
          <a:off x="8933221" y="45535"/>
          <a:ext cx="688266" cy="280205"/>
        </a:xfrm>
        <a:prstGeom prst="rect">
          <a:avLst/>
        </a:prstGeom>
        <a:noFill/>
      </xdr:spPr>
      <xdr:txBody>
        <a:bodyPr wrap="none" lIns="91440" tIns="45720" rIns="91440" bIns="45720">
          <a:spAutoFit/>
        </a:bodyPr>
        <a:lstStyle/>
        <a:p>
          <a:pPr algn="ctr"/>
          <a:r>
            <a:rPr lang="en-US" sz="1200" b="1" cap="none" spc="0">
              <a:ln w="0"/>
              <a:solidFill>
                <a:schemeClr val="accent1">
                  <a:lumMod val="60000"/>
                  <a:lumOff val="40000"/>
                </a:schemeClr>
              </a:solidFill>
              <a:effectLst>
                <a:outerShdw blurRad="38100" dist="19050" dir="2700000" algn="tl" rotWithShape="0">
                  <a:schemeClr val="dk1">
                    <a:alpha val="40000"/>
                  </a:schemeClr>
                </a:outerShdw>
              </a:effectLst>
            </a:rPr>
            <a:t>Original</a:t>
          </a:r>
        </a:p>
      </xdr:txBody>
    </xdr:sp>
    <xdr:clientData/>
  </xdr:oneCellAnchor>
  <xdr:oneCellAnchor>
    <xdr:from>
      <xdr:col>17</xdr:col>
      <xdr:colOff>519350</xdr:colOff>
      <xdr:row>0</xdr:row>
      <xdr:rowOff>55060</xdr:rowOff>
    </xdr:from>
    <xdr:ext cx="732958" cy="280205"/>
    <xdr:sp macro="" textlink="">
      <xdr:nvSpPr>
        <xdr:cNvPr id="91" name="Rectangle 90"/>
        <xdr:cNvSpPr/>
      </xdr:nvSpPr>
      <xdr:spPr>
        <a:xfrm>
          <a:off x="10149125" y="55060"/>
          <a:ext cx="732958" cy="280205"/>
        </a:xfrm>
        <a:prstGeom prst="rect">
          <a:avLst/>
        </a:prstGeom>
        <a:noFill/>
      </xdr:spPr>
      <xdr:txBody>
        <a:bodyPr wrap="none" lIns="91440" tIns="45720" rIns="91440" bIns="45720">
          <a:spAutoFit/>
        </a:bodyPr>
        <a:lstStyle/>
        <a:p>
          <a:pPr algn="ctr"/>
          <a:r>
            <a:rPr lang="en-US" sz="1200" b="1" cap="none" spc="0">
              <a:ln w="0"/>
              <a:solidFill>
                <a:srgbClr val="92D050"/>
              </a:solidFill>
              <a:effectLst>
                <a:outerShdw blurRad="38100" dist="19050" dir="2700000" algn="tl" rotWithShape="0">
                  <a:schemeClr val="dk1">
                    <a:alpha val="40000"/>
                  </a:schemeClr>
                </a:outerShdw>
              </a:effectLst>
            </a:rPr>
            <a:t>Scenario</a:t>
          </a:r>
        </a:p>
      </xdr:txBody>
    </xdr:sp>
    <xdr:clientData/>
  </xdr:oneCellAnchor>
  <xdr:oneCellAnchor>
    <xdr:from>
      <xdr:col>1</xdr:col>
      <xdr:colOff>50994</xdr:colOff>
      <xdr:row>16</xdr:row>
      <xdr:rowOff>140785</xdr:rowOff>
    </xdr:from>
    <xdr:ext cx="890693" cy="264560"/>
    <xdr:sp macro="" textlink="">
      <xdr:nvSpPr>
        <xdr:cNvPr id="78" name="Rectangle 77"/>
        <xdr:cNvSpPr/>
      </xdr:nvSpPr>
      <xdr:spPr>
        <a:xfrm>
          <a:off x="660594" y="3236410"/>
          <a:ext cx="890693" cy="264560"/>
        </a:xfrm>
        <a:prstGeom prst="rect">
          <a:avLst/>
        </a:prstGeom>
        <a:noFill/>
      </xdr:spPr>
      <xdr:txBody>
        <a:bodyPr wrap="none" lIns="91440" tIns="45720" rIns="91440" bIns="45720">
          <a:spAutoFit/>
        </a:bodyPr>
        <a:lstStyle/>
        <a:p>
          <a:pPr marL="0" indent="0" algn="ctr"/>
          <a:r>
            <a:rPr lang="en-US" sz="1100" b="1" cap="none" spc="0">
              <a:ln w="0"/>
              <a:solidFill>
                <a:schemeClr val="bg1">
                  <a:lumMod val="95000"/>
                </a:schemeClr>
              </a:solidFill>
              <a:effectLst>
                <a:outerShdw blurRad="38100" dist="19050" dir="2700000" algn="tl" rotWithShape="0">
                  <a:schemeClr val="dk1">
                    <a:alpha val="40000"/>
                  </a:schemeClr>
                </a:outerShdw>
              </a:effectLst>
              <a:latin typeface="+mn-lt"/>
              <a:ea typeface="+mn-ea"/>
              <a:cs typeface="+mn-cs"/>
            </a:rPr>
            <a:t>Original Qty</a:t>
          </a:r>
        </a:p>
      </xdr:txBody>
    </xdr:sp>
    <xdr:clientData/>
  </xdr:oneCellAnchor>
  <xdr:oneCellAnchor>
    <xdr:from>
      <xdr:col>0</xdr:col>
      <xdr:colOff>558657</xdr:colOff>
      <xdr:row>20</xdr:row>
      <xdr:rowOff>121735</xdr:rowOff>
    </xdr:from>
    <xdr:ext cx="1035348" cy="264560"/>
    <xdr:sp macro="" textlink="">
      <xdr:nvSpPr>
        <xdr:cNvPr id="79" name="Rectangle 78"/>
        <xdr:cNvSpPr/>
      </xdr:nvSpPr>
      <xdr:spPr>
        <a:xfrm>
          <a:off x="558657" y="4017460"/>
          <a:ext cx="1035348" cy="264560"/>
        </a:xfrm>
        <a:prstGeom prst="rect">
          <a:avLst/>
        </a:prstGeom>
        <a:noFill/>
      </xdr:spPr>
      <xdr:txBody>
        <a:bodyPr wrap="none" lIns="91440" tIns="45720" rIns="91440" bIns="45720">
          <a:spAutoFit/>
        </a:bodyPr>
        <a:lstStyle/>
        <a:p>
          <a:pPr marL="0" indent="0" algn="ctr"/>
          <a:r>
            <a:rPr lang="en-US" sz="1100" b="1" cap="none" spc="0">
              <a:ln w="0"/>
              <a:solidFill>
                <a:schemeClr val="bg1">
                  <a:lumMod val="95000"/>
                </a:schemeClr>
              </a:solidFill>
              <a:effectLst>
                <a:outerShdw blurRad="38100" dist="19050" dir="2700000" algn="tl" rotWithShape="0">
                  <a:schemeClr val="dk1">
                    <a:alpha val="40000"/>
                  </a:schemeClr>
                </a:outerShdw>
              </a:effectLst>
              <a:latin typeface="+mn-lt"/>
              <a:ea typeface="+mn-ea"/>
              <a:cs typeface="+mn-cs"/>
            </a:rPr>
            <a:t>+ Scenerio Qty</a:t>
          </a:r>
        </a:p>
      </xdr:txBody>
    </xdr:sp>
    <xdr:clientData/>
  </xdr:oneCellAnchor>
  <xdr:oneCellAnchor>
    <xdr:from>
      <xdr:col>1</xdr:col>
      <xdr:colOff>47625</xdr:colOff>
      <xdr:row>17</xdr:row>
      <xdr:rowOff>178885</xdr:rowOff>
    </xdr:from>
    <xdr:ext cx="866776" cy="311496"/>
    <xdr:sp macro="" textlink="Backend!C5">
      <xdr:nvSpPr>
        <xdr:cNvPr id="88" name="Rectangle 87"/>
        <xdr:cNvSpPr/>
      </xdr:nvSpPr>
      <xdr:spPr>
        <a:xfrm>
          <a:off x="657225" y="3474535"/>
          <a:ext cx="866776" cy="311496"/>
        </a:xfrm>
        <a:prstGeom prst="rect">
          <a:avLst/>
        </a:prstGeom>
        <a:solidFill>
          <a:schemeClr val="tx2">
            <a:lumMod val="50000"/>
          </a:schemeClr>
        </a:solidFill>
      </xdr:spPr>
      <xdr:txBody>
        <a:bodyPr wrap="square" lIns="91440" tIns="45720" rIns="91440" bIns="45720">
          <a:spAutoFit/>
        </a:bodyPr>
        <a:lstStyle/>
        <a:p>
          <a:pPr algn="ctr"/>
          <a:fld id="{E5EFA9E2-944D-4767-93AC-0CC149B9E9FD}" type="TxLink">
            <a:rPr lang="en-US" sz="1400" b="1" i="0" u="none" strike="noStrike" cap="none" spc="0">
              <a:ln w="0"/>
              <a:solidFill>
                <a:srgbClr val="FFFFFF"/>
              </a:solidFill>
              <a:effectLst>
                <a:outerShdw blurRad="38100" dist="19050" dir="2700000" algn="tl" rotWithShape="0">
                  <a:schemeClr val="dk1">
                    <a:alpha val="40000"/>
                  </a:schemeClr>
                </a:outerShdw>
              </a:effectLst>
              <a:latin typeface="Calibri"/>
            </a:rPr>
            <a:pPr algn="ctr"/>
            <a:t>11,784</a:t>
          </a:fld>
          <a:endParaRPr lang="en-US" sz="2800" b="1" cap="none" spc="0">
            <a:ln w="0"/>
            <a:solidFill>
              <a:schemeClr val="accent2"/>
            </a:solidFill>
            <a:effectLst>
              <a:outerShdw blurRad="38100" dist="19050" dir="2700000" algn="tl" rotWithShape="0">
                <a:schemeClr val="dk1">
                  <a:alpha val="40000"/>
                </a:schemeClr>
              </a:outerShdw>
            </a:effectLst>
          </a:endParaRPr>
        </a:p>
      </xdr:txBody>
    </xdr:sp>
    <xdr:clientData/>
  </xdr:oneCellAnchor>
  <xdr:oneCellAnchor>
    <xdr:from>
      <xdr:col>1</xdr:col>
      <xdr:colOff>47625</xdr:colOff>
      <xdr:row>21</xdr:row>
      <xdr:rowOff>150310</xdr:rowOff>
    </xdr:from>
    <xdr:ext cx="895349" cy="311496"/>
    <xdr:sp macro="" textlink="Backend!F5">
      <xdr:nvSpPr>
        <xdr:cNvPr id="89" name="Rectangle 88"/>
        <xdr:cNvSpPr/>
      </xdr:nvSpPr>
      <xdr:spPr>
        <a:xfrm>
          <a:off x="657225" y="4265110"/>
          <a:ext cx="895349" cy="311496"/>
        </a:xfrm>
        <a:prstGeom prst="rect">
          <a:avLst/>
        </a:prstGeom>
        <a:solidFill>
          <a:schemeClr val="tx2">
            <a:lumMod val="50000"/>
          </a:schemeClr>
        </a:solidFill>
      </xdr:spPr>
      <xdr:txBody>
        <a:bodyPr wrap="square" lIns="91440" tIns="45720" rIns="91440" bIns="45720">
          <a:spAutoFit/>
        </a:bodyPr>
        <a:lstStyle/>
        <a:p>
          <a:pPr marL="0" indent="0" algn="ctr"/>
          <a:fld id="{53648D8E-3022-4F67-BE5A-552F9C954C47}" type="TxLink">
            <a:rPr lang="en-US" sz="1400" b="0" i="0" u="none" strike="noStrike" cap="none" spc="0">
              <a:ln w="0"/>
              <a:solidFill>
                <a:srgbClr val="FFFFFF"/>
              </a:solidFill>
              <a:effectLst>
                <a:outerShdw blurRad="38100" dist="19050" dir="2700000" algn="tl" rotWithShape="0">
                  <a:schemeClr val="dk1">
                    <a:alpha val="40000"/>
                  </a:schemeClr>
                </a:outerShdw>
              </a:effectLst>
              <a:latin typeface="Calibri"/>
              <a:ea typeface="+mn-ea"/>
              <a:cs typeface="+mn-cs"/>
            </a:rPr>
            <a:pPr marL="0" indent="0" algn="ctr"/>
            <a:t> 12,491 </a:t>
          </a:fld>
          <a:endParaRPr lang="en-US" sz="1400" b="0" i="0" u="none" strike="noStrike" cap="none" spc="0">
            <a:ln w="0"/>
            <a:solidFill>
              <a:srgbClr val="FFFFFF"/>
            </a:solidFill>
            <a:effectLst>
              <a:outerShdw blurRad="38100" dist="19050" dir="2700000" algn="tl" rotWithShape="0">
                <a:schemeClr val="dk1">
                  <a:alpha val="40000"/>
                </a:schemeClr>
              </a:outerShdw>
            </a:effectLst>
            <a:latin typeface="Calibri"/>
            <a:ea typeface="+mn-ea"/>
            <a:cs typeface="+mn-cs"/>
          </a:endParaRPr>
        </a:p>
      </xdr:txBody>
    </xdr:sp>
    <xdr:clientData/>
  </xdr:oneCellAnchor>
  <xdr:oneCellAnchor>
    <xdr:from>
      <xdr:col>1</xdr:col>
      <xdr:colOff>38100</xdr:colOff>
      <xdr:row>26</xdr:row>
      <xdr:rowOff>93160</xdr:rowOff>
    </xdr:from>
    <xdr:ext cx="876300" cy="311496"/>
    <xdr:sp macro="" textlink="Backend!G5">
      <xdr:nvSpPr>
        <xdr:cNvPr id="92" name="Rectangle 91"/>
        <xdr:cNvSpPr/>
      </xdr:nvSpPr>
      <xdr:spPr>
        <a:xfrm>
          <a:off x="647700" y="5189035"/>
          <a:ext cx="876300" cy="311496"/>
        </a:xfrm>
        <a:prstGeom prst="rect">
          <a:avLst/>
        </a:prstGeom>
        <a:solidFill>
          <a:schemeClr val="tx2">
            <a:lumMod val="50000"/>
          </a:schemeClr>
        </a:solidFill>
      </xdr:spPr>
      <xdr:txBody>
        <a:bodyPr wrap="square" lIns="91440" tIns="45720" rIns="91440" bIns="45720">
          <a:spAutoFit/>
        </a:bodyPr>
        <a:lstStyle/>
        <a:p>
          <a:pPr marL="0" indent="0" algn="ctr"/>
          <a:fld id="{CBC1E0D8-0864-4AF1-BDEE-E96A7EA3A9DA}" type="TxLink">
            <a:rPr lang="en-US" sz="1400" b="0" i="0" u="none" strike="noStrike" cap="none" spc="0">
              <a:ln w="0"/>
              <a:solidFill>
                <a:srgbClr val="FFFFFF"/>
              </a:solidFill>
              <a:effectLst>
                <a:outerShdw blurRad="38100" dist="19050" dir="2700000" algn="tl" rotWithShape="0">
                  <a:schemeClr val="dk1">
                    <a:alpha val="40000"/>
                  </a:schemeClr>
                </a:outerShdw>
              </a:effectLst>
              <a:latin typeface="Calibri"/>
              <a:ea typeface="+mn-ea"/>
              <a:cs typeface="+mn-cs"/>
            </a:rPr>
            <a:pPr marL="0" indent="0" algn="ctr"/>
            <a:t> 11,784 </a:t>
          </a:fld>
          <a:endParaRPr lang="en-US" sz="1400" b="0" i="0" u="none" strike="noStrike" cap="none" spc="0">
            <a:ln w="0"/>
            <a:solidFill>
              <a:srgbClr val="FFFFFF"/>
            </a:solidFill>
            <a:effectLst>
              <a:outerShdw blurRad="38100" dist="19050" dir="2700000" algn="tl" rotWithShape="0">
                <a:schemeClr val="dk1">
                  <a:alpha val="40000"/>
                </a:schemeClr>
              </a:outerShdw>
            </a:effectLst>
            <a:latin typeface="Calibri"/>
            <a:ea typeface="+mn-ea"/>
            <a:cs typeface="+mn-cs"/>
          </a:endParaRPr>
        </a:p>
      </xdr:txBody>
    </xdr:sp>
    <xdr:clientData/>
  </xdr:oneCellAnchor>
  <xdr:oneCellAnchor>
    <xdr:from>
      <xdr:col>0</xdr:col>
      <xdr:colOff>558771</xdr:colOff>
      <xdr:row>25</xdr:row>
      <xdr:rowOff>45535</xdr:rowOff>
    </xdr:from>
    <xdr:ext cx="1012200" cy="280205"/>
    <xdr:sp macro="" textlink="">
      <xdr:nvSpPr>
        <xdr:cNvPr id="93" name="Rectangle 92"/>
        <xdr:cNvSpPr/>
      </xdr:nvSpPr>
      <xdr:spPr>
        <a:xfrm>
          <a:off x="558771" y="4941385"/>
          <a:ext cx="1012200" cy="280205"/>
        </a:xfrm>
        <a:prstGeom prst="rect">
          <a:avLst/>
        </a:prstGeom>
        <a:noFill/>
      </xdr:spPr>
      <xdr:txBody>
        <a:bodyPr wrap="none" lIns="91440" tIns="45720" rIns="91440" bIns="45720">
          <a:spAutoFit/>
        </a:bodyPr>
        <a:lstStyle/>
        <a:p>
          <a:pPr marL="0" indent="0" algn="ctr"/>
          <a:r>
            <a:rPr lang="en-US" sz="1200" b="1" cap="none" spc="0">
              <a:ln w="0"/>
              <a:solidFill>
                <a:schemeClr val="bg1">
                  <a:lumMod val="95000"/>
                </a:schemeClr>
              </a:solidFill>
              <a:effectLst>
                <a:outerShdw blurRad="38100" dist="19050" dir="2700000" algn="tl" rotWithShape="0">
                  <a:schemeClr val="dk1">
                    <a:alpha val="40000"/>
                  </a:schemeClr>
                </a:outerShdw>
              </a:effectLst>
              <a:latin typeface="+mn-lt"/>
              <a:ea typeface="+mn-ea"/>
              <a:cs typeface="+mn-cs"/>
            </a:rPr>
            <a:t>-</a:t>
          </a:r>
          <a:r>
            <a:rPr lang="en-US" sz="1100" b="1" cap="none" spc="0" baseline="0">
              <a:ln w="0"/>
              <a:solidFill>
                <a:schemeClr val="bg1">
                  <a:lumMod val="95000"/>
                </a:schemeClr>
              </a:solidFill>
              <a:effectLst>
                <a:outerShdw blurRad="38100" dist="19050" dir="2700000" algn="tl" rotWithShape="0">
                  <a:schemeClr val="dk1">
                    <a:alpha val="40000"/>
                  </a:schemeClr>
                </a:outerShdw>
              </a:effectLst>
              <a:latin typeface="+mn-lt"/>
              <a:ea typeface="+mn-ea"/>
              <a:cs typeface="+mn-cs"/>
            </a:rPr>
            <a:t> </a:t>
          </a:r>
          <a:r>
            <a:rPr lang="en-US" sz="1100" b="1" cap="none" spc="0">
              <a:ln w="0"/>
              <a:solidFill>
                <a:schemeClr val="bg1">
                  <a:lumMod val="95000"/>
                </a:schemeClr>
              </a:solidFill>
              <a:effectLst>
                <a:outerShdw blurRad="38100" dist="19050" dir="2700000" algn="tl" rotWithShape="0">
                  <a:schemeClr val="dk1">
                    <a:alpha val="40000"/>
                  </a:schemeClr>
                </a:outerShdw>
              </a:effectLst>
              <a:latin typeface="+mn-lt"/>
              <a:ea typeface="+mn-ea"/>
              <a:cs typeface="+mn-cs"/>
            </a:rPr>
            <a:t>Scenerio Qty</a:t>
          </a:r>
        </a:p>
      </xdr:txBody>
    </xdr:sp>
    <xdr:clientData/>
  </xdr:oneCellAnchor>
  <xdr:oneCellAnchor>
    <xdr:from>
      <xdr:col>1</xdr:col>
      <xdr:colOff>123825</xdr:colOff>
      <xdr:row>22</xdr:row>
      <xdr:rowOff>197935</xdr:rowOff>
    </xdr:from>
    <xdr:ext cx="714375" cy="280205"/>
    <xdr:sp macro="" textlink="Backend!W5">
      <xdr:nvSpPr>
        <xdr:cNvPr id="94" name="Rectangle 93"/>
        <xdr:cNvSpPr/>
      </xdr:nvSpPr>
      <xdr:spPr>
        <a:xfrm>
          <a:off x="733425" y="4493710"/>
          <a:ext cx="714375" cy="280205"/>
        </a:xfrm>
        <a:prstGeom prst="rect">
          <a:avLst/>
        </a:prstGeom>
        <a:noFill/>
      </xdr:spPr>
      <xdr:txBody>
        <a:bodyPr wrap="square" lIns="91440" tIns="45720" rIns="91440" bIns="45720">
          <a:spAutoFit/>
        </a:bodyPr>
        <a:lstStyle/>
        <a:p>
          <a:pPr algn="ctr"/>
          <a:fld id="{1976F278-A5FB-49B2-99F1-602591A03789}" type="TxLink">
            <a:rPr lang="en-US" sz="1200" b="1" i="0" u="none" strike="noStrike" cap="none" spc="0">
              <a:ln w="0"/>
              <a:solidFill>
                <a:srgbClr val="92D050"/>
              </a:solidFill>
              <a:effectLst>
                <a:outerShdw blurRad="38100" dist="19050" dir="2700000" algn="tl" rotWithShape="0">
                  <a:schemeClr val="dk1">
                    <a:alpha val="40000"/>
                  </a:schemeClr>
                </a:outerShdw>
              </a:effectLst>
              <a:latin typeface="Calibri"/>
            </a:rPr>
            <a:pPr algn="ctr"/>
            <a:t>707</a:t>
          </a:fld>
          <a:endParaRPr lang="en-US" sz="2800" b="1" cap="none" spc="0">
            <a:ln w="0"/>
            <a:solidFill>
              <a:srgbClr val="92D050"/>
            </a:solidFill>
            <a:effectLst>
              <a:outerShdw blurRad="38100" dist="19050" dir="2700000" algn="tl" rotWithShape="0">
                <a:schemeClr val="dk1">
                  <a:alpha val="40000"/>
                </a:schemeClr>
              </a:outerShdw>
            </a:effectLst>
          </a:endParaRPr>
        </a:p>
      </xdr:txBody>
    </xdr:sp>
    <xdr:clientData/>
  </xdr:oneCellAnchor>
  <xdr:oneCellAnchor>
    <xdr:from>
      <xdr:col>1</xdr:col>
      <xdr:colOff>95250</xdr:colOff>
      <xdr:row>27</xdr:row>
      <xdr:rowOff>112210</xdr:rowOff>
    </xdr:from>
    <xdr:ext cx="714375" cy="280205"/>
    <xdr:sp macro="" textlink="Backend!V5">
      <xdr:nvSpPr>
        <xdr:cNvPr id="95" name="Rectangle 94"/>
        <xdr:cNvSpPr/>
      </xdr:nvSpPr>
      <xdr:spPr>
        <a:xfrm>
          <a:off x="704850" y="5417635"/>
          <a:ext cx="714375" cy="280205"/>
        </a:xfrm>
        <a:prstGeom prst="rect">
          <a:avLst/>
        </a:prstGeom>
        <a:noFill/>
      </xdr:spPr>
      <xdr:txBody>
        <a:bodyPr wrap="square" lIns="91440" tIns="45720" rIns="91440" bIns="45720">
          <a:spAutoFit/>
        </a:bodyPr>
        <a:lstStyle/>
        <a:p>
          <a:pPr algn="ctr"/>
          <a:fld id="{A0A0EFCC-11E7-4902-90CE-A77A813DD36C}" type="TxLink">
            <a:rPr lang="en-US" sz="1200" b="0" i="0" u="none" strike="noStrike" cap="none" spc="0">
              <a:ln w="0"/>
              <a:solidFill>
                <a:schemeClr val="accent2"/>
              </a:solidFill>
              <a:effectLst>
                <a:outerShdw blurRad="38100" dist="19050" dir="2700000" algn="tl" rotWithShape="0">
                  <a:schemeClr val="dk1">
                    <a:alpha val="40000"/>
                  </a:schemeClr>
                </a:outerShdw>
              </a:effectLst>
              <a:latin typeface="Calibri"/>
            </a:rPr>
            <a:pPr algn="ctr"/>
            <a:t>0</a:t>
          </a:fld>
          <a:endParaRPr lang="en-US" sz="2800" b="1" cap="none" spc="0">
            <a:ln w="0"/>
            <a:solidFill>
              <a:schemeClr val="accent2"/>
            </a:solidFill>
            <a:effectLst>
              <a:outerShdw blurRad="38100" dist="19050" dir="2700000" algn="tl" rotWithShape="0">
                <a:schemeClr val="dk1">
                  <a:alpha val="40000"/>
                </a:schemeClr>
              </a:outerShdw>
            </a:effectLst>
          </a:endParaRPr>
        </a:p>
      </xdr:txBody>
    </xdr:sp>
    <xdr:clientData/>
  </xdr:oneCellAnchor>
  <xdr:oneCellAnchor>
    <xdr:from>
      <xdr:col>4</xdr:col>
      <xdr:colOff>178844</xdr:colOff>
      <xdr:row>0</xdr:row>
      <xdr:rowOff>140785</xdr:rowOff>
    </xdr:from>
    <xdr:ext cx="275652" cy="311496"/>
    <xdr:sp macro="" textlink="$E$2">
      <xdr:nvSpPr>
        <xdr:cNvPr id="99" name="Rectangle 98"/>
        <xdr:cNvSpPr/>
      </xdr:nvSpPr>
      <xdr:spPr>
        <a:xfrm>
          <a:off x="1731419" y="140785"/>
          <a:ext cx="275652" cy="311496"/>
        </a:xfrm>
        <a:prstGeom prst="rect">
          <a:avLst/>
        </a:prstGeom>
        <a:noFill/>
      </xdr:spPr>
      <xdr:txBody>
        <a:bodyPr wrap="none" lIns="91440" tIns="45720" rIns="91440" bIns="45720">
          <a:spAutoFit/>
        </a:bodyPr>
        <a:lstStyle/>
        <a:p>
          <a:pPr marL="0" indent="0" algn="ctr"/>
          <a:fld id="{C0B9C486-D590-47E6-8029-F6F96B3F2C9C}" type="TxLink">
            <a:rPr lang="en-US" sz="1400" b="1" i="0" u="none" strike="noStrike" cap="none" spc="0">
              <a:ln w="0"/>
              <a:solidFill>
                <a:schemeClr val="bg1"/>
              </a:solidFill>
              <a:effectLst>
                <a:outerShdw blurRad="38100" dist="19050" dir="2700000" algn="tl" rotWithShape="0">
                  <a:schemeClr val="dk1">
                    <a:alpha val="40000"/>
                  </a:schemeClr>
                </a:outerShdw>
              </a:effectLst>
              <a:latin typeface="Calibri"/>
              <a:ea typeface="+mn-ea"/>
              <a:cs typeface="+mn-cs"/>
            </a:rPr>
            <a:pPr marL="0" indent="0" algn="ctr"/>
            <a:t>5</a:t>
          </a:fld>
          <a:endParaRPr lang="en-US" sz="1400" b="1" cap="none" spc="0">
            <a:ln w="0"/>
            <a:solidFill>
              <a:schemeClr val="bg1"/>
            </a:solidFill>
            <a:effectLst>
              <a:outerShdw blurRad="38100" dist="19050" dir="2700000" algn="tl" rotWithShape="0">
                <a:schemeClr val="dk1">
                  <a:alpha val="40000"/>
                </a:schemeClr>
              </a:outerShdw>
            </a:effectLst>
            <a:latin typeface="+mn-lt"/>
            <a:ea typeface="+mn-ea"/>
            <a:cs typeface="+mn-cs"/>
          </a:endParaRPr>
        </a:p>
      </xdr:txBody>
    </xdr:sp>
    <xdr:clientData/>
  </xdr:oneCellAnchor>
  <xdr:oneCellAnchor>
    <xdr:from>
      <xdr:col>12</xdr:col>
      <xdr:colOff>676276</xdr:colOff>
      <xdr:row>6</xdr:row>
      <xdr:rowOff>83635</xdr:rowOff>
    </xdr:from>
    <xdr:ext cx="1676400" cy="344989"/>
    <xdr:sp macro="" textlink="Backend!R2">
      <xdr:nvSpPr>
        <xdr:cNvPr id="100" name="Rectangle 99"/>
        <xdr:cNvSpPr/>
      </xdr:nvSpPr>
      <xdr:spPr>
        <a:xfrm>
          <a:off x="6315076" y="1245685"/>
          <a:ext cx="1676400" cy="344989"/>
        </a:xfrm>
        <a:prstGeom prst="rect">
          <a:avLst/>
        </a:prstGeom>
        <a:noFill/>
        <a:ln>
          <a:noFill/>
        </a:ln>
        <a:effectLst>
          <a:outerShdw blurRad="50800" dist="38100" dir="8100000" algn="tr" rotWithShape="0">
            <a:prstClr val="black">
              <a:alpha val="40000"/>
            </a:prstClr>
          </a:outerShdw>
        </a:effectLst>
        <a:scene3d>
          <a:camera prst="orthographicFront">
            <a:rot lat="0" lon="0" rev="0"/>
          </a:camera>
          <a:lightRig rig="contrasting" dir="t">
            <a:rot lat="0" lon="0" rev="7800000"/>
          </a:lightRig>
        </a:scene3d>
        <a:sp3d>
          <a:bevelT w="139700" h="139700"/>
        </a:sp3d>
      </xdr:spPr>
      <xdr:txBody>
        <a:bodyPr wrap="none" lIns="91440" tIns="45720" rIns="91440" bIns="45720">
          <a:noAutofit/>
        </a:bodyPr>
        <a:lstStyle/>
        <a:p>
          <a:pPr marL="0" indent="0" algn="ctr"/>
          <a:fld id="{CEA4C196-478C-444E-98FE-411EC5412DDB}" type="TxLink">
            <a:rPr lang="en-US" sz="2000" b="0" i="0" u="none" strike="noStrike" cap="none" spc="0">
              <a:ln w="0"/>
              <a:solidFill>
                <a:schemeClr val="bg1"/>
              </a:solidFill>
              <a:effectLst>
                <a:outerShdw blurRad="38100" dist="19050" dir="2700000" algn="tl" rotWithShape="0">
                  <a:schemeClr val="dk1">
                    <a:alpha val="40000"/>
                  </a:schemeClr>
                </a:outerShdw>
              </a:effectLst>
              <a:latin typeface="Calibri"/>
              <a:ea typeface="+mn-ea"/>
              <a:cs typeface="+mn-cs"/>
            </a:rPr>
            <a:pPr marL="0" indent="0" algn="ctr"/>
            <a:t>$849,441</a:t>
          </a:fld>
          <a:endParaRPr lang="en-US" sz="2400" b="1" cap="none" spc="0">
            <a:ln w="0"/>
            <a:solidFill>
              <a:schemeClr val="bg1"/>
            </a:solidFill>
            <a:effectLst>
              <a:outerShdw blurRad="38100" dist="19050" dir="2700000" algn="tl" rotWithShape="0">
                <a:schemeClr val="dk1">
                  <a:alpha val="40000"/>
                </a:schemeClr>
              </a:outerShdw>
            </a:effectLst>
            <a:latin typeface="+mn-lt"/>
            <a:ea typeface="+mn-ea"/>
            <a:cs typeface="+mn-cs"/>
          </a:endParaRPr>
        </a:p>
      </xdr:txBody>
    </xdr:sp>
    <xdr:clientData/>
  </xdr:oneCellAnchor>
  <xdr:oneCellAnchor>
    <xdr:from>
      <xdr:col>12</xdr:col>
      <xdr:colOff>685800</xdr:colOff>
      <xdr:row>4</xdr:row>
      <xdr:rowOff>7436</xdr:rowOff>
    </xdr:from>
    <xdr:ext cx="1647825" cy="249740"/>
    <xdr:sp macro="" textlink="Backend!Q2">
      <xdr:nvSpPr>
        <xdr:cNvPr id="101" name="Rectangle 100"/>
        <xdr:cNvSpPr/>
      </xdr:nvSpPr>
      <xdr:spPr>
        <a:xfrm>
          <a:off x="6324600" y="788486"/>
          <a:ext cx="1647825" cy="249740"/>
        </a:xfrm>
        <a:prstGeom prst="rect">
          <a:avLst/>
        </a:prstGeom>
        <a:noFill/>
      </xdr:spPr>
      <xdr:txBody>
        <a:bodyPr wrap="none" lIns="91440" tIns="45720" rIns="91440" bIns="45720">
          <a:noAutofit/>
        </a:bodyPr>
        <a:lstStyle/>
        <a:p>
          <a:pPr marL="0" indent="0" algn="ctr"/>
          <a:fld id="{ABFC6111-53E7-49A3-93C0-190011B25012}" type="TxLink">
            <a:rPr lang="en-US" sz="1400" b="0" i="0" u="none" strike="noStrike" cap="none" spc="0">
              <a:ln w="0"/>
              <a:solidFill>
                <a:schemeClr val="accent2"/>
              </a:solidFill>
              <a:effectLst>
                <a:outerShdw blurRad="38100" dist="19050" dir="2700000" algn="tl" rotWithShape="0">
                  <a:schemeClr val="dk1">
                    <a:alpha val="40000"/>
                  </a:schemeClr>
                </a:outerShdw>
              </a:effectLst>
              <a:latin typeface="Georgia Ref" panose="02040502050405020303" pitchFamily="18" charset="0"/>
              <a:ea typeface="+mn-ea"/>
              <a:cs typeface="+mn-cs"/>
            </a:rPr>
            <a:pPr marL="0" indent="0" algn="ctr"/>
            <a:t>Profit Increased By</a:t>
          </a:fld>
          <a:endParaRPr lang="en-US" sz="1600" b="1" cap="none" spc="0">
            <a:ln w="0"/>
            <a:solidFill>
              <a:schemeClr val="accent2"/>
            </a:solidFill>
            <a:effectLst>
              <a:outerShdw blurRad="38100" dist="19050" dir="2700000" algn="tl" rotWithShape="0">
                <a:schemeClr val="dk1">
                  <a:alpha val="40000"/>
                </a:schemeClr>
              </a:outerShdw>
            </a:effectLst>
            <a:latin typeface="Georgia Ref" panose="02040502050405020303" pitchFamily="18" charset="0"/>
            <a:ea typeface="+mn-ea"/>
            <a:cs typeface="+mn-cs"/>
          </a:endParaRPr>
        </a:p>
      </xdr:txBody>
    </xdr:sp>
    <xdr:clientData/>
  </xdr:oneCellAnchor>
  <xdr:twoCellAnchor>
    <xdr:from>
      <xdr:col>13</xdr:col>
      <xdr:colOff>161925</xdr:colOff>
      <xdr:row>6</xdr:row>
      <xdr:rowOff>9525</xdr:rowOff>
    </xdr:from>
    <xdr:to>
      <xdr:col>13</xdr:col>
      <xdr:colOff>817245</xdr:colOff>
      <xdr:row>6</xdr:row>
      <xdr:rowOff>55245</xdr:rowOff>
    </xdr:to>
    <xdr:grpSp>
      <xdr:nvGrpSpPr>
        <xdr:cNvPr id="102" name="Group 101"/>
        <xdr:cNvGrpSpPr/>
      </xdr:nvGrpSpPr>
      <xdr:grpSpPr>
        <a:xfrm>
          <a:off x="6791325" y="1171575"/>
          <a:ext cx="655320" cy="45720"/>
          <a:chOff x="9696450" y="2933700"/>
          <a:chExt cx="655320" cy="45720"/>
        </a:xfrm>
        <a:solidFill>
          <a:schemeClr val="bg1"/>
        </a:solidFill>
      </xdr:grpSpPr>
      <xdr:sp macro="" textlink="">
        <xdr:nvSpPr>
          <xdr:cNvPr id="103" name="Flowchart: Connector 102"/>
          <xdr:cNvSpPr/>
        </xdr:nvSpPr>
        <xdr:spPr>
          <a:xfrm flipH="1">
            <a:off x="9696450" y="2933700"/>
            <a:ext cx="45720" cy="45720"/>
          </a:xfrm>
          <a:prstGeom prst="flowChartConnector">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4" name="Flowchart: Connector 103"/>
          <xdr:cNvSpPr/>
        </xdr:nvSpPr>
        <xdr:spPr>
          <a:xfrm flipH="1">
            <a:off x="9848850" y="2933700"/>
            <a:ext cx="45720" cy="45720"/>
          </a:xfrm>
          <a:prstGeom prst="flowChartConnector">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5" name="Flowchart: Connector 104"/>
          <xdr:cNvSpPr/>
        </xdr:nvSpPr>
        <xdr:spPr>
          <a:xfrm flipH="1">
            <a:off x="10001250" y="2933700"/>
            <a:ext cx="45720" cy="45720"/>
          </a:xfrm>
          <a:prstGeom prst="flowChartConnector">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6" name="Flowchart: Connector 105"/>
          <xdr:cNvSpPr/>
        </xdr:nvSpPr>
        <xdr:spPr>
          <a:xfrm flipH="1">
            <a:off x="10153650" y="2933700"/>
            <a:ext cx="45720" cy="45720"/>
          </a:xfrm>
          <a:prstGeom prst="flowChartConnector">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7" name="Flowchart: Connector 106"/>
          <xdr:cNvSpPr/>
        </xdr:nvSpPr>
        <xdr:spPr>
          <a:xfrm flipH="1">
            <a:off x="10306050" y="2933700"/>
            <a:ext cx="45720" cy="45720"/>
          </a:xfrm>
          <a:prstGeom prst="flowChartConnector">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oneCellAnchor>
    <xdr:from>
      <xdr:col>12</xdr:col>
      <xdr:colOff>923926</xdr:colOff>
      <xdr:row>7</xdr:row>
      <xdr:rowOff>159835</xdr:rowOff>
    </xdr:from>
    <xdr:ext cx="1676400" cy="344989"/>
    <xdr:sp macro="" textlink="Backend!R3">
      <xdr:nvSpPr>
        <xdr:cNvPr id="114" name="Rectangle 113"/>
        <xdr:cNvSpPr/>
      </xdr:nvSpPr>
      <xdr:spPr>
        <a:xfrm>
          <a:off x="6562726" y="1512385"/>
          <a:ext cx="1676400" cy="344989"/>
        </a:xfrm>
        <a:prstGeom prst="rect">
          <a:avLst/>
        </a:prstGeom>
        <a:noFill/>
        <a:ln>
          <a:noFill/>
        </a:ln>
        <a:effectLst>
          <a:outerShdw blurRad="50800" dist="38100" dir="8100000" algn="tr" rotWithShape="0">
            <a:prstClr val="black">
              <a:alpha val="40000"/>
            </a:prstClr>
          </a:outerShdw>
        </a:effectLst>
        <a:scene3d>
          <a:camera prst="orthographicFront">
            <a:rot lat="0" lon="0" rev="0"/>
          </a:camera>
          <a:lightRig rig="contrasting" dir="t">
            <a:rot lat="0" lon="0" rev="7800000"/>
          </a:lightRig>
        </a:scene3d>
        <a:sp3d>
          <a:bevelT w="139700" h="139700"/>
        </a:sp3d>
      </xdr:spPr>
      <xdr:txBody>
        <a:bodyPr wrap="none" lIns="91440" tIns="45720" rIns="91440" bIns="45720">
          <a:noAutofit/>
        </a:bodyPr>
        <a:lstStyle/>
        <a:p>
          <a:pPr marL="0" indent="0" algn="ctr"/>
          <a:fld id="{A6FD0DBA-C42F-45EB-B478-0B683A00525E}" type="TxLink">
            <a:rPr lang="en-US" sz="1100" b="1" i="0" u="none" strike="noStrike" cap="none" spc="0">
              <a:ln w="0"/>
              <a:solidFill>
                <a:schemeClr val="bg1">
                  <a:lumMod val="75000"/>
                </a:schemeClr>
              </a:solidFill>
              <a:effectLst>
                <a:outerShdw blurRad="38100" dist="19050" dir="2700000" algn="tl" rotWithShape="0">
                  <a:schemeClr val="dk1">
                    <a:alpha val="40000"/>
                  </a:schemeClr>
                </a:outerShdw>
              </a:effectLst>
              <a:latin typeface="Calibri"/>
              <a:ea typeface="+mn-ea"/>
              <a:cs typeface="+mn-cs"/>
            </a:rPr>
            <a:pPr marL="0" indent="0" algn="ctr"/>
            <a:t>$0</a:t>
          </a:fld>
          <a:endParaRPr lang="en-US" sz="1400" b="1" cap="none" spc="0">
            <a:ln w="0"/>
            <a:solidFill>
              <a:schemeClr val="bg1">
                <a:lumMod val="75000"/>
              </a:schemeClr>
            </a:solidFill>
            <a:effectLst>
              <a:outerShdw blurRad="38100" dist="19050" dir="2700000" algn="tl" rotWithShape="0">
                <a:schemeClr val="dk1">
                  <a:alpha val="40000"/>
                </a:schemeClr>
              </a:outerShdw>
            </a:effectLst>
            <a:latin typeface="+mn-lt"/>
            <a:ea typeface="+mn-ea"/>
            <a:cs typeface="+mn-cs"/>
          </a:endParaRPr>
        </a:p>
      </xdr:txBody>
    </xdr:sp>
    <xdr:clientData/>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Data With Decision: Brings data to life" refreshedDate="44131.524120833332" createdVersion="6" refreshedVersion="6" minRefreshableVersion="3" recordCount="1258">
  <cacheSource type="worksheet">
    <worksheetSource name="Table1"/>
  </cacheSource>
  <cacheFields count="8">
    <cacheField name="Date" numFmtId="14">
      <sharedItems containsSemiMixedTypes="0" containsNonDate="0" containsDate="1" containsString="0" minDate="2020-01-02T00:00:00" maxDate="2020-12-30T00:00:00" count="363">
        <d v="2020-04-20T00:00:00"/>
        <d v="2020-04-22T00:00:00"/>
        <d v="2020-04-24T00:00:00"/>
        <d v="2020-04-26T00:00:00"/>
        <d v="2020-04-28T00:00:00"/>
        <d v="2020-04-30T00:00:00"/>
        <d v="2020-05-02T00:00:00"/>
        <d v="2020-05-04T00:00:00"/>
        <d v="2020-05-06T00:00:00"/>
        <d v="2020-05-07T00:00:00"/>
        <d v="2020-05-08T00:00:00"/>
        <d v="2020-05-09T00:00:00"/>
        <d v="2020-05-10T00:00:00"/>
        <d v="2020-05-11T00:00:00"/>
        <d v="2020-05-12T00:00:00"/>
        <d v="2020-05-13T00:00:00"/>
        <d v="2020-05-14T00:00:00"/>
        <d v="2020-05-15T00:00:00"/>
        <d v="2020-05-16T00:00:00"/>
        <d v="2020-05-17T00:00:00"/>
        <d v="2020-05-18T00:00:00"/>
        <d v="2020-05-19T00:00:00"/>
        <d v="2020-05-20T00:00:00"/>
        <d v="2020-05-21T00:00:00"/>
        <d v="2020-05-24T00:00:00"/>
        <d v="2020-05-28T00:00:00"/>
        <d v="2020-06-01T00:00:00"/>
        <d v="2020-06-02T00:00:00"/>
        <d v="2020-06-03T00:00:00"/>
        <d v="2020-06-04T00:00:00"/>
        <d v="2020-06-05T00:00:00"/>
        <d v="2020-06-06T00:00:00"/>
        <d v="2020-06-07T00:00:00"/>
        <d v="2020-06-08T00:00:00"/>
        <d v="2020-06-09T00:00:00"/>
        <d v="2020-06-10T00:00:00"/>
        <d v="2020-06-11T00:00:00"/>
        <d v="2020-06-12T00:00:00"/>
        <d v="2020-06-13T00:00:00"/>
        <d v="2020-06-14T00:00:00"/>
        <d v="2020-06-15T00:00:00"/>
        <d v="2020-06-16T00:00:00"/>
        <d v="2020-06-17T00:00:00"/>
        <d v="2020-06-18T00:00:00"/>
        <d v="2020-06-19T00:00:00"/>
        <d v="2020-06-20T00:00:00"/>
        <d v="2020-06-21T00:00:00"/>
        <d v="2020-06-22T00:00:00"/>
        <d v="2020-06-23T00:00:00"/>
        <d v="2020-06-24T00:00:00"/>
        <d v="2020-06-25T00:00:00"/>
        <d v="2020-06-26T00:00:00"/>
        <d v="2020-06-27T00:00:00"/>
        <d v="2020-06-28T00:00:00"/>
        <d v="2020-06-29T00:00:00"/>
        <d v="2020-06-30T00:00:00"/>
        <d v="2020-07-01T00:00:00"/>
        <d v="2020-07-02T00:00:00"/>
        <d v="2020-07-03T00:00:00"/>
        <d v="2020-07-04T00:00:00"/>
        <d v="2020-07-05T00:00:00"/>
        <d v="2020-07-06T00:00:00"/>
        <d v="2020-07-07T00:00:00"/>
        <d v="2020-07-08T00:00:00"/>
        <d v="2020-07-09T00:00:00"/>
        <d v="2020-07-10T00:00:00"/>
        <d v="2020-07-11T00:00:00"/>
        <d v="2020-07-12T00:00:00"/>
        <d v="2020-07-13T00:00:00"/>
        <d v="2020-07-14T00:00:00"/>
        <d v="2020-07-15T00:00:00"/>
        <d v="2020-07-16T00:00:00"/>
        <d v="2020-07-17T00:00:00"/>
        <d v="2020-07-18T00:00:00"/>
        <d v="2020-07-19T00:00:00"/>
        <d v="2020-07-20T00:00:00"/>
        <d v="2020-07-21T00:00:00"/>
        <d v="2020-07-22T00:00:00"/>
        <d v="2020-07-23T00:00:00"/>
        <d v="2020-07-24T00:00:00"/>
        <d v="2020-07-25T00:00:00"/>
        <d v="2020-07-26T00:00:00"/>
        <d v="2020-07-27T00:00:00"/>
        <d v="2020-07-28T00:00:00"/>
        <d v="2020-07-29T00:00:00"/>
        <d v="2020-07-30T00:00:00"/>
        <d v="2020-07-31T00:00:00"/>
        <d v="2020-08-04T00:00:00"/>
        <d v="2020-08-08T00:00:00"/>
        <d v="2020-08-12T00:00:00"/>
        <d v="2020-08-16T00:00:00"/>
        <d v="2020-08-20T00:00:00"/>
        <d v="2020-08-24T00:00:00"/>
        <d v="2020-08-28T00:00:00"/>
        <d v="2020-09-01T00:00:00"/>
        <d v="2020-09-05T00:00:00"/>
        <d v="2020-09-09T00:00:00"/>
        <d v="2020-09-13T00:00:00"/>
        <d v="2020-09-17T00:00:00"/>
        <d v="2020-09-21T00:00:00"/>
        <d v="2020-09-25T00:00:00"/>
        <d v="2020-09-29T00:00:00"/>
        <d v="2020-10-03T00:00:00"/>
        <d v="2020-10-07T00:00:00"/>
        <d v="2020-10-11T00:00:00"/>
        <d v="2020-11-04T00:00:00"/>
        <d v="2020-11-22T00:00:00"/>
        <d v="2020-11-24T00:00:00"/>
        <d v="2020-11-26T00:00:00"/>
        <d v="2020-11-28T00:00:00"/>
        <d v="2020-11-30T00:00:00"/>
        <d v="2020-12-02T00:00:00"/>
        <d v="2020-12-04T00:00:00"/>
        <d v="2020-12-06T00:00:00"/>
        <d v="2020-12-08T00:00:00"/>
        <d v="2020-12-09T00:00:00"/>
        <d v="2020-12-10T00:00:00"/>
        <d v="2020-12-11T00:00:00"/>
        <d v="2020-12-12T00:00:00"/>
        <d v="2020-12-13T00:00:00"/>
        <d v="2020-12-14T00:00:00"/>
        <d v="2020-12-15T00:00:00"/>
        <d v="2020-12-16T00:00:00"/>
        <d v="2020-12-17T00:00:00"/>
        <d v="2020-12-18T00:00:00"/>
        <d v="2020-12-19T00:00:00"/>
        <d v="2020-12-20T00:00:00"/>
        <d v="2020-12-21T00:00:00"/>
        <d v="2020-01-02T00:00:00"/>
        <d v="2020-01-03T00:00:00"/>
        <d v="2020-01-04T00:00:00"/>
        <d v="2020-01-05T00:00:00"/>
        <d v="2020-01-06T00:00:00"/>
        <d v="2020-01-07T00:00:00"/>
        <d v="2020-01-08T00:00:00"/>
        <d v="2020-01-09T00:00:00"/>
        <d v="2020-01-10T00:00:00"/>
        <d v="2020-01-11T00:00:00"/>
        <d v="2020-01-12T00:00:00"/>
        <d v="2020-01-13T00:00:00"/>
        <d v="2020-01-14T00:00:00"/>
        <d v="2020-01-15T00:00:00"/>
        <d v="2020-01-16T00:00:00"/>
        <d v="2020-01-17T00:00:00"/>
        <d v="2020-01-18T00:00:00"/>
        <d v="2020-01-19T00:00:00"/>
        <d v="2020-01-20T00:00:00"/>
        <d v="2020-01-21T00:00:00"/>
        <d v="2020-01-22T00:00:00"/>
        <d v="2020-01-23T00:00:00"/>
        <d v="2020-01-24T00:00:00"/>
        <d v="2020-01-25T00:00:00"/>
        <d v="2020-01-26T00:00:00"/>
        <d v="2020-01-27T00:00:00"/>
        <d v="2020-01-28T00:00:00"/>
        <d v="2020-01-29T00:00:00"/>
        <d v="2020-01-30T00:00:00"/>
        <d v="2020-01-31T00:00:00"/>
        <d v="2020-02-01T00:00:00"/>
        <d v="2020-02-02T00:00:00"/>
        <d v="2020-02-03T00:00:00"/>
        <d v="2020-02-04T00:00:00"/>
        <d v="2020-02-05T00:00:00"/>
        <d v="2020-02-06T00:00:00"/>
        <d v="2020-02-07T00:00:00"/>
        <d v="2020-02-08T00:00:00"/>
        <d v="2020-02-09T00:00:00"/>
        <d v="2020-02-10T00:00:00"/>
        <d v="2020-02-11T00:00:00"/>
        <d v="2020-02-12T00:00:00"/>
        <d v="2020-02-13T00:00:00"/>
        <d v="2020-02-14T00:00:00"/>
        <d v="2020-02-15T00:00:00"/>
        <d v="2020-02-16T00:00:00"/>
        <d v="2020-02-17T00:00:00"/>
        <d v="2020-02-18T00:00:00"/>
        <d v="2020-02-19T00:00:00"/>
        <d v="2020-02-20T00:00:00"/>
        <d v="2020-02-21T00:00:00"/>
        <d v="2020-02-22T00:00:00"/>
        <d v="2020-02-23T00:00:00"/>
        <d v="2020-02-24T00:00:00"/>
        <d v="2020-02-25T00:00:00"/>
        <d v="2020-02-26T00:00:00"/>
        <d v="2020-02-27T00:00:00"/>
        <d v="2020-02-28T00:00:00"/>
        <d v="2020-02-29T00:00:00"/>
        <d v="2020-03-01T00:00:00"/>
        <d v="2020-03-02T00:00:00"/>
        <d v="2020-03-03T00:00:00"/>
        <d v="2020-03-04T00:00:00"/>
        <d v="2020-03-05T00:00:00"/>
        <d v="2020-03-06T00:00:00"/>
        <d v="2020-03-07T00:00:00"/>
        <d v="2020-03-08T00:00:00"/>
        <d v="2020-03-09T00:00:00"/>
        <d v="2020-03-10T00:00:00"/>
        <d v="2020-03-11T00:00:00"/>
        <d v="2020-03-12T00:00:00"/>
        <d v="2020-03-13T00:00:00"/>
        <d v="2020-03-14T00:00:00"/>
        <d v="2020-03-15T00:00:00"/>
        <d v="2020-03-16T00:00:00"/>
        <d v="2020-03-17T00:00:00"/>
        <d v="2020-03-18T00:00:00"/>
        <d v="2020-03-19T00:00:00"/>
        <d v="2020-03-20T00:00:00"/>
        <d v="2020-03-21T00:00:00"/>
        <d v="2020-03-22T00:00:00"/>
        <d v="2020-03-23T00:00:00"/>
        <d v="2020-03-24T00:00:00"/>
        <d v="2020-03-25T00:00:00"/>
        <d v="2020-03-30T00:00:00"/>
        <d v="2020-09-20T00:00:00"/>
        <d v="2020-09-24T00:00:00"/>
        <d v="2020-09-28T00:00:00"/>
        <d v="2020-10-02T00:00:00"/>
        <d v="2020-12-03T00:00:00"/>
        <d v="2020-12-07T00:00:00"/>
        <d v="2020-12-24T00:00:00"/>
        <d v="2020-12-28T00:00:00"/>
        <d v="2020-11-23T00:00:00"/>
        <d v="2020-11-27T00:00:00"/>
        <d v="2020-12-01T00:00:00"/>
        <d v="2020-12-05T00:00:00"/>
        <d v="2020-12-25T00:00:00"/>
        <d v="2020-12-29T00:00:00"/>
        <d v="2020-12-27T00:00:00"/>
        <d v="2020-12-26T00:00:00"/>
        <d v="2020-04-21T00:00:00"/>
        <d v="2020-04-23T00:00:00"/>
        <d v="2020-04-25T00:00:00"/>
        <d v="2020-04-27T00:00:00"/>
        <d v="2020-04-29T00:00:00"/>
        <d v="2020-05-01T00:00:00"/>
        <d v="2020-05-03T00:00:00"/>
        <d v="2020-05-05T00:00:00"/>
        <d v="2020-05-25T00:00:00"/>
        <d v="2020-05-29T00:00:00"/>
        <d v="2020-08-01T00:00:00"/>
        <d v="2020-08-05T00:00:00"/>
        <d v="2020-08-09T00:00:00"/>
        <d v="2020-08-13T00:00:00"/>
        <d v="2020-08-17T00:00:00"/>
        <d v="2020-08-21T00:00:00"/>
        <d v="2020-08-25T00:00:00"/>
        <d v="2020-08-29T00:00:00"/>
        <d v="2020-09-02T00:00:00"/>
        <d v="2020-09-06T00:00:00"/>
        <d v="2020-09-10T00:00:00"/>
        <d v="2020-09-14T00:00:00"/>
        <d v="2020-09-18T00:00:00"/>
        <d v="2020-09-22T00:00:00"/>
        <d v="2020-09-26T00:00:00"/>
        <d v="2020-09-30T00:00:00"/>
        <d v="2020-10-04T00:00:00"/>
        <d v="2020-10-08T00:00:00"/>
        <d v="2020-10-12T00:00:00"/>
        <d v="2020-11-05T00:00:00"/>
        <d v="2020-11-06T00:00:00"/>
        <d v="2020-11-07T00:00:00"/>
        <d v="2020-11-08T00:00:00"/>
        <d v="2020-11-09T00:00:00"/>
        <d v="2020-11-10T00:00:00"/>
        <d v="2020-11-11T00:00:00"/>
        <d v="2020-11-12T00:00:00"/>
        <d v="2020-11-13T00:00:00"/>
        <d v="2020-11-14T00:00:00"/>
        <d v="2020-11-15T00:00:00"/>
        <d v="2020-11-16T00:00:00"/>
        <d v="2020-11-17T00:00:00"/>
        <d v="2020-11-18T00:00:00"/>
        <d v="2020-11-19T00:00:00"/>
        <d v="2020-11-20T00:00:00"/>
        <d v="2020-11-21T00:00:00"/>
        <d v="2020-11-25T00:00:00"/>
        <d v="2020-11-29T00:00:00"/>
        <d v="2020-03-26T00:00:00"/>
        <d v="2020-03-31T00:00:00"/>
        <d v="2020-12-22T00:00:00"/>
        <d v="2020-04-16T00:00:00"/>
        <d v="2020-04-18T00:00:00"/>
        <d v="2020-05-23T00:00:00"/>
        <d v="2020-05-27T00:00:00"/>
        <d v="2020-05-31T00:00:00"/>
        <d v="2020-08-03T00:00:00"/>
        <d v="2020-08-07T00:00:00"/>
        <d v="2020-08-11T00:00:00"/>
        <d v="2020-08-15T00:00:00"/>
        <d v="2020-08-19T00:00:00"/>
        <d v="2020-08-23T00:00:00"/>
        <d v="2020-08-27T00:00:00"/>
        <d v="2020-08-31T00:00:00"/>
        <d v="2020-09-04T00:00:00"/>
        <d v="2020-09-08T00:00:00"/>
        <d v="2020-09-12T00:00:00"/>
        <d v="2020-09-16T00:00:00"/>
        <d v="2020-10-06T00:00:00"/>
        <d v="2020-10-10T00:00:00"/>
        <d v="2020-10-14T00:00:00"/>
        <d v="2020-10-16T00:00:00"/>
        <d v="2020-10-18T00:00:00"/>
        <d v="2020-10-20T00:00:00"/>
        <d v="2020-10-22T00:00:00"/>
        <d v="2020-10-24T00:00:00"/>
        <d v="2020-10-26T00:00:00"/>
        <d v="2020-10-28T00:00:00"/>
        <d v="2020-10-30T00:00:00"/>
        <d v="2020-11-01T00:00:00"/>
        <d v="2020-11-03T00:00:00"/>
        <d v="2020-03-29T00:00:00"/>
        <d v="2020-09-19T00:00:00"/>
        <d v="2020-09-23T00:00:00"/>
        <d v="2020-09-27T00:00:00"/>
        <d v="2020-10-01T00:00:00"/>
        <d v="2020-10-05T00:00:00"/>
        <d v="2020-10-09T00:00:00"/>
        <d v="2020-10-13T00:00:00"/>
        <d v="2020-10-15T00:00:00"/>
        <d v="2020-10-17T00:00:00"/>
        <d v="2020-10-19T00:00:00"/>
        <d v="2020-10-21T00:00:00"/>
        <d v="2020-10-23T00:00:00"/>
        <d v="2020-10-25T00:00:00"/>
        <d v="2020-10-27T00:00:00"/>
        <d v="2020-10-29T00:00:00"/>
        <d v="2020-10-31T00:00:00"/>
        <d v="2020-11-02T00:00:00"/>
        <d v="2020-12-23T00:00:00"/>
        <d v="2020-03-27T00:00:00"/>
        <d v="2020-03-28T00:00:00"/>
        <d v="2020-04-01T00:00:00"/>
        <d v="2020-04-02T00:00:00"/>
        <d v="2020-04-03T00:00:00"/>
        <d v="2020-04-04T00:00:00"/>
        <d v="2020-04-05T00:00:00"/>
        <d v="2020-04-06T00:00:00"/>
        <d v="2020-04-07T00:00:00"/>
        <d v="2020-04-08T00:00:00"/>
        <d v="2020-04-09T00:00:00"/>
        <d v="2020-04-10T00:00:00"/>
        <d v="2020-04-11T00:00:00"/>
        <d v="2020-04-12T00:00:00"/>
        <d v="2020-04-13T00:00:00"/>
        <d v="2020-04-14T00:00:00"/>
        <d v="2020-04-15T00:00:00"/>
        <d v="2020-04-17T00:00:00"/>
        <d v="2020-04-19T00:00:00"/>
        <d v="2020-05-22T00:00:00"/>
        <d v="2020-05-26T00:00:00"/>
        <d v="2020-05-30T00:00:00"/>
        <d v="2020-08-02T00:00:00"/>
        <d v="2020-08-06T00:00:00"/>
        <d v="2020-08-10T00:00:00"/>
        <d v="2020-08-14T00:00:00"/>
        <d v="2020-08-18T00:00:00"/>
        <d v="2020-08-22T00:00:00"/>
        <d v="2020-08-26T00:00:00"/>
        <d v="2020-08-30T00:00:00"/>
        <d v="2020-09-03T00:00:00"/>
        <d v="2020-09-07T00:00:00"/>
        <d v="2020-09-11T00:00:00"/>
        <d v="2020-09-15T00:00:00"/>
      </sharedItems>
      <fieldGroup par="7" base="0">
        <rangePr groupBy="months" startDate="2020-01-02T00:00:00" endDate="2020-12-30T00:00:00"/>
        <groupItems count="14">
          <s v="&lt;1/2/2020"/>
          <s v="Jan"/>
          <s v="Feb"/>
          <s v="Mar"/>
          <s v="Apr"/>
          <s v="May"/>
          <s v="Jun"/>
          <s v="Jul"/>
          <s v="Aug"/>
          <s v="Sep"/>
          <s v="Oct"/>
          <s v="Nov"/>
          <s v="Dec"/>
          <s v="&gt;12/30/2020"/>
        </groupItems>
      </fieldGroup>
    </cacheField>
    <cacheField name="Products" numFmtId="0">
      <sharedItems count="32">
        <s v="Cel Ray"/>
        <s v="Chicory Coffee"/>
        <s v="Date Shake"/>
        <s v="Dr. Nut"/>
        <s v="Faygo"/>
        <s v="Ironport"/>
        <s v="Boost"/>
        <s v="Degrees Vodka"/>
        <s v="Nake Turtle"/>
        <s v="Coffee Milk"/>
        <s v="Gallo XO"/>
        <s v="Cazadores Tequila"/>
        <s v="Benchmark Bourbon"/>
        <s v="Janie Stewart"/>
        <s v="Dr. Enuf"/>
        <s v="Speyburn Bradan"/>
        <s v="Uv Blue"/>
        <s v="Egg Cream"/>
        <s v="Burnett's"/>
        <s v="Smirnoff"/>
        <s v="Green River"/>
        <s v="Birch Beer"/>
        <s v="Fireball"/>
        <s v="Jose Cuervo"/>
        <s v="Agavales"/>
        <s v="Pinnacle"/>
        <s v="Bacardi Rum"/>
        <s v="Suedka"/>
        <s v="Apple Beer"/>
        <s v="Cheerwine"/>
        <s v="Oliver Cromwell"/>
        <s v="St. Amdr Cabernet"/>
      </sharedItems>
    </cacheField>
    <cacheField name="Qty" numFmtId="0">
      <sharedItems containsSemiMixedTypes="0" containsString="0" containsNumber="1" containsInteger="1" minValue="1" maxValue="600"/>
    </cacheField>
    <cacheField name="Price" numFmtId="0">
      <sharedItems containsSemiMixedTypes="0" containsString="0" containsNumber="1" containsInteger="1" minValue="12" maxValue="100"/>
    </cacheField>
    <cacheField name="Cost" numFmtId="0">
      <sharedItems containsSemiMixedTypes="0" containsString="0" containsNumber="1" minValue="11.64" maxValue="97"/>
    </cacheField>
    <cacheField name="Months" numFmtId="166">
      <sharedItems containsSemiMixedTypes="0" containsNonDate="0" containsDate="1" containsString="0" minDate="2020-01-02T00:00:00" maxDate="2020-12-30T00:00:00" count="363">
        <d v="2020-04-20T00:00:00"/>
        <d v="2020-04-22T00:00:00"/>
        <d v="2020-04-24T00:00:00"/>
        <d v="2020-04-26T00:00:00"/>
        <d v="2020-04-28T00:00:00"/>
        <d v="2020-04-30T00:00:00"/>
        <d v="2020-05-02T00:00:00"/>
        <d v="2020-05-04T00:00:00"/>
        <d v="2020-05-06T00:00:00"/>
        <d v="2020-05-07T00:00:00"/>
        <d v="2020-05-08T00:00:00"/>
        <d v="2020-05-09T00:00:00"/>
        <d v="2020-05-10T00:00:00"/>
        <d v="2020-05-11T00:00:00"/>
        <d v="2020-05-12T00:00:00"/>
        <d v="2020-05-13T00:00:00"/>
        <d v="2020-05-14T00:00:00"/>
        <d v="2020-05-15T00:00:00"/>
        <d v="2020-05-16T00:00:00"/>
        <d v="2020-05-17T00:00:00"/>
        <d v="2020-05-18T00:00:00"/>
        <d v="2020-05-19T00:00:00"/>
        <d v="2020-05-20T00:00:00"/>
        <d v="2020-05-21T00:00:00"/>
        <d v="2020-05-24T00:00:00"/>
        <d v="2020-05-28T00:00:00"/>
        <d v="2020-06-01T00:00:00"/>
        <d v="2020-06-02T00:00:00"/>
        <d v="2020-06-03T00:00:00"/>
        <d v="2020-06-04T00:00:00"/>
        <d v="2020-06-05T00:00:00"/>
        <d v="2020-06-06T00:00:00"/>
        <d v="2020-06-07T00:00:00"/>
        <d v="2020-06-08T00:00:00"/>
        <d v="2020-06-09T00:00:00"/>
        <d v="2020-06-10T00:00:00"/>
        <d v="2020-06-11T00:00:00"/>
        <d v="2020-06-12T00:00:00"/>
        <d v="2020-06-13T00:00:00"/>
        <d v="2020-06-14T00:00:00"/>
        <d v="2020-06-15T00:00:00"/>
        <d v="2020-06-16T00:00:00"/>
        <d v="2020-06-17T00:00:00"/>
        <d v="2020-06-18T00:00:00"/>
        <d v="2020-06-19T00:00:00"/>
        <d v="2020-06-20T00:00:00"/>
        <d v="2020-06-21T00:00:00"/>
        <d v="2020-06-22T00:00:00"/>
        <d v="2020-06-23T00:00:00"/>
        <d v="2020-06-24T00:00:00"/>
        <d v="2020-06-25T00:00:00"/>
        <d v="2020-06-26T00:00:00"/>
        <d v="2020-06-27T00:00:00"/>
        <d v="2020-06-28T00:00:00"/>
        <d v="2020-06-29T00:00:00"/>
        <d v="2020-06-30T00:00:00"/>
        <d v="2020-07-01T00:00:00"/>
        <d v="2020-07-02T00:00:00"/>
        <d v="2020-07-03T00:00:00"/>
        <d v="2020-07-04T00:00:00"/>
        <d v="2020-07-05T00:00:00"/>
        <d v="2020-07-06T00:00:00"/>
        <d v="2020-07-07T00:00:00"/>
        <d v="2020-07-08T00:00:00"/>
        <d v="2020-07-09T00:00:00"/>
        <d v="2020-07-10T00:00:00"/>
        <d v="2020-07-11T00:00:00"/>
        <d v="2020-07-12T00:00:00"/>
        <d v="2020-07-13T00:00:00"/>
        <d v="2020-07-14T00:00:00"/>
        <d v="2020-07-15T00:00:00"/>
        <d v="2020-07-16T00:00:00"/>
        <d v="2020-07-17T00:00:00"/>
        <d v="2020-07-18T00:00:00"/>
        <d v="2020-07-19T00:00:00"/>
        <d v="2020-07-20T00:00:00"/>
        <d v="2020-07-21T00:00:00"/>
        <d v="2020-07-22T00:00:00"/>
        <d v="2020-07-23T00:00:00"/>
        <d v="2020-07-24T00:00:00"/>
        <d v="2020-07-25T00:00:00"/>
        <d v="2020-07-26T00:00:00"/>
        <d v="2020-07-27T00:00:00"/>
        <d v="2020-07-28T00:00:00"/>
        <d v="2020-07-29T00:00:00"/>
        <d v="2020-07-30T00:00:00"/>
        <d v="2020-07-31T00:00:00"/>
        <d v="2020-08-04T00:00:00"/>
        <d v="2020-08-08T00:00:00"/>
        <d v="2020-08-12T00:00:00"/>
        <d v="2020-08-16T00:00:00"/>
        <d v="2020-08-20T00:00:00"/>
        <d v="2020-08-24T00:00:00"/>
        <d v="2020-08-28T00:00:00"/>
        <d v="2020-09-01T00:00:00"/>
        <d v="2020-09-05T00:00:00"/>
        <d v="2020-09-09T00:00:00"/>
        <d v="2020-09-13T00:00:00"/>
        <d v="2020-09-17T00:00:00"/>
        <d v="2020-09-21T00:00:00"/>
        <d v="2020-09-25T00:00:00"/>
        <d v="2020-09-29T00:00:00"/>
        <d v="2020-10-03T00:00:00"/>
        <d v="2020-10-07T00:00:00"/>
        <d v="2020-10-11T00:00:00"/>
        <d v="2020-11-04T00:00:00"/>
        <d v="2020-11-22T00:00:00"/>
        <d v="2020-11-24T00:00:00"/>
        <d v="2020-11-26T00:00:00"/>
        <d v="2020-11-28T00:00:00"/>
        <d v="2020-11-30T00:00:00"/>
        <d v="2020-12-02T00:00:00"/>
        <d v="2020-12-04T00:00:00"/>
        <d v="2020-12-06T00:00:00"/>
        <d v="2020-12-08T00:00:00"/>
        <d v="2020-12-09T00:00:00"/>
        <d v="2020-12-10T00:00:00"/>
        <d v="2020-12-11T00:00:00"/>
        <d v="2020-12-12T00:00:00"/>
        <d v="2020-12-13T00:00:00"/>
        <d v="2020-12-14T00:00:00"/>
        <d v="2020-12-15T00:00:00"/>
        <d v="2020-12-16T00:00:00"/>
        <d v="2020-12-17T00:00:00"/>
        <d v="2020-12-18T00:00:00"/>
        <d v="2020-12-19T00:00:00"/>
        <d v="2020-12-20T00:00:00"/>
        <d v="2020-12-21T00:00:00"/>
        <d v="2020-01-02T00:00:00"/>
        <d v="2020-01-03T00:00:00"/>
        <d v="2020-01-04T00:00:00"/>
        <d v="2020-01-05T00:00:00"/>
        <d v="2020-01-06T00:00:00"/>
        <d v="2020-01-07T00:00:00"/>
        <d v="2020-01-08T00:00:00"/>
        <d v="2020-01-09T00:00:00"/>
        <d v="2020-01-10T00:00:00"/>
        <d v="2020-01-11T00:00:00"/>
        <d v="2020-01-12T00:00:00"/>
        <d v="2020-01-13T00:00:00"/>
        <d v="2020-01-14T00:00:00"/>
        <d v="2020-01-15T00:00:00"/>
        <d v="2020-01-16T00:00:00"/>
        <d v="2020-01-17T00:00:00"/>
        <d v="2020-01-18T00:00:00"/>
        <d v="2020-01-19T00:00:00"/>
        <d v="2020-01-20T00:00:00"/>
        <d v="2020-01-21T00:00:00"/>
        <d v="2020-01-22T00:00:00"/>
        <d v="2020-01-23T00:00:00"/>
        <d v="2020-01-24T00:00:00"/>
        <d v="2020-01-25T00:00:00"/>
        <d v="2020-01-26T00:00:00"/>
        <d v="2020-01-27T00:00:00"/>
        <d v="2020-01-28T00:00:00"/>
        <d v="2020-01-29T00:00:00"/>
        <d v="2020-01-30T00:00:00"/>
        <d v="2020-01-31T00:00:00"/>
        <d v="2020-02-01T00:00:00"/>
        <d v="2020-02-02T00:00:00"/>
        <d v="2020-02-03T00:00:00"/>
        <d v="2020-02-04T00:00:00"/>
        <d v="2020-02-05T00:00:00"/>
        <d v="2020-02-06T00:00:00"/>
        <d v="2020-02-07T00:00:00"/>
        <d v="2020-02-08T00:00:00"/>
        <d v="2020-02-09T00:00:00"/>
        <d v="2020-02-10T00:00:00"/>
        <d v="2020-02-11T00:00:00"/>
        <d v="2020-02-12T00:00:00"/>
        <d v="2020-02-13T00:00:00"/>
        <d v="2020-02-14T00:00:00"/>
        <d v="2020-02-15T00:00:00"/>
        <d v="2020-02-16T00:00:00"/>
        <d v="2020-02-17T00:00:00"/>
        <d v="2020-02-18T00:00:00"/>
        <d v="2020-02-19T00:00:00"/>
        <d v="2020-02-20T00:00:00"/>
        <d v="2020-02-21T00:00:00"/>
        <d v="2020-02-22T00:00:00"/>
        <d v="2020-02-23T00:00:00"/>
        <d v="2020-02-24T00:00:00"/>
        <d v="2020-02-25T00:00:00"/>
        <d v="2020-02-26T00:00:00"/>
        <d v="2020-02-27T00:00:00"/>
        <d v="2020-02-28T00:00:00"/>
        <d v="2020-02-29T00:00:00"/>
        <d v="2020-03-01T00:00:00"/>
        <d v="2020-03-02T00:00:00"/>
        <d v="2020-03-03T00:00:00"/>
        <d v="2020-03-04T00:00:00"/>
        <d v="2020-03-05T00:00:00"/>
        <d v="2020-03-06T00:00:00"/>
        <d v="2020-03-07T00:00:00"/>
        <d v="2020-03-08T00:00:00"/>
        <d v="2020-03-09T00:00:00"/>
        <d v="2020-03-10T00:00:00"/>
        <d v="2020-03-11T00:00:00"/>
        <d v="2020-03-12T00:00:00"/>
        <d v="2020-03-13T00:00:00"/>
        <d v="2020-03-14T00:00:00"/>
        <d v="2020-03-15T00:00:00"/>
        <d v="2020-03-16T00:00:00"/>
        <d v="2020-03-17T00:00:00"/>
        <d v="2020-03-18T00:00:00"/>
        <d v="2020-03-19T00:00:00"/>
        <d v="2020-03-20T00:00:00"/>
        <d v="2020-03-21T00:00:00"/>
        <d v="2020-03-22T00:00:00"/>
        <d v="2020-03-23T00:00:00"/>
        <d v="2020-03-24T00:00:00"/>
        <d v="2020-03-25T00:00:00"/>
        <d v="2020-03-30T00:00:00"/>
        <d v="2020-09-20T00:00:00"/>
        <d v="2020-09-24T00:00:00"/>
        <d v="2020-09-28T00:00:00"/>
        <d v="2020-10-02T00:00:00"/>
        <d v="2020-12-03T00:00:00"/>
        <d v="2020-12-07T00:00:00"/>
        <d v="2020-12-24T00:00:00"/>
        <d v="2020-12-28T00:00:00"/>
        <d v="2020-11-23T00:00:00"/>
        <d v="2020-11-27T00:00:00"/>
        <d v="2020-12-01T00:00:00"/>
        <d v="2020-12-05T00:00:00"/>
        <d v="2020-12-25T00:00:00"/>
        <d v="2020-12-29T00:00:00"/>
        <d v="2020-12-27T00:00:00"/>
        <d v="2020-12-26T00:00:00"/>
        <d v="2020-04-21T00:00:00"/>
        <d v="2020-04-23T00:00:00"/>
        <d v="2020-04-25T00:00:00"/>
        <d v="2020-04-27T00:00:00"/>
        <d v="2020-04-29T00:00:00"/>
        <d v="2020-05-01T00:00:00"/>
        <d v="2020-05-03T00:00:00"/>
        <d v="2020-05-05T00:00:00"/>
        <d v="2020-05-25T00:00:00"/>
        <d v="2020-05-29T00:00:00"/>
        <d v="2020-08-01T00:00:00"/>
        <d v="2020-08-05T00:00:00"/>
        <d v="2020-08-09T00:00:00"/>
        <d v="2020-08-13T00:00:00"/>
        <d v="2020-08-17T00:00:00"/>
        <d v="2020-08-21T00:00:00"/>
        <d v="2020-08-25T00:00:00"/>
        <d v="2020-08-29T00:00:00"/>
        <d v="2020-09-02T00:00:00"/>
        <d v="2020-09-06T00:00:00"/>
        <d v="2020-09-10T00:00:00"/>
        <d v="2020-09-14T00:00:00"/>
        <d v="2020-09-18T00:00:00"/>
        <d v="2020-09-22T00:00:00"/>
        <d v="2020-09-26T00:00:00"/>
        <d v="2020-09-30T00:00:00"/>
        <d v="2020-10-04T00:00:00"/>
        <d v="2020-10-08T00:00:00"/>
        <d v="2020-10-12T00:00:00"/>
        <d v="2020-11-05T00:00:00"/>
        <d v="2020-11-06T00:00:00"/>
        <d v="2020-11-07T00:00:00"/>
        <d v="2020-11-08T00:00:00"/>
        <d v="2020-11-09T00:00:00"/>
        <d v="2020-11-10T00:00:00"/>
        <d v="2020-11-11T00:00:00"/>
        <d v="2020-11-12T00:00:00"/>
        <d v="2020-11-13T00:00:00"/>
        <d v="2020-11-14T00:00:00"/>
        <d v="2020-11-15T00:00:00"/>
        <d v="2020-11-16T00:00:00"/>
        <d v="2020-11-17T00:00:00"/>
        <d v="2020-11-18T00:00:00"/>
        <d v="2020-11-19T00:00:00"/>
        <d v="2020-11-20T00:00:00"/>
        <d v="2020-11-21T00:00:00"/>
        <d v="2020-11-25T00:00:00"/>
        <d v="2020-11-29T00:00:00"/>
        <d v="2020-03-26T00:00:00"/>
        <d v="2020-03-31T00:00:00"/>
        <d v="2020-12-22T00:00:00"/>
        <d v="2020-04-16T00:00:00"/>
        <d v="2020-04-18T00:00:00"/>
        <d v="2020-05-23T00:00:00"/>
        <d v="2020-05-27T00:00:00"/>
        <d v="2020-05-31T00:00:00"/>
        <d v="2020-08-03T00:00:00"/>
        <d v="2020-08-07T00:00:00"/>
        <d v="2020-08-11T00:00:00"/>
        <d v="2020-08-15T00:00:00"/>
        <d v="2020-08-19T00:00:00"/>
        <d v="2020-08-23T00:00:00"/>
        <d v="2020-08-27T00:00:00"/>
        <d v="2020-08-31T00:00:00"/>
        <d v="2020-09-04T00:00:00"/>
        <d v="2020-09-08T00:00:00"/>
        <d v="2020-09-12T00:00:00"/>
        <d v="2020-09-16T00:00:00"/>
        <d v="2020-10-06T00:00:00"/>
        <d v="2020-10-10T00:00:00"/>
        <d v="2020-10-14T00:00:00"/>
        <d v="2020-10-16T00:00:00"/>
        <d v="2020-10-18T00:00:00"/>
        <d v="2020-10-20T00:00:00"/>
        <d v="2020-10-22T00:00:00"/>
        <d v="2020-10-24T00:00:00"/>
        <d v="2020-10-26T00:00:00"/>
        <d v="2020-10-28T00:00:00"/>
        <d v="2020-10-30T00:00:00"/>
        <d v="2020-11-01T00:00:00"/>
        <d v="2020-11-03T00:00:00"/>
        <d v="2020-03-29T00:00:00"/>
        <d v="2020-09-19T00:00:00"/>
        <d v="2020-09-23T00:00:00"/>
        <d v="2020-09-27T00:00:00"/>
        <d v="2020-10-01T00:00:00"/>
        <d v="2020-10-05T00:00:00"/>
        <d v="2020-10-09T00:00:00"/>
        <d v="2020-10-13T00:00:00"/>
        <d v="2020-10-15T00:00:00"/>
        <d v="2020-10-17T00:00:00"/>
        <d v="2020-10-19T00:00:00"/>
        <d v="2020-10-21T00:00:00"/>
        <d v="2020-10-23T00:00:00"/>
        <d v="2020-10-25T00:00:00"/>
        <d v="2020-10-27T00:00:00"/>
        <d v="2020-10-29T00:00:00"/>
        <d v="2020-10-31T00:00:00"/>
        <d v="2020-11-02T00:00:00"/>
        <d v="2020-12-23T00:00:00"/>
        <d v="2020-03-27T00:00:00"/>
        <d v="2020-03-28T00:00:00"/>
        <d v="2020-04-01T00:00:00"/>
        <d v="2020-04-02T00:00:00"/>
        <d v="2020-04-03T00:00:00"/>
        <d v="2020-04-04T00:00:00"/>
        <d v="2020-04-05T00:00:00"/>
        <d v="2020-04-06T00:00:00"/>
        <d v="2020-04-07T00:00:00"/>
        <d v="2020-04-08T00:00:00"/>
        <d v="2020-04-09T00:00:00"/>
        <d v="2020-04-10T00:00:00"/>
        <d v="2020-04-11T00:00:00"/>
        <d v="2020-04-12T00:00:00"/>
        <d v="2020-04-13T00:00:00"/>
        <d v="2020-04-14T00:00:00"/>
        <d v="2020-04-15T00:00:00"/>
        <d v="2020-04-17T00:00:00"/>
        <d v="2020-04-19T00:00:00"/>
        <d v="2020-05-22T00:00:00"/>
        <d v="2020-05-26T00:00:00"/>
        <d v="2020-05-30T00:00:00"/>
        <d v="2020-08-02T00:00:00"/>
        <d v="2020-08-06T00:00:00"/>
        <d v="2020-08-10T00:00:00"/>
        <d v="2020-08-14T00:00:00"/>
        <d v="2020-08-18T00:00:00"/>
        <d v="2020-08-22T00:00:00"/>
        <d v="2020-08-26T00:00:00"/>
        <d v="2020-08-30T00:00:00"/>
        <d v="2020-09-03T00:00:00"/>
        <d v="2020-09-07T00:00:00"/>
        <d v="2020-09-11T00:00:00"/>
        <d v="2020-09-15T00:00:00"/>
      </sharedItems>
    </cacheField>
    <cacheField name="Revenue" numFmtId="0" formula="Qty*Price" databaseField="0"/>
    <cacheField name="Quarters" numFmtId="0" databaseField="0">
      <fieldGroup base="0">
        <rangePr groupBy="quarters" startDate="2020-01-02T00:00:00" endDate="2020-12-30T00:00:00"/>
        <groupItems count="6">
          <s v="&lt;1/2/2020"/>
          <s v="Qtr1"/>
          <s v="Qtr2"/>
          <s v="Qtr3"/>
          <s v="Qtr4"/>
          <s v="&gt;12/30/2020"/>
        </groupItems>
      </fieldGroup>
    </cacheField>
  </cacheFields>
  <extLst>
    <ext xmlns:x14="http://schemas.microsoft.com/office/spreadsheetml/2009/9/main" uri="{725AE2AE-9491-48be-B2B4-4EB974FC3084}">
      <x14:pivotCacheDefinition pivotCacheId="2"/>
    </ext>
  </extLst>
</pivotCacheDefinition>
</file>

<file path=xl/pivotCache/pivotCacheRecords1.xml><?xml version="1.0" encoding="utf-8"?>
<pivotCacheRecords xmlns="http://schemas.openxmlformats.org/spreadsheetml/2006/main" xmlns:r="http://schemas.openxmlformats.org/officeDocument/2006/relationships" count="1258">
  <r>
    <x v="0"/>
    <x v="0"/>
    <n v="2"/>
    <n v="100"/>
    <n v="97"/>
    <x v="0"/>
  </r>
  <r>
    <x v="1"/>
    <x v="1"/>
    <n v="20"/>
    <n v="50"/>
    <n v="48.5"/>
    <x v="1"/>
  </r>
  <r>
    <x v="2"/>
    <x v="2"/>
    <n v="30"/>
    <n v="30"/>
    <n v="29.099999999999998"/>
    <x v="2"/>
  </r>
  <r>
    <x v="3"/>
    <x v="3"/>
    <n v="2"/>
    <n v="45"/>
    <n v="43.65"/>
    <x v="3"/>
  </r>
  <r>
    <x v="4"/>
    <x v="4"/>
    <n v="5"/>
    <n v="70"/>
    <n v="67.899999999999991"/>
    <x v="4"/>
  </r>
  <r>
    <x v="5"/>
    <x v="5"/>
    <n v="8"/>
    <n v="90"/>
    <n v="87.3"/>
    <x v="5"/>
  </r>
  <r>
    <x v="6"/>
    <x v="6"/>
    <n v="10"/>
    <n v="80"/>
    <n v="77.599999999999994"/>
    <x v="6"/>
  </r>
  <r>
    <x v="7"/>
    <x v="7"/>
    <n v="7"/>
    <n v="12"/>
    <n v="11.64"/>
    <x v="7"/>
  </r>
  <r>
    <x v="8"/>
    <x v="1"/>
    <n v="8"/>
    <n v="50"/>
    <n v="48.5"/>
    <x v="8"/>
  </r>
  <r>
    <x v="9"/>
    <x v="8"/>
    <n v="9"/>
    <n v="15"/>
    <n v="14.549999999999999"/>
    <x v="9"/>
  </r>
  <r>
    <x v="10"/>
    <x v="9"/>
    <n v="4"/>
    <n v="19"/>
    <n v="18.43"/>
    <x v="10"/>
  </r>
  <r>
    <x v="11"/>
    <x v="10"/>
    <n v="8"/>
    <n v="100"/>
    <n v="97"/>
    <x v="11"/>
  </r>
  <r>
    <x v="12"/>
    <x v="11"/>
    <n v="200"/>
    <n v="50"/>
    <n v="48.5"/>
    <x v="12"/>
  </r>
  <r>
    <x v="13"/>
    <x v="12"/>
    <n v="600"/>
    <n v="30"/>
    <n v="29.099999999999998"/>
    <x v="13"/>
  </r>
  <r>
    <x v="14"/>
    <x v="13"/>
    <n v="80"/>
    <n v="45"/>
    <n v="43.65"/>
    <x v="14"/>
  </r>
  <r>
    <x v="15"/>
    <x v="2"/>
    <n v="50"/>
    <n v="30"/>
    <n v="29.099999999999998"/>
    <x v="15"/>
  </r>
  <r>
    <x v="16"/>
    <x v="14"/>
    <n v="40"/>
    <n v="70"/>
    <n v="67.899999999999991"/>
    <x v="16"/>
  </r>
  <r>
    <x v="17"/>
    <x v="13"/>
    <n v="30"/>
    <n v="45"/>
    <n v="43.65"/>
    <x v="17"/>
  </r>
  <r>
    <x v="18"/>
    <x v="15"/>
    <n v="20"/>
    <n v="90"/>
    <n v="87.3"/>
    <x v="18"/>
  </r>
  <r>
    <x v="19"/>
    <x v="16"/>
    <n v="33"/>
    <n v="80"/>
    <n v="77.599999999999994"/>
    <x v="19"/>
  </r>
  <r>
    <x v="20"/>
    <x v="3"/>
    <n v="21"/>
    <n v="45"/>
    <n v="43.65"/>
    <x v="20"/>
  </r>
  <r>
    <x v="21"/>
    <x v="17"/>
    <n v="89"/>
    <n v="12"/>
    <n v="11.64"/>
    <x v="21"/>
  </r>
  <r>
    <x v="22"/>
    <x v="18"/>
    <n v="1"/>
    <n v="15"/>
    <n v="14.549999999999999"/>
    <x v="22"/>
  </r>
  <r>
    <x v="23"/>
    <x v="19"/>
    <n v="20"/>
    <n v="19"/>
    <n v="18.43"/>
    <x v="23"/>
  </r>
  <r>
    <x v="24"/>
    <x v="20"/>
    <n v="30"/>
    <n v="100"/>
    <n v="97"/>
    <x v="24"/>
  </r>
  <r>
    <x v="25"/>
    <x v="21"/>
    <n v="2"/>
    <n v="50"/>
    <n v="48.5"/>
    <x v="25"/>
  </r>
  <r>
    <x v="26"/>
    <x v="8"/>
    <n v="5"/>
    <n v="15"/>
    <n v="14.549999999999999"/>
    <x v="26"/>
  </r>
  <r>
    <x v="27"/>
    <x v="10"/>
    <n v="8"/>
    <n v="100"/>
    <n v="97"/>
    <x v="27"/>
  </r>
  <r>
    <x v="28"/>
    <x v="11"/>
    <n v="10"/>
    <n v="50"/>
    <n v="48.5"/>
    <x v="28"/>
  </r>
  <r>
    <x v="29"/>
    <x v="12"/>
    <n v="7"/>
    <n v="30"/>
    <n v="29.099999999999998"/>
    <x v="29"/>
  </r>
  <r>
    <x v="30"/>
    <x v="13"/>
    <n v="8"/>
    <n v="45"/>
    <n v="43.65"/>
    <x v="30"/>
  </r>
  <r>
    <x v="31"/>
    <x v="15"/>
    <n v="9"/>
    <n v="90"/>
    <n v="87.3"/>
    <x v="31"/>
  </r>
  <r>
    <x v="32"/>
    <x v="16"/>
    <n v="4"/>
    <n v="80"/>
    <n v="77.599999999999994"/>
    <x v="32"/>
  </r>
  <r>
    <x v="33"/>
    <x v="18"/>
    <n v="8"/>
    <n v="15"/>
    <n v="14.549999999999999"/>
    <x v="33"/>
  </r>
  <r>
    <x v="34"/>
    <x v="19"/>
    <n v="200"/>
    <n v="19"/>
    <n v="18.43"/>
    <x v="34"/>
  </r>
  <r>
    <x v="35"/>
    <x v="22"/>
    <n v="600"/>
    <n v="30"/>
    <n v="29.099999999999998"/>
    <x v="35"/>
  </r>
  <r>
    <x v="36"/>
    <x v="23"/>
    <n v="80"/>
    <n v="45"/>
    <n v="43.65"/>
    <x v="36"/>
  </r>
  <r>
    <x v="37"/>
    <x v="24"/>
    <n v="50"/>
    <n v="70"/>
    <n v="67.899999999999991"/>
    <x v="37"/>
  </r>
  <r>
    <x v="38"/>
    <x v="25"/>
    <n v="40"/>
    <n v="90"/>
    <n v="87.3"/>
    <x v="38"/>
  </r>
  <r>
    <x v="39"/>
    <x v="26"/>
    <n v="30"/>
    <n v="80"/>
    <n v="77.599999999999994"/>
    <x v="39"/>
  </r>
  <r>
    <x v="40"/>
    <x v="27"/>
    <n v="20"/>
    <n v="12"/>
    <n v="11.64"/>
    <x v="40"/>
  </r>
  <r>
    <x v="41"/>
    <x v="28"/>
    <n v="33"/>
    <n v="15"/>
    <n v="14.549999999999999"/>
    <x v="41"/>
  </r>
  <r>
    <x v="42"/>
    <x v="21"/>
    <n v="21"/>
    <n v="50"/>
    <n v="48.5"/>
    <x v="42"/>
  </r>
  <r>
    <x v="43"/>
    <x v="6"/>
    <n v="89"/>
    <n v="80"/>
    <n v="77.599999999999994"/>
    <x v="43"/>
  </r>
  <r>
    <x v="44"/>
    <x v="0"/>
    <n v="1"/>
    <n v="100"/>
    <n v="97"/>
    <x v="44"/>
  </r>
  <r>
    <x v="45"/>
    <x v="29"/>
    <n v="20"/>
    <n v="19"/>
    <n v="18.43"/>
    <x v="45"/>
  </r>
  <r>
    <x v="46"/>
    <x v="1"/>
    <n v="30"/>
    <n v="50"/>
    <n v="48.5"/>
    <x v="46"/>
  </r>
  <r>
    <x v="47"/>
    <x v="9"/>
    <n v="2"/>
    <n v="19"/>
    <n v="18.43"/>
    <x v="47"/>
  </r>
  <r>
    <x v="48"/>
    <x v="2"/>
    <n v="5"/>
    <n v="30"/>
    <n v="29.099999999999998"/>
    <x v="48"/>
  </r>
  <r>
    <x v="49"/>
    <x v="14"/>
    <n v="8"/>
    <n v="70"/>
    <n v="67.899999999999991"/>
    <x v="49"/>
  </r>
  <r>
    <x v="50"/>
    <x v="3"/>
    <n v="10"/>
    <n v="45"/>
    <n v="43.65"/>
    <x v="50"/>
  </r>
  <r>
    <x v="51"/>
    <x v="17"/>
    <n v="7"/>
    <n v="12"/>
    <n v="11.64"/>
    <x v="51"/>
  </r>
  <r>
    <x v="52"/>
    <x v="4"/>
    <n v="8"/>
    <n v="70"/>
    <n v="67.899999999999991"/>
    <x v="52"/>
  </r>
  <r>
    <x v="53"/>
    <x v="20"/>
    <n v="9"/>
    <n v="100"/>
    <n v="97"/>
    <x v="53"/>
  </r>
  <r>
    <x v="54"/>
    <x v="5"/>
    <n v="4"/>
    <n v="90"/>
    <n v="87.3"/>
    <x v="54"/>
  </r>
  <r>
    <x v="55"/>
    <x v="30"/>
    <n v="8"/>
    <n v="100"/>
    <n v="97"/>
    <x v="55"/>
  </r>
  <r>
    <x v="56"/>
    <x v="6"/>
    <n v="200"/>
    <n v="80"/>
    <n v="77.599999999999994"/>
    <x v="56"/>
  </r>
  <r>
    <x v="57"/>
    <x v="0"/>
    <n v="600"/>
    <n v="100"/>
    <n v="97"/>
    <x v="57"/>
  </r>
  <r>
    <x v="58"/>
    <x v="7"/>
    <n v="80"/>
    <n v="12"/>
    <n v="11.64"/>
    <x v="58"/>
  </r>
  <r>
    <x v="59"/>
    <x v="31"/>
    <n v="50"/>
    <n v="50"/>
    <n v="48.5"/>
    <x v="59"/>
  </r>
  <r>
    <x v="60"/>
    <x v="1"/>
    <n v="40"/>
    <n v="50"/>
    <n v="48.5"/>
    <x v="60"/>
  </r>
  <r>
    <x v="61"/>
    <x v="8"/>
    <n v="30"/>
    <n v="15"/>
    <n v="14.549999999999999"/>
    <x v="61"/>
  </r>
  <r>
    <x v="62"/>
    <x v="9"/>
    <n v="20"/>
    <n v="19"/>
    <n v="18.43"/>
    <x v="62"/>
  </r>
  <r>
    <x v="63"/>
    <x v="10"/>
    <n v="33"/>
    <n v="100"/>
    <n v="97"/>
    <x v="63"/>
  </r>
  <r>
    <x v="64"/>
    <x v="11"/>
    <n v="21"/>
    <n v="50"/>
    <n v="48.5"/>
    <x v="64"/>
  </r>
  <r>
    <x v="65"/>
    <x v="12"/>
    <n v="89"/>
    <n v="30"/>
    <n v="29.099999999999998"/>
    <x v="65"/>
  </r>
  <r>
    <x v="66"/>
    <x v="13"/>
    <n v="1"/>
    <n v="45"/>
    <n v="43.65"/>
    <x v="66"/>
  </r>
  <r>
    <x v="67"/>
    <x v="2"/>
    <n v="20"/>
    <n v="30"/>
    <n v="29.099999999999998"/>
    <x v="67"/>
  </r>
  <r>
    <x v="68"/>
    <x v="14"/>
    <n v="30"/>
    <n v="70"/>
    <n v="67.899999999999991"/>
    <x v="68"/>
  </r>
  <r>
    <x v="69"/>
    <x v="13"/>
    <n v="2"/>
    <n v="45"/>
    <n v="43.65"/>
    <x v="69"/>
  </r>
  <r>
    <x v="70"/>
    <x v="15"/>
    <n v="5"/>
    <n v="90"/>
    <n v="87.3"/>
    <x v="70"/>
  </r>
  <r>
    <x v="71"/>
    <x v="16"/>
    <n v="8"/>
    <n v="80"/>
    <n v="77.599999999999994"/>
    <x v="71"/>
  </r>
  <r>
    <x v="72"/>
    <x v="3"/>
    <n v="10"/>
    <n v="45"/>
    <n v="43.65"/>
    <x v="72"/>
  </r>
  <r>
    <x v="73"/>
    <x v="17"/>
    <n v="7"/>
    <n v="12"/>
    <n v="11.64"/>
    <x v="73"/>
  </r>
  <r>
    <x v="74"/>
    <x v="18"/>
    <n v="8"/>
    <n v="15"/>
    <n v="14.549999999999999"/>
    <x v="74"/>
  </r>
  <r>
    <x v="75"/>
    <x v="19"/>
    <n v="9"/>
    <n v="19"/>
    <n v="18.43"/>
    <x v="75"/>
  </r>
  <r>
    <x v="76"/>
    <x v="22"/>
    <n v="4"/>
    <n v="30"/>
    <n v="29.099999999999998"/>
    <x v="76"/>
  </r>
  <r>
    <x v="77"/>
    <x v="4"/>
    <n v="8"/>
    <n v="70"/>
    <n v="67.899999999999991"/>
    <x v="77"/>
  </r>
  <r>
    <x v="78"/>
    <x v="20"/>
    <n v="200"/>
    <n v="100"/>
    <n v="97"/>
    <x v="78"/>
  </r>
  <r>
    <x v="79"/>
    <x v="5"/>
    <n v="600"/>
    <n v="90"/>
    <n v="87.3"/>
    <x v="79"/>
  </r>
  <r>
    <x v="80"/>
    <x v="27"/>
    <n v="80"/>
    <n v="12"/>
    <n v="11.64"/>
    <x v="80"/>
  </r>
  <r>
    <x v="81"/>
    <x v="28"/>
    <n v="50"/>
    <n v="15"/>
    <n v="14.549999999999999"/>
    <x v="81"/>
  </r>
  <r>
    <x v="82"/>
    <x v="21"/>
    <n v="40"/>
    <n v="50"/>
    <n v="48.5"/>
    <x v="82"/>
  </r>
  <r>
    <x v="83"/>
    <x v="30"/>
    <n v="30"/>
    <n v="100"/>
    <n v="97"/>
    <x v="83"/>
  </r>
  <r>
    <x v="84"/>
    <x v="7"/>
    <n v="20"/>
    <n v="12"/>
    <n v="11.64"/>
    <x v="84"/>
  </r>
  <r>
    <x v="85"/>
    <x v="31"/>
    <n v="33"/>
    <n v="50"/>
    <n v="48.5"/>
    <x v="85"/>
  </r>
  <r>
    <x v="86"/>
    <x v="8"/>
    <n v="21"/>
    <n v="15"/>
    <n v="14.549999999999999"/>
    <x v="86"/>
  </r>
  <r>
    <x v="87"/>
    <x v="13"/>
    <n v="89"/>
    <n v="45"/>
    <n v="43.65"/>
    <x v="87"/>
  </r>
  <r>
    <x v="88"/>
    <x v="19"/>
    <n v="1"/>
    <n v="19"/>
    <n v="18.43"/>
    <x v="88"/>
  </r>
  <r>
    <x v="89"/>
    <x v="25"/>
    <n v="20"/>
    <n v="90"/>
    <n v="87.3"/>
    <x v="89"/>
  </r>
  <r>
    <x v="90"/>
    <x v="21"/>
    <n v="30"/>
    <n v="50"/>
    <n v="48.5"/>
    <x v="90"/>
  </r>
  <r>
    <x v="91"/>
    <x v="1"/>
    <n v="2"/>
    <n v="50"/>
    <n v="48.5"/>
    <x v="91"/>
  </r>
  <r>
    <x v="92"/>
    <x v="3"/>
    <n v="5"/>
    <n v="45"/>
    <n v="43.65"/>
    <x v="92"/>
  </r>
  <r>
    <x v="93"/>
    <x v="5"/>
    <n v="8"/>
    <n v="90"/>
    <n v="87.3"/>
    <x v="93"/>
  </r>
  <r>
    <x v="94"/>
    <x v="7"/>
    <n v="10"/>
    <n v="12"/>
    <n v="11.64"/>
    <x v="94"/>
  </r>
  <r>
    <x v="95"/>
    <x v="9"/>
    <n v="7"/>
    <n v="19"/>
    <n v="18.43"/>
    <x v="95"/>
  </r>
  <r>
    <x v="96"/>
    <x v="13"/>
    <n v="8"/>
    <n v="45"/>
    <n v="43.65"/>
    <x v="96"/>
  </r>
  <r>
    <x v="97"/>
    <x v="15"/>
    <n v="9"/>
    <n v="90"/>
    <n v="87.3"/>
    <x v="97"/>
  </r>
  <r>
    <x v="98"/>
    <x v="18"/>
    <n v="4"/>
    <n v="15"/>
    <n v="14.549999999999999"/>
    <x v="98"/>
  </r>
  <r>
    <x v="99"/>
    <x v="20"/>
    <n v="8"/>
    <n v="100"/>
    <n v="97"/>
    <x v="99"/>
  </r>
  <r>
    <x v="100"/>
    <x v="21"/>
    <n v="200"/>
    <n v="50"/>
    <n v="48.5"/>
    <x v="100"/>
  </r>
  <r>
    <x v="101"/>
    <x v="8"/>
    <n v="600"/>
    <n v="15"/>
    <n v="14.549999999999999"/>
    <x v="101"/>
  </r>
  <r>
    <x v="102"/>
    <x v="13"/>
    <n v="80"/>
    <n v="45"/>
    <n v="43.65"/>
    <x v="102"/>
  </r>
  <r>
    <x v="103"/>
    <x v="19"/>
    <n v="50"/>
    <n v="19"/>
    <n v="18.43"/>
    <x v="103"/>
  </r>
  <r>
    <x v="104"/>
    <x v="25"/>
    <n v="40"/>
    <n v="90"/>
    <n v="87.3"/>
    <x v="104"/>
  </r>
  <r>
    <x v="105"/>
    <x v="9"/>
    <n v="30"/>
    <n v="19"/>
    <n v="18.43"/>
    <x v="105"/>
  </r>
  <r>
    <x v="106"/>
    <x v="27"/>
    <n v="20"/>
    <n v="12"/>
    <n v="11.64"/>
    <x v="106"/>
  </r>
  <r>
    <x v="107"/>
    <x v="21"/>
    <n v="33"/>
    <n v="50"/>
    <n v="48.5"/>
    <x v="107"/>
  </r>
  <r>
    <x v="108"/>
    <x v="7"/>
    <n v="21"/>
    <n v="12"/>
    <n v="11.64"/>
    <x v="108"/>
  </r>
  <r>
    <x v="109"/>
    <x v="8"/>
    <n v="89"/>
    <n v="15"/>
    <n v="14.549999999999999"/>
    <x v="109"/>
  </r>
  <r>
    <x v="110"/>
    <x v="11"/>
    <n v="1"/>
    <n v="50"/>
    <n v="48.5"/>
    <x v="110"/>
  </r>
  <r>
    <x v="111"/>
    <x v="13"/>
    <n v="20"/>
    <n v="45"/>
    <n v="43.65"/>
    <x v="111"/>
  </r>
  <r>
    <x v="112"/>
    <x v="16"/>
    <n v="30"/>
    <n v="80"/>
    <n v="77.599999999999994"/>
    <x v="112"/>
  </r>
  <r>
    <x v="113"/>
    <x v="19"/>
    <n v="2"/>
    <n v="19"/>
    <n v="18.43"/>
    <x v="113"/>
  </r>
  <r>
    <x v="114"/>
    <x v="23"/>
    <n v="5"/>
    <n v="45"/>
    <n v="43.65"/>
    <x v="114"/>
  </r>
  <r>
    <x v="115"/>
    <x v="24"/>
    <n v="8"/>
    <n v="70"/>
    <n v="67.899999999999991"/>
    <x v="115"/>
  </r>
  <r>
    <x v="116"/>
    <x v="25"/>
    <n v="10"/>
    <n v="90"/>
    <n v="87.3"/>
    <x v="116"/>
  </r>
  <r>
    <x v="117"/>
    <x v="26"/>
    <n v="7"/>
    <n v="80"/>
    <n v="77.599999999999994"/>
    <x v="117"/>
  </r>
  <r>
    <x v="118"/>
    <x v="27"/>
    <n v="8"/>
    <n v="12"/>
    <n v="11.64"/>
    <x v="118"/>
  </r>
  <r>
    <x v="119"/>
    <x v="28"/>
    <n v="9"/>
    <n v="15"/>
    <n v="14.549999999999999"/>
    <x v="119"/>
  </r>
  <r>
    <x v="120"/>
    <x v="21"/>
    <n v="4"/>
    <n v="50"/>
    <n v="48.5"/>
    <x v="120"/>
  </r>
  <r>
    <x v="121"/>
    <x v="6"/>
    <n v="8"/>
    <n v="80"/>
    <n v="77.599999999999994"/>
    <x v="121"/>
  </r>
  <r>
    <x v="122"/>
    <x v="0"/>
    <n v="200"/>
    <n v="100"/>
    <n v="97"/>
    <x v="122"/>
  </r>
  <r>
    <x v="123"/>
    <x v="29"/>
    <n v="600"/>
    <n v="19"/>
    <n v="18.43"/>
    <x v="123"/>
  </r>
  <r>
    <x v="124"/>
    <x v="1"/>
    <n v="80"/>
    <n v="50"/>
    <n v="48.5"/>
    <x v="124"/>
  </r>
  <r>
    <x v="125"/>
    <x v="9"/>
    <n v="50"/>
    <n v="19"/>
    <n v="18.43"/>
    <x v="125"/>
  </r>
  <r>
    <x v="126"/>
    <x v="2"/>
    <n v="40"/>
    <n v="30"/>
    <n v="29.099999999999998"/>
    <x v="126"/>
  </r>
  <r>
    <x v="127"/>
    <x v="14"/>
    <n v="30"/>
    <n v="70"/>
    <n v="67.899999999999991"/>
    <x v="127"/>
  </r>
  <r>
    <x v="128"/>
    <x v="3"/>
    <n v="20"/>
    <n v="45"/>
    <n v="43.65"/>
    <x v="128"/>
  </r>
  <r>
    <x v="129"/>
    <x v="17"/>
    <n v="33"/>
    <n v="12"/>
    <n v="11.64"/>
    <x v="129"/>
  </r>
  <r>
    <x v="130"/>
    <x v="4"/>
    <n v="21"/>
    <n v="70"/>
    <n v="67.899999999999991"/>
    <x v="130"/>
  </r>
  <r>
    <x v="131"/>
    <x v="20"/>
    <n v="89"/>
    <n v="100"/>
    <n v="97"/>
    <x v="131"/>
  </r>
  <r>
    <x v="132"/>
    <x v="5"/>
    <n v="1"/>
    <n v="90"/>
    <n v="87.3"/>
    <x v="132"/>
  </r>
  <r>
    <x v="133"/>
    <x v="0"/>
    <n v="20"/>
    <n v="100"/>
    <n v="97"/>
    <x v="133"/>
  </r>
  <r>
    <x v="134"/>
    <x v="7"/>
    <n v="30"/>
    <n v="12"/>
    <n v="11.64"/>
    <x v="134"/>
  </r>
  <r>
    <x v="135"/>
    <x v="31"/>
    <n v="2"/>
    <n v="50"/>
    <n v="48.5"/>
    <x v="135"/>
  </r>
  <r>
    <x v="136"/>
    <x v="1"/>
    <n v="5"/>
    <n v="50"/>
    <n v="48.5"/>
    <x v="136"/>
  </r>
  <r>
    <x v="137"/>
    <x v="8"/>
    <n v="8"/>
    <n v="15"/>
    <n v="14.549999999999999"/>
    <x v="137"/>
  </r>
  <r>
    <x v="138"/>
    <x v="9"/>
    <n v="10"/>
    <n v="19"/>
    <n v="18.43"/>
    <x v="138"/>
  </r>
  <r>
    <x v="139"/>
    <x v="10"/>
    <n v="7"/>
    <n v="100"/>
    <n v="97"/>
    <x v="139"/>
  </r>
  <r>
    <x v="140"/>
    <x v="11"/>
    <n v="8"/>
    <n v="50"/>
    <n v="48.5"/>
    <x v="140"/>
  </r>
  <r>
    <x v="141"/>
    <x v="12"/>
    <n v="9"/>
    <n v="30"/>
    <n v="29.099999999999998"/>
    <x v="141"/>
  </r>
  <r>
    <x v="142"/>
    <x v="13"/>
    <n v="4"/>
    <n v="45"/>
    <n v="43.65"/>
    <x v="142"/>
  </r>
  <r>
    <x v="143"/>
    <x v="2"/>
    <n v="8"/>
    <n v="30"/>
    <n v="29.099999999999998"/>
    <x v="143"/>
  </r>
  <r>
    <x v="144"/>
    <x v="14"/>
    <n v="200"/>
    <n v="70"/>
    <n v="67.899999999999991"/>
    <x v="144"/>
  </r>
  <r>
    <x v="145"/>
    <x v="13"/>
    <n v="600"/>
    <n v="45"/>
    <n v="43.65"/>
    <x v="145"/>
  </r>
  <r>
    <x v="146"/>
    <x v="15"/>
    <n v="80"/>
    <n v="90"/>
    <n v="87.3"/>
    <x v="146"/>
  </r>
  <r>
    <x v="147"/>
    <x v="16"/>
    <n v="50"/>
    <n v="80"/>
    <n v="77.599999999999994"/>
    <x v="147"/>
  </r>
  <r>
    <x v="148"/>
    <x v="3"/>
    <n v="40"/>
    <n v="45"/>
    <n v="43.65"/>
    <x v="148"/>
  </r>
  <r>
    <x v="149"/>
    <x v="17"/>
    <n v="30"/>
    <n v="12"/>
    <n v="11.64"/>
    <x v="149"/>
  </r>
  <r>
    <x v="150"/>
    <x v="18"/>
    <n v="20"/>
    <n v="15"/>
    <n v="14.549999999999999"/>
    <x v="150"/>
  </r>
  <r>
    <x v="151"/>
    <x v="22"/>
    <n v="33"/>
    <n v="30"/>
    <n v="29.099999999999998"/>
    <x v="151"/>
  </r>
  <r>
    <x v="152"/>
    <x v="4"/>
    <n v="21"/>
    <n v="70"/>
    <n v="67.899999999999991"/>
    <x v="152"/>
  </r>
  <r>
    <x v="153"/>
    <x v="20"/>
    <n v="89"/>
    <n v="100"/>
    <n v="97"/>
    <x v="153"/>
  </r>
  <r>
    <x v="154"/>
    <x v="5"/>
    <n v="1"/>
    <n v="90"/>
    <n v="87.3"/>
    <x v="154"/>
  </r>
  <r>
    <x v="155"/>
    <x v="27"/>
    <n v="20"/>
    <n v="12"/>
    <n v="11.64"/>
    <x v="155"/>
  </r>
  <r>
    <x v="156"/>
    <x v="28"/>
    <n v="30"/>
    <n v="15"/>
    <n v="14.549999999999999"/>
    <x v="156"/>
  </r>
  <r>
    <x v="157"/>
    <x v="21"/>
    <n v="2"/>
    <n v="50"/>
    <n v="48.5"/>
    <x v="157"/>
  </r>
  <r>
    <x v="158"/>
    <x v="30"/>
    <n v="5"/>
    <n v="100"/>
    <n v="97"/>
    <x v="158"/>
  </r>
  <r>
    <x v="159"/>
    <x v="7"/>
    <n v="8"/>
    <n v="12"/>
    <n v="11.64"/>
    <x v="159"/>
  </r>
  <r>
    <x v="160"/>
    <x v="31"/>
    <n v="10"/>
    <n v="50"/>
    <n v="48.5"/>
    <x v="160"/>
  </r>
  <r>
    <x v="161"/>
    <x v="8"/>
    <n v="7"/>
    <n v="15"/>
    <n v="14.549999999999999"/>
    <x v="161"/>
  </r>
  <r>
    <x v="162"/>
    <x v="10"/>
    <n v="8"/>
    <n v="100"/>
    <n v="97"/>
    <x v="162"/>
  </r>
  <r>
    <x v="163"/>
    <x v="11"/>
    <n v="9"/>
    <n v="50"/>
    <n v="48.5"/>
    <x v="163"/>
  </r>
  <r>
    <x v="164"/>
    <x v="12"/>
    <n v="4"/>
    <n v="30"/>
    <n v="29.099999999999998"/>
    <x v="164"/>
  </r>
  <r>
    <x v="165"/>
    <x v="13"/>
    <n v="8"/>
    <n v="45"/>
    <n v="43.65"/>
    <x v="165"/>
  </r>
  <r>
    <x v="166"/>
    <x v="15"/>
    <n v="200"/>
    <n v="90"/>
    <n v="87.3"/>
    <x v="166"/>
  </r>
  <r>
    <x v="167"/>
    <x v="16"/>
    <n v="600"/>
    <n v="80"/>
    <n v="77.599999999999994"/>
    <x v="167"/>
  </r>
  <r>
    <x v="168"/>
    <x v="18"/>
    <n v="80"/>
    <n v="15"/>
    <n v="14.549999999999999"/>
    <x v="168"/>
  </r>
  <r>
    <x v="169"/>
    <x v="19"/>
    <n v="50"/>
    <n v="19"/>
    <n v="18.43"/>
    <x v="169"/>
  </r>
  <r>
    <x v="170"/>
    <x v="22"/>
    <n v="40"/>
    <n v="30"/>
    <n v="29.099999999999998"/>
    <x v="170"/>
  </r>
  <r>
    <x v="171"/>
    <x v="23"/>
    <n v="30"/>
    <n v="45"/>
    <n v="43.65"/>
    <x v="171"/>
  </r>
  <r>
    <x v="172"/>
    <x v="24"/>
    <n v="20"/>
    <n v="70"/>
    <n v="67.899999999999991"/>
    <x v="172"/>
  </r>
  <r>
    <x v="173"/>
    <x v="25"/>
    <n v="33"/>
    <n v="90"/>
    <n v="87.3"/>
    <x v="173"/>
  </r>
  <r>
    <x v="174"/>
    <x v="26"/>
    <n v="21"/>
    <n v="80"/>
    <n v="77.599999999999994"/>
    <x v="174"/>
  </r>
  <r>
    <x v="175"/>
    <x v="27"/>
    <n v="89"/>
    <n v="12"/>
    <n v="11.64"/>
    <x v="175"/>
  </r>
  <r>
    <x v="176"/>
    <x v="28"/>
    <n v="1"/>
    <n v="15"/>
    <n v="14.549999999999999"/>
    <x v="176"/>
  </r>
  <r>
    <x v="177"/>
    <x v="21"/>
    <n v="20"/>
    <n v="50"/>
    <n v="48.5"/>
    <x v="177"/>
  </r>
  <r>
    <x v="178"/>
    <x v="6"/>
    <n v="30"/>
    <n v="80"/>
    <n v="77.599999999999994"/>
    <x v="178"/>
  </r>
  <r>
    <x v="179"/>
    <x v="0"/>
    <n v="2"/>
    <n v="100"/>
    <n v="97"/>
    <x v="179"/>
  </r>
  <r>
    <x v="180"/>
    <x v="29"/>
    <n v="5"/>
    <n v="19"/>
    <n v="18.43"/>
    <x v="180"/>
  </r>
  <r>
    <x v="181"/>
    <x v="1"/>
    <n v="8"/>
    <n v="50"/>
    <n v="48.5"/>
    <x v="181"/>
  </r>
  <r>
    <x v="182"/>
    <x v="9"/>
    <n v="10"/>
    <n v="19"/>
    <n v="18.43"/>
    <x v="182"/>
  </r>
  <r>
    <x v="183"/>
    <x v="2"/>
    <n v="7"/>
    <n v="30"/>
    <n v="29.099999999999998"/>
    <x v="183"/>
  </r>
  <r>
    <x v="184"/>
    <x v="14"/>
    <n v="8"/>
    <n v="70"/>
    <n v="67.899999999999991"/>
    <x v="184"/>
  </r>
  <r>
    <x v="185"/>
    <x v="3"/>
    <n v="9"/>
    <n v="45"/>
    <n v="43.65"/>
    <x v="185"/>
  </r>
  <r>
    <x v="186"/>
    <x v="17"/>
    <n v="4"/>
    <n v="12"/>
    <n v="11.64"/>
    <x v="186"/>
  </r>
  <r>
    <x v="187"/>
    <x v="4"/>
    <n v="8"/>
    <n v="70"/>
    <n v="67.899999999999991"/>
    <x v="187"/>
  </r>
  <r>
    <x v="188"/>
    <x v="20"/>
    <n v="200"/>
    <n v="100"/>
    <n v="97"/>
    <x v="188"/>
  </r>
  <r>
    <x v="189"/>
    <x v="5"/>
    <n v="600"/>
    <n v="90"/>
    <n v="87.3"/>
    <x v="189"/>
  </r>
  <r>
    <x v="190"/>
    <x v="0"/>
    <n v="80"/>
    <n v="100"/>
    <n v="97"/>
    <x v="190"/>
  </r>
  <r>
    <x v="191"/>
    <x v="7"/>
    <n v="50"/>
    <n v="12"/>
    <n v="11.64"/>
    <x v="191"/>
  </r>
  <r>
    <x v="192"/>
    <x v="31"/>
    <n v="40"/>
    <n v="50"/>
    <n v="48.5"/>
    <x v="192"/>
  </r>
  <r>
    <x v="193"/>
    <x v="1"/>
    <n v="30"/>
    <n v="50"/>
    <n v="48.5"/>
    <x v="193"/>
  </r>
  <r>
    <x v="194"/>
    <x v="8"/>
    <n v="20"/>
    <n v="15"/>
    <n v="14.549999999999999"/>
    <x v="194"/>
  </r>
  <r>
    <x v="195"/>
    <x v="9"/>
    <n v="33"/>
    <n v="19"/>
    <n v="18.43"/>
    <x v="195"/>
  </r>
  <r>
    <x v="196"/>
    <x v="10"/>
    <n v="21"/>
    <n v="100"/>
    <n v="97"/>
    <x v="196"/>
  </r>
  <r>
    <x v="197"/>
    <x v="11"/>
    <n v="89"/>
    <n v="50"/>
    <n v="48.5"/>
    <x v="197"/>
  </r>
  <r>
    <x v="198"/>
    <x v="12"/>
    <n v="1"/>
    <n v="30"/>
    <n v="29.099999999999998"/>
    <x v="198"/>
  </r>
  <r>
    <x v="199"/>
    <x v="13"/>
    <n v="20"/>
    <n v="45"/>
    <n v="43.65"/>
    <x v="199"/>
  </r>
  <r>
    <x v="200"/>
    <x v="2"/>
    <n v="30"/>
    <n v="30"/>
    <n v="29.099999999999998"/>
    <x v="200"/>
  </r>
  <r>
    <x v="201"/>
    <x v="14"/>
    <n v="2"/>
    <n v="70"/>
    <n v="67.899999999999991"/>
    <x v="201"/>
  </r>
  <r>
    <x v="202"/>
    <x v="13"/>
    <n v="5"/>
    <n v="45"/>
    <n v="43.65"/>
    <x v="202"/>
  </r>
  <r>
    <x v="203"/>
    <x v="15"/>
    <n v="8"/>
    <n v="90"/>
    <n v="87.3"/>
    <x v="203"/>
  </r>
  <r>
    <x v="204"/>
    <x v="16"/>
    <n v="10"/>
    <n v="80"/>
    <n v="77.599999999999994"/>
    <x v="204"/>
  </r>
  <r>
    <x v="205"/>
    <x v="3"/>
    <n v="7"/>
    <n v="45"/>
    <n v="43.65"/>
    <x v="205"/>
  </r>
  <r>
    <x v="206"/>
    <x v="17"/>
    <n v="8"/>
    <n v="12"/>
    <n v="11.64"/>
    <x v="206"/>
  </r>
  <r>
    <x v="207"/>
    <x v="18"/>
    <n v="9"/>
    <n v="15"/>
    <n v="14.549999999999999"/>
    <x v="207"/>
  </r>
  <r>
    <x v="208"/>
    <x v="22"/>
    <n v="4"/>
    <n v="30"/>
    <n v="29.099999999999998"/>
    <x v="208"/>
  </r>
  <r>
    <x v="209"/>
    <x v="4"/>
    <n v="8"/>
    <n v="70"/>
    <n v="67.899999999999991"/>
    <x v="209"/>
  </r>
  <r>
    <x v="210"/>
    <x v="20"/>
    <n v="200"/>
    <n v="100"/>
    <n v="97"/>
    <x v="210"/>
  </r>
  <r>
    <x v="211"/>
    <x v="5"/>
    <n v="600"/>
    <n v="90"/>
    <n v="87.3"/>
    <x v="211"/>
  </r>
  <r>
    <x v="212"/>
    <x v="7"/>
    <n v="80"/>
    <n v="12"/>
    <n v="11.64"/>
    <x v="212"/>
  </r>
  <r>
    <x v="213"/>
    <x v="30"/>
    <n v="50"/>
    <n v="100"/>
    <n v="97"/>
    <x v="213"/>
  </r>
  <r>
    <x v="214"/>
    <x v="12"/>
    <n v="40"/>
    <n v="30"/>
    <n v="29.099999999999998"/>
    <x v="214"/>
  </r>
  <r>
    <x v="215"/>
    <x v="13"/>
    <n v="30"/>
    <n v="45"/>
    <n v="43.65"/>
    <x v="215"/>
  </r>
  <r>
    <x v="216"/>
    <x v="17"/>
    <n v="20"/>
    <n v="12"/>
    <n v="11.64"/>
    <x v="216"/>
  </r>
  <r>
    <x v="117"/>
    <x v="0"/>
    <n v="33"/>
    <n v="100"/>
    <n v="97"/>
    <x v="117"/>
  </r>
  <r>
    <x v="119"/>
    <x v="1"/>
    <n v="21"/>
    <n v="50"/>
    <n v="48.5"/>
    <x v="119"/>
  </r>
  <r>
    <x v="121"/>
    <x v="2"/>
    <n v="89"/>
    <n v="30"/>
    <n v="29.099999999999998"/>
    <x v="121"/>
  </r>
  <r>
    <x v="123"/>
    <x v="3"/>
    <n v="1"/>
    <n v="45"/>
    <n v="43.65"/>
    <x v="123"/>
  </r>
  <r>
    <x v="125"/>
    <x v="4"/>
    <n v="20"/>
    <n v="70"/>
    <n v="67.899999999999991"/>
    <x v="125"/>
  </r>
  <r>
    <x v="127"/>
    <x v="5"/>
    <n v="30"/>
    <n v="90"/>
    <n v="87.3"/>
    <x v="127"/>
  </r>
  <r>
    <x v="111"/>
    <x v="6"/>
    <n v="2"/>
    <n v="80"/>
    <n v="77.599999999999994"/>
    <x v="111"/>
  </r>
  <r>
    <x v="112"/>
    <x v="7"/>
    <n v="5"/>
    <n v="12"/>
    <n v="11.64"/>
    <x v="112"/>
  </r>
  <r>
    <x v="113"/>
    <x v="1"/>
    <n v="8"/>
    <n v="50"/>
    <n v="48.5"/>
    <x v="113"/>
  </r>
  <r>
    <x v="114"/>
    <x v="9"/>
    <n v="10"/>
    <n v="19"/>
    <n v="18.43"/>
    <x v="114"/>
  </r>
  <r>
    <x v="118"/>
    <x v="13"/>
    <n v="7"/>
    <n v="45"/>
    <n v="43.65"/>
    <x v="118"/>
  </r>
  <r>
    <x v="122"/>
    <x v="15"/>
    <n v="8"/>
    <n v="90"/>
    <n v="87.3"/>
    <x v="122"/>
  </r>
  <r>
    <x v="126"/>
    <x v="18"/>
    <n v="9"/>
    <n v="15"/>
    <n v="14.549999999999999"/>
    <x v="126"/>
  </r>
  <r>
    <x v="217"/>
    <x v="20"/>
    <n v="4"/>
    <n v="100"/>
    <n v="97"/>
    <x v="217"/>
  </r>
  <r>
    <x v="218"/>
    <x v="21"/>
    <n v="8"/>
    <n v="50"/>
    <n v="48.5"/>
    <x v="218"/>
  </r>
  <r>
    <x v="117"/>
    <x v="8"/>
    <n v="200"/>
    <n v="15"/>
    <n v="14.549999999999999"/>
    <x v="117"/>
  </r>
  <r>
    <x v="121"/>
    <x v="13"/>
    <n v="600"/>
    <n v="45"/>
    <n v="43.65"/>
    <x v="121"/>
  </r>
  <r>
    <x v="125"/>
    <x v="19"/>
    <n v="80"/>
    <n v="19"/>
    <n v="18.43"/>
    <x v="125"/>
  </r>
  <r>
    <x v="111"/>
    <x v="25"/>
    <n v="50"/>
    <n v="90"/>
    <n v="87.3"/>
    <x v="111"/>
  </r>
  <r>
    <x v="113"/>
    <x v="21"/>
    <n v="40"/>
    <n v="50"/>
    <n v="48.5"/>
    <x v="113"/>
  </r>
  <r>
    <x v="116"/>
    <x v="1"/>
    <n v="30"/>
    <n v="50"/>
    <n v="48.5"/>
    <x v="116"/>
  </r>
  <r>
    <x v="120"/>
    <x v="3"/>
    <n v="20"/>
    <n v="45"/>
    <n v="43.65"/>
    <x v="120"/>
  </r>
  <r>
    <x v="124"/>
    <x v="5"/>
    <n v="33"/>
    <n v="90"/>
    <n v="87.3"/>
    <x v="124"/>
  </r>
  <r>
    <x v="106"/>
    <x v="7"/>
    <n v="21"/>
    <n v="12"/>
    <n v="11.64"/>
    <x v="106"/>
  </r>
  <r>
    <x v="108"/>
    <x v="9"/>
    <n v="89"/>
    <n v="19"/>
    <n v="18.43"/>
    <x v="108"/>
  </r>
  <r>
    <x v="110"/>
    <x v="13"/>
    <n v="1"/>
    <n v="45"/>
    <n v="43.65"/>
    <x v="110"/>
  </r>
  <r>
    <x v="112"/>
    <x v="15"/>
    <n v="20"/>
    <n v="90"/>
    <n v="87.3"/>
    <x v="112"/>
  </r>
  <r>
    <x v="114"/>
    <x v="18"/>
    <n v="30"/>
    <n v="15"/>
    <n v="14.549999999999999"/>
    <x v="114"/>
  </r>
  <r>
    <x v="118"/>
    <x v="20"/>
    <n v="2"/>
    <n v="100"/>
    <n v="97"/>
    <x v="118"/>
  </r>
  <r>
    <x v="122"/>
    <x v="21"/>
    <n v="5"/>
    <n v="50"/>
    <n v="48.5"/>
    <x v="122"/>
  </r>
  <r>
    <x v="126"/>
    <x v="8"/>
    <n v="8"/>
    <n v="15"/>
    <n v="14.549999999999999"/>
    <x v="126"/>
  </r>
  <r>
    <x v="219"/>
    <x v="13"/>
    <n v="10"/>
    <n v="45"/>
    <n v="43.65"/>
    <x v="219"/>
  </r>
  <r>
    <x v="220"/>
    <x v="19"/>
    <n v="7"/>
    <n v="19"/>
    <n v="18.43"/>
    <x v="220"/>
  </r>
  <r>
    <x v="221"/>
    <x v="25"/>
    <n v="8"/>
    <n v="90"/>
    <n v="87.3"/>
    <x v="221"/>
  </r>
  <r>
    <x v="222"/>
    <x v="21"/>
    <n v="9"/>
    <n v="50"/>
    <n v="48.5"/>
    <x v="222"/>
  </r>
  <r>
    <x v="223"/>
    <x v="1"/>
    <n v="4"/>
    <n v="50"/>
    <n v="48.5"/>
    <x v="223"/>
  </r>
  <r>
    <x v="224"/>
    <x v="3"/>
    <n v="8"/>
    <n v="45"/>
    <n v="43.65"/>
    <x v="224"/>
  </r>
  <r>
    <x v="115"/>
    <x v="5"/>
    <n v="200"/>
    <n v="90"/>
    <n v="87.3"/>
    <x v="115"/>
  </r>
  <r>
    <x v="119"/>
    <x v="7"/>
    <n v="600"/>
    <n v="12"/>
    <n v="11.64"/>
    <x v="119"/>
  </r>
  <r>
    <x v="123"/>
    <x v="9"/>
    <n v="80"/>
    <n v="19"/>
    <n v="18.43"/>
    <x v="123"/>
  </r>
  <r>
    <x v="127"/>
    <x v="13"/>
    <n v="50"/>
    <n v="45"/>
    <n v="43.65"/>
    <x v="127"/>
  </r>
  <r>
    <x v="225"/>
    <x v="15"/>
    <n v="40"/>
    <n v="90"/>
    <n v="87.3"/>
    <x v="225"/>
  </r>
  <r>
    <x v="226"/>
    <x v="18"/>
    <n v="30"/>
    <n v="15"/>
    <n v="14.549999999999999"/>
    <x v="226"/>
  </r>
  <r>
    <x v="220"/>
    <x v="20"/>
    <n v="20"/>
    <n v="100"/>
    <n v="97"/>
    <x v="220"/>
  </r>
  <r>
    <x v="227"/>
    <x v="21"/>
    <n v="33"/>
    <n v="50"/>
    <n v="48.5"/>
    <x v="227"/>
  </r>
  <r>
    <x v="228"/>
    <x v="8"/>
    <n v="21"/>
    <n v="15"/>
    <n v="14.549999999999999"/>
    <x v="228"/>
  </r>
  <r>
    <x v="225"/>
    <x v="13"/>
    <n v="89"/>
    <n v="45"/>
    <n v="43.65"/>
    <x v="225"/>
  </r>
  <r>
    <x v="226"/>
    <x v="19"/>
    <n v="1"/>
    <n v="19"/>
    <n v="18.43"/>
    <x v="226"/>
  </r>
  <r>
    <x v="220"/>
    <x v="25"/>
    <n v="20"/>
    <n v="90"/>
    <n v="87.3"/>
    <x v="220"/>
  </r>
  <r>
    <x v="229"/>
    <x v="29"/>
    <n v="30"/>
    <n v="19"/>
    <n v="18.43"/>
    <x v="229"/>
  </r>
  <r>
    <x v="230"/>
    <x v="9"/>
    <n v="2"/>
    <n v="19"/>
    <n v="18.43"/>
    <x v="230"/>
  </r>
  <r>
    <x v="231"/>
    <x v="14"/>
    <n v="5"/>
    <n v="70"/>
    <n v="67.899999999999991"/>
    <x v="231"/>
  </r>
  <r>
    <x v="232"/>
    <x v="17"/>
    <n v="8"/>
    <n v="12"/>
    <n v="11.64"/>
    <x v="232"/>
  </r>
  <r>
    <x v="233"/>
    <x v="20"/>
    <n v="10"/>
    <n v="100"/>
    <n v="97"/>
    <x v="233"/>
  </r>
  <r>
    <x v="234"/>
    <x v="30"/>
    <n v="7"/>
    <n v="100"/>
    <n v="97"/>
    <x v="234"/>
  </r>
  <r>
    <x v="235"/>
    <x v="0"/>
    <n v="8"/>
    <n v="100"/>
    <n v="97"/>
    <x v="235"/>
  </r>
  <r>
    <x v="236"/>
    <x v="31"/>
    <n v="9"/>
    <n v="50"/>
    <n v="48.5"/>
    <x v="236"/>
  </r>
  <r>
    <x v="237"/>
    <x v="5"/>
    <n v="4"/>
    <n v="90"/>
    <n v="87.3"/>
    <x v="237"/>
  </r>
  <r>
    <x v="238"/>
    <x v="30"/>
    <n v="8"/>
    <n v="100"/>
    <n v="97"/>
    <x v="238"/>
  </r>
  <r>
    <x v="239"/>
    <x v="10"/>
    <n v="200"/>
    <n v="100"/>
    <n v="97"/>
    <x v="239"/>
  </r>
  <r>
    <x v="240"/>
    <x v="15"/>
    <n v="600"/>
    <n v="90"/>
    <n v="87.3"/>
    <x v="240"/>
  </r>
  <r>
    <x v="241"/>
    <x v="22"/>
    <n v="80"/>
    <n v="30"/>
    <n v="29.099999999999998"/>
    <x v="241"/>
  </r>
  <r>
    <x v="242"/>
    <x v="26"/>
    <n v="50"/>
    <n v="80"/>
    <n v="77.599999999999994"/>
    <x v="242"/>
  </r>
  <r>
    <x v="243"/>
    <x v="6"/>
    <n v="40"/>
    <n v="80"/>
    <n v="77.599999999999994"/>
    <x v="243"/>
  </r>
  <r>
    <x v="244"/>
    <x v="9"/>
    <n v="30"/>
    <n v="19"/>
    <n v="18.43"/>
    <x v="244"/>
  </r>
  <r>
    <x v="245"/>
    <x v="17"/>
    <n v="20"/>
    <n v="12"/>
    <n v="11.64"/>
    <x v="245"/>
  </r>
  <r>
    <x v="246"/>
    <x v="30"/>
    <n v="33"/>
    <n v="100"/>
    <n v="97"/>
    <x v="246"/>
  </r>
  <r>
    <x v="247"/>
    <x v="31"/>
    <n v="21"/>
    <n v="50"/>
    <n v="48.5"/>
    <x v="247"/>
  </r>
  <r>
    <x v="248"/>
    <x v="10"/>
    <n v="89"/>
    <n v="100"/>
    <n v="97"/>
    <x v="248"/>
  </r>
  <r>
    <x v="249"/>
    <x v="2"/>
    <n v="1"/>
    <n v="30"/>
    <n v="29.099999999999998"/>
    <x v="249"/>
  </r>
  <r>
    <x v="250"/>
    <x v="16"/>
    <n v="20"/>
    <n v="80"/>
    <n v="77.599999999999994"/>
    <x v="250"/>
  </r>
  <r>
    <x v="251"/>
    <x v="19"/>
    <n v="30"/>
    <n v="19"/>
    <n v="18.43"/>
    <x v="251"/>
  </r>
  <r>
    <x v="252"/>
    <x v="5"/>
    <n v="2"/>
    <n v="90"/>
    <n v="87.3"/>
    <x v="252"/>
  </r>
  <r>
    <x v="253"/>
    <x v="30"/>
    <n v="5"/>
    <n v="100"/>
    <n v="97"/>
    <x v="253"/>
  </r>
  <r>
    <x v="254"/>
    <x v="10"/>
    <n v="8"/>
    <n v="100"/>
    <n v="97"/>
    <x v="254"/>
  </r>
  <r>
    <x v="255"/>
    <x v="15"/>
    <n v="10"/>
    <n v="90"/>
    <n v="87.3"/>
    <x v="255"/>
  </r>
  <r>
    <x v="256"/>
    <x v="22"/>
    <n v="7"/>
    <n v="30"/>
    <n v="29.099999999999998"/>
    <x v="256"/>
  </r>
  <r>
    <x v="257"/>
    <x v="26"/>
    <n v="8"/>
    <n v="80"/>
    <n v="77.599999999999994"/>
    <x v="257"/>
  </r>
  <r>
    <x v="258"/>
    <x v="10"/>
    <n v="9"/>
    <n v="100"/>
    <n v="97"/>
    <x v="258"/>
  </r>
  <r>
    <x v="259"/>
    <x v="11"/>
    <n v="4"/>
    <n v="50"/>
    <n v="48.5"/>
    <x v="259"/>
  </r>
  <r>
    <x v="260"/>
    <x v="12"/>
    <n v="8"/>
    <n v="30"/>
    <n v="29.099999999999998"/>
    <x v="260"/>
  </r>
  <r>
    <x v="261"/>
    <x v="13"/>
    <n v="200"/>
    <n v="45"/>
    <n v="43.65"/>
    <x v="261"/>
  </r>
  <r>
    <x v="262"/>
    <x v="2"/>
    <n v="600"/>
    <n v="30"/>
    <n v="29.099999999999998"/>
    <x v="262"/>
  </r>
  <r>
    <x v="263"/>
    <x v="14"/>
    <n v="80"/>
    <n v="70"/>
    <n v="67.899999999999991"/>
    <x v="263"/>
  </r>
  <r>
    <x v="264"/>
    <x v="13"/>
    <n v="50"/>
    <n v="45"/>
    <n v="43.65"/>
    <x v="264"/>
  </r>
  <r>
    <x v="265"/>
    <x v="15"/>
    <n v="40"/>
    <n v="90"/>
    <n v="87.3"/>
    <x v="265"/>
  </r>
  <r>
    <x v="266"/>
    <x v="16"/>
    <n v="30"/>
    <n v="80"/>
    <n v="77.599999999999994"/>
    <x v="266"/>
  </r>
  <r>
    <x v="267"/>
    <x v="3"/>
    <n v="20"/>
    <n v="45"/>
    <n v="43.65"/>
    <x v="267"/>
  </r>
  <r>
    <x v="268"/>
    <x v="17"/>
    <n v="33"/>
    <n v="12"/>
    <n v="11.64"/>
    <x v="268"/>
  </r>
  <r>
    <x v="269"/>
    <x v="18"/>
    <n v="21"/>
    <n v="15"/>
    <n v="14.549999999999999"/>
    <x v="269"/>
  </r>
  <r>
    <x v="270"/>
    <x v="19"/>
    <n v="89"/>
    <n v="19"/>
    <n v="18.43"/>
    <x v="270"/>
  </r>
  <r>
    <x v="271"/>
    <x v="22"/>
    <n v="1"/>
    <n v="30"/>
    <n v="29.099999999999998"/>
    <x v="271"/>
  </r>
  <r>
    <x v="272"/>
    <x v="4"/>
    <n v="20"/>
    <n v="70"/>
    <n v="67.899999999999991"/>
    <x v="272"/>
  </r>
  <r>
    <x v="273"/>
    <x v="20"/>
    <n v="30"/>
    <n v="100"/>
    <n v="97"/>
    <x v="273"/>
  </r>
  <r>
    <x v="274"/>
    <x v="5"/>
    <n v="2"/>
    <n v="90"/>
    <n v="87.3"/>
    <x v="274"/>
  </r>
  <r>
    <x v="221"/>
    <x v="28"/>
    <n v="5"/>
    <n v="15"/>
    <n v="14.549999999999999"/>
    <x v="221"/>
  </r>
  <r>
    <x v="275"/>
    <x v="30"/>
    <n v="8"/>
    <n v="100"/>
    <n v="97"/>
    <x v="275"/>
  </r>
  <r>
    <x v="222"/>
    <x v="31"/>
    <n v="10"/>
    <n v="50"/>
    <n v="48.5"/>
    <x v="222"/>
  </r>
  <r>
    <x v="276"/>
    <x v="10"/>
    <n v="7"/>
    <n v="100"/>
    <n v="97"/>
    <x v="276"/>
  </r>
  <r>
    <x v="223"/>
    <x v="12"/>
    <n v="8"/>
    <n v="30"/>
    <n v="29.099999999999998"/>
    <x v="223"/>
  </r>
  <r>
    <x v="217"/>
    <x v="15"/>
    <n v="9"/>
    <n v="90"/>
    <n v="87.3"/>
    <x v="217"/>
  </r>
  <r>
    <x v="224"/>
    <x v="18"/>
    <n v="4"/>
    <n v="15"/>
    <n v="14.549999999999999"/>
    <x v="224"/>
  </r>
  <r>
    <x v="218"/>
    <x v="22"/>
    <n v="8"/>
    <n v="30"/>
    <n v="29.099999999999998"/>
    <x v="218"/>
  </r>
  <r>
    <x v="277"/>
    <x v="27"/>
    <n v="200"/>
    <n v="12"/>
    <n v="11.64"/>
    <x v="277"/>
  </r>
  <r>
    <x v="278"/>
    <x v="31"/>
    <n v="600"/>
    <n v="50"/>
    <n v="48.5"/>
    <x v="278"/>
  </r>
  <r>
    <x v="99"/>
    <x v="6"/>
    <n v="80"/>
    <n v="80"/>
    <n v="77.599999999999994"/>
    <x v="99"/>
  </r>
  <r>
    <x v="100"/>
    <x v="13"/>
    <n v="50"/>
    <n v="45"/>
    <n v="43.65"/>
    <x v="100"/>
  </r>
  <r>
    <x v="101"/>
    <x v="15"/>
    <n v="40"/>
    <n v="90"/>
    <n v="87.3"/>
    <x v="101"/>
  </r>
  <r>
    <x v="102"/>
    <x v="18"/>
    <n v="30"/>
    <n v="15"/>
    <n v="14.549999999999999"/>
    <x v="102"/>
  </r>
  <r>
    <x v="118"/>
    <x v="29"/>
    <n v="20"/>
    <n v="19"/>
    <n v="18.43"/>
    <x v="118"/>
  </r>
  <r>
    <x v="120"/>
    <x v="9"/>
    <n v="33"/>
    <n v="19"/>
    <n v="18.43"/>
    <x v="120"/>
  </r>
  <r>
    <x v="122"/>
    <x v="14"/>
    <n v="21"/>
    <n v="70"/>
    <n v="67.899999999999991"/>
    <x v="122"/>
  </r>
  <r>
    <x v="124"/>
    <x v="17"/>
    <n v="89"/>
    <n v="12"/>
    <n v="11.64"/>
    <x v="124"/>
  </r>
  <r>
    <x v="126"/>
    <x v="20"/>
    <n v="1"/>
    <n v="100"/>
    <n v="97"/>
    <x v="126"/>
  </r>
  <r>
    <x v="223"/>
    <x v="30"/>
    <n v="20"/>
    <n v="100"/>
    <n v="97"/>
    <x v="223"/>
  </r>
  <r>
    <x v="217"/>
    <x v="0"/>
    <n v="30"/>
    <n v="100"/>
    <n v="97"/>
    <x v="217"/>
  </r>
  <r>
    <x v="224"/>
    <x v="31"/>
    <n v="2"/>
    <n v="50"/>
    <n v="48.5"/>
    <x v="224"/>
  </r>
  <r>
    <x v="218"/>
    <x v="8"/>
    <n v="5"/>
    <n v="15"/>
    <n v="14.549999999999999"/>
    <x v="218"/>
  </r>
  <r>
    <x v="115"/>
    <x v="10"/>
    <n v="8"/>
    <n v="100"/>
    <n v="97"/>
    <x v="115"/>
  </r>
  <r>
    <x v="119"/>
    <x v="2"/>
    <n v="10"/>
    <n v="30"/>
    <n v="29.099999999999998"/>
    <x v="119"/>
  </r>
  <r>
    <x v="123"/>
    <x v="16"/>
    <n v="7"/>
    <n v="80"/>
    <n v="77.599999999999994"/>
    <x v="123"/>
  </r>
  <r>
    <x v="127"/>
    <x v="19"/>
    <n v="8"/>
    <n v="19"/>
    <n v="18.43"/>
    <x v="127"/>
  </r>
  <r>
    <x v="112"/>
    <x v="5"/>
    <n v="9"/>
    <n v="90"/>
    <n v="87.3"/>
    <x v="112"/>
  </r>
  <r>
    <x v="114"/>
    <x v="30"/>
    <n v="4"/>
    <n v="100"/>
    <n v="97"/>
    <x v="114"/>
  </r>
  <r>
    <x v="118"/>
    <x v="10"/>
    <n v="8"/>
    <n v="100"/>
    <n v="97"/>
    <x v="118"/>
  </r>
  <r>
    <x v="122"/>
    <x v="15"/>
    <n v="200"/>
    <n v="90"/>
    <n v="87.3"/>
    <x v="122"/>
  </r>
  <r>
    <x v="126"/>
    <x v="22"/>
    <n v="600"/>
    <n v="30"/>
    <n v="29.099999999999998"/>
    <x v="126"/>
  </r>
  <r>
    <x v="217"/>
    <x v="26"/>
    <n v="80"/>
    <n v="80"/>
    <n v="77.599999999999994"/>
    <x v="217"/>
  </r>
  <r>
    <x v="218"/>
    <x v="6"/>
    <n v="50"/>
    <n v="80"/>
    <n v="77.599999999999994"/>
    <x v="218"/>
  </r>
  <r>
    <x v="117"/>
    <x v="9"/>
    <n v="40"/>
    <n v="19"/>
    <n v="18.43"/>
    <x v="117"/>
  </r>
  <r>
    <x v="121"/>
    <x v="17"/>
    <n v="30"/>
    <n v="12"/>
    <n v="11.64"/>
    <x v="121"/>
  </r>
  <r>
    <x v="125"/>
    <x v="30"/>
    <n v="20"/>
    <n v="100"/>
    <n v="97"/>
    <x v="125"/>
  </r>
  <r>
    <x v="221"/>
    <x v="31"/>
    <n v="33"/>
    <n v="50"/>
    <n v="48.5"/>
    <x v="221"/>
  </r>
  <r>
    <x v="222"/>
    <x v="10"/>
    <n v="21"/>
    <n v="100"/>
    <n v="97"/>
    <x v="222"/>
  </r>
  <r>
    <x v="223"/>
    <x v="2"/>
    <n v="89"/>
    <n v="30"/>
    <n v="29.099999999999998"/>
    <x v="223"/>
  </r>
  <r>
    <x v="224"/>
    <x v="16"/>
    <n v="1"/>
    <n v="80"/>
    <n v="77.599999999999994"/>
    <x v="224"/>
  </r>
  <r>
    <x v="115"/>
    <x v="19"/>
    <n v="20"/>
    <n v="19"/>
    <n v="18.43"/>
    <x v="115"/>
  </r>
  <r>
    <x v="119"/>
    <x v="5"/>
    <n v="30"/>
    <n v="90"/>
    <n v="87.3"/>
    <x v="119"/>
  </r>
  <r>
    <x v="123"/>
    <x v="30"/>
    <n v="2"/>
    <n v="100"/>
    <n v="97"/>
    <x v="123"/>
  </r>
  <r>
    <x v="127"/>
    <x v="10"/>
    <n v="5"/>
    <n v="100"/>
    <n v="97"/>
    <x v="127"/>
  </r>
  <r>
    <x v="225"/>
    <x v="15"/>
    <n v="8"/>
    <n v="90"/>
    <n v="87.3"/>
    <x v="225"/>
  </r>
  <r>
    <x v="226"/>
    <x v="22"/>
    <n v="10"/>
    <n v="30"/>
    <n v="29.099999999999998"/>
    <x v="226"/>
  </r>
  <r>
    <x v="107"/>
    <x v="26"/>
    <n v="7"/>
    <n v="80"/>
    <n v="77.599999999999994"/>
    <x v="107"/>
  </r>
  <r>
    <x v="109"/>
    <x v="6"/>
    <n v="8"/>
    <n v="80"/>
    <n v="77.599999999999994"/>
    <x v="109"/>
  </r>
  <r>
    <x v="111"/>
    <x v="9"/>
    <n v="9"/>
    <n v="19"/>
    <n v="18.43"/>
    <x v="111"/>
  </r>
  <r>
    <x v="113"/>
    <x v="17"/>
    <n v="4"/>
    <n v="12"/>
    <n v="11.64"/>
    <x v="113"/>
  </r>
  <r>
    <x v="116"/>
    <x v="30"/>
    <n v="8"/>
    <n v="100"/>
    <n v="97"/>
    <x v="116"/>
  </r>
  <r>
    <x v="120"/>
    <x v="31"/>
    <n v="200"/>
    <n v="50"/>
    <n v="48.5"/>
    <x v="120"/>
  </r>
  <r>
    <x v="124"/>
    <x v="10"/>
    <n v="600"/>
    <n v="100"/>
    <n v="97"/>
    <x v="124"/>
  </r>
  <r>
    <x v="279"/>
    <x v="2"/>
    <n v="80"/>
    <n v="30"/>
    <n v="29.099999999999998"/>
    <x v="279"/>
  </r>
  <r>
    <x v="228"/>
    <x v="16"/>
    <n v="50"/>
    <n v="80"/>
    <n v="77.599999999999994"/>
    <x v="228"/>
  </r>
  <r>
    <x v="225"/>
    <x v="19"/>
    <n v="40"/>
    <n v="19"/>
    <n v="18.43"/>
    <x v="225"/>
  </r>
  <r>
    <x v="226"/>
    <x v="5"/>
    <n v="30"/>
    <n v="90"/>
    <n v="87.3"/>
    <x v="226"/>
  </r>
  <r>
    <x v="220"/>
    <x v="30"/>
    <n v="20"/>
    <n v="100"/>
    <n v="97"/>
    <x v="220"/>
  </r>
  <r>
    <x v="227"/>
    <x v="10"/>
    <n v="33"/>
    <n v="100"/>
    <n v="97"/>
    <x v="227"/>
  </r>
  <r>
    <x v="228"/>
    <x v="15"/>
    <n v="21"/>
    <n v="90"/>
    <n v="87.3"/>
    <x v="228"/>
  </r>
  <r>
    <x v="225"/>
    <x v="22"/>
    <n v="89"/>
    <n v="30"/>
    <n v="29.099999999999998"/>
    <x v="225"/>
  </r>
  <r>
    <x v="226"/>
    <x v="26"/>
    <n v="1"/>
    <n v="80"/>
    <n v="77.599999999999994"/>
    <x v="226"/>
  </r>
  <r>
    <x v="151"/>
    <x v="20"/>
    <n v="20"/>
    <n v="100"/>
    <n v="97"/>
    <x v="151"/>
  </r>
  <r>
    <x v="153"/>
    <x v="27"/>
    <n v="30"/>
    <n v="12"/>
    <n v="11.64"/>
    <x v="153"/>
  </r>
  <r>
    <x v="147"/>
    <x v="21"/>
    <n v="2"/>
    <n v="50"/>
    <n v="48.5"/>
    <x v="147"/>
  </r>
  <r>
    <x v="149"/>
    <x v="7"/>
    <n v="5"/>
    <n v="12"/>
    <n v="11.64"/>
    <x v="149"/>
  </r>
  <r>
    <x v="151"/>
    <x v="8"/>
    <n v="8"/>
    <n v="15"/>
    <n v="14.549999999999999"/>
    <x v="151"/>
  </r>
  <r>
    <x v="153"/>
    <x v="11"/>
    <n v="10"/>
    <n v="50"/>
    <n v="48.5"/>
    <x v="153"/>
  </r>
  <r>
    <x v="147"/>
    <x v="13"/>
    <n v="7"/>
    <n v="45"/>
    <n v="43.65"/>
    <x v="147"/>
  </r>
  <r>
    <x v="149"/>
    <x v="16"/>
    <n v="8"/>
    <n v="80"/>
    <n v="77.599999999999994"/>
    <x v="149"/>
  </r>
  <r>
    <x v="151"/>
    <x v="19"/>
    <n v="9"/>
    <n v="19"/>
    <n v="18.43"/>
    <x v="151"/>
  </r>
  <r>
    <x v="169"/>
    <x v="23"/>
    <n v="4"/>
    <n v="45"/>
    <n v="43.65"/>
    <x v="169"/>
  </r>
  <r>
    <x v="171"/>
    <x v="25"/>
    <n v="8"/>
    <n v="90"/>
    <n v="87.3"/>
    <x v="171"/>
  </r>
  <r>
    <x v="173"/>
    <x v="27"/>
    <n v="200"/>
    <n v="12"/>
    <n v="11.64"/>
    <x v="173"/>
  </r>
  <r>
    <x v="175"/>
    <x v="21"/>
    <n v="600"/>
    <n v="50"/>
    <n v="48.5"/>
    <x v="175"/>
  </r>
  <r>
    <x v="177"/>
    <x v="0"/>
    <n v="80"/>
    <n v="100"/>
    <n v="97"/>
    <x v="177"/>
  </r>
  <r>
    <x v="280"/>
    <x v="27"/>
    <n v="50"/>
    <n v="12"/>
    <n v="11.64"/>
    <x v="280"/>
  </r>
  <r>
    <x v="281"/>
    <x v="21"/>
    <n v="40"/>
    <n v="50"/>
    <n v="48.5"/>
    <x v="281"/>
  </r>
  <r>
    <x v="282"/>
    <x v="4"/>
    <n v="30"/>
    <n v="70"/>
    <n v="67.899999999999991"/>
    <x v="282"/>
  </r>
  <r>
    <x v="283"/>
    <x v="28"/>
    <n v="20"/>
    <n v="15"/>
    <n v="14.549999999999999"/>
    <x v="283"/>
  </r>
  <r>
    <x v="284"/>
    <x v="31"/>
    <n v="33"/>
    <n v="50"/>
    <n v="48.5"/>
    <x v="284"/>
  </r>
  <r>
    <x v="285"/>
    <x v="12"/>
    <n v="21"/>
    <n v="30"/>
    <n v="29.099999999999998"/>
    <x v="285"/>
  </r>
  <r>
    <x v="286"/>
    <x v="18"/>
    <n v="89"/>
    <n v="15"/>
    <n v="14.549999999999999"/>
    <x v="286"/>
  </r>
  <r>
    <x v="287"/>
    <x v="24"/>
    <n v="1"/>
    <n v="70"/>
    <n v="67.899999999999991"/>
    <x v="287"/>
  </r>
  <r>
    <x v="288"/>
    <x v="28"/>
    <n v="20"/>
    <n v="15"/>
    <n v="14.549999999999999"/>
    <x v="288"/>
  </r>
  <r>
    <x v="289"/>
    <x v="29"/>
    <n v="30"/>
    <n v="19"/>
    <n v="18.43"/>
    <x v="289"/>
  </r>
  <r>
    <x v="290"/>
    <x v="14"/>
    <n v="2"/>
    <n v="70"/>
    <n v="67.899999999999991"/>
    <x v="290"/>
  </r>
  <r>
    <x v="291"/>
    <x v="20"/>
    <n v="5"/>
    <n v="100"/>
    <n v="97"/>
    <x v="291"/>
  </r>
  <r>
    <x v="292"/>
    <x v="0"/>
    <n v="8"/>
    <n v="100"/>
    <n v="97"/>
    <x v="292"/>
  </r>
  <r>
    <x v="293"/>
    <x v="8"/>
    <n v="10"/>
    <n v="15"/>
    <n v="14.549999999999999"/>
    <x v="293"/>
  </r>
  <r>
    <x v="294"/>
    <x v="12"/>
    <n v="7"/>
    <n v="30"/>
    <n v="29.099999999999998"/>
    <x v="294"/>
  </r>
  <r>
    <x v="295"/>
    <x v="13"/>
    <n v="8"/>
    <n v="45"/>
    <n v="43.65"/>
    <x v="295"/>
  </r>
  <r>
    <x v="296"/>
    <x v="17"/>
    <n v="9"/>
    <n v="12"/>
    <n v="11.64"/>
    <x v="296"/>
  </r>
  <r>
    <x v="213"/>
    <x v="4"/>
    <n v="4"/>
    <n v="70"/>
    <n v="67.899999999999991"/>
    <x v="213"/>
  </r>
  <r>
    <x v="214"/>
    <x v="28"/>
    <n v="8"/>
    <n v="15"/>
    <n v="14.549999999999999"/>
    <x v="214"/>
  </r>
  <r>
    <x v="215"/>
    <x v="31"/>
    <n v="200"/>
    <n v="50"/>
    <n v="48.5"/>
    <x v="215"/>
  </r>
  <r>
    <x v="216"/>
    <x v="12"/>
    <n v="600"/>
    <n v="30"/>
    <n v="29.099999999999998"/>
    <x v="216"/>
  </r>
  <r>
    <x v="297"/>
    <x v="18"/>
    <n v="80"/>
    <n v="15"/>
    <n v="14.549999999999999"/>
    <x v="297"/>
  </r>
  <r>
    <x v="298"/>
    <x v="24"/>
    <n v="50"/>
    <n v="70"/>
    <n v="67.899999999999991"/>
    <x v="298"/>
  </r>
  <r>
    <x v="299"/>
    <x v="28"/>
    <n v="40"/>
    <n v="15"/>
    <n v="14.549999999999999"/>
    <x v="299"/>
  </r>
  <r>
    <x v="300"/>
    <x v="6"/>
    <n v="30"/>
    <n v="80"/>
    <n v="77.599999999999994"/>
    <x v="300"/>
  </r>
  <r>
    <x v="301"/>
    <x v="29"/>
    <n v="20"/>
    <n v="19"/>
    <n v="18.43"/>
    <x v="301"/>
  </r>
  <r>
    <x v="302"/>
    <x v="9"/>
    <n v="33"/>
    <n v="19"/>
    <n v="18.43"/>
    <x v="302"/>
  </r>
  <r>
    <x v="303"/>
    <x v="14"/>
    <n v="21"/>
    <n v="70"/>
    <n v="67.899999999999991"/>
    <x v="303"/>
  </r>
  <r>
    <x v="304"/>
    <x v="17"/>
    <n v="89"/>
    <n v="12"/>
    <n v="11.64"/>
    <x v="304"/>
  </r>
  <r>
    <x v="305"/>
    <x v="20"/>
    <n v="1"/>
    <n v="100"/>
    <n v="97"/>
    <x v="305"/>
  </r>
  <r>
    <x v="306"/>
    <x v="30"/>
    <n v="20"/>
    <n v="100"/>
    <n v="97"/>
    <x v="306"/>
  </r>
  <r>
    <x v="307"/>
    <x v="0"/>
    <n v="30"/>
    <n v="100"/>
    <n v="97"/>
    <x v="307"/>
  </r>
  <r>
    <x v="308"/>
    <x v="31"/>
    <n v="2"/>
    <n v="50"/>
    <n v="48.5"/>
    <x v="308"/>
  </r>
  <r>
    <x v="309"/>
    <x v="8"/>
    <n v="5"/>
    <n v="15"/>
    <n v="14.549999999999999"/>
    <x v="309"/>
  </r>
  <r>
    <x v="310"/>
    <x v="30"/>
    <n v="8"/>
    <n v="100"/>
    <n v="97"/>
    <x v="310"/>
  </r>
  <r>
    <x v="259"/>
    <x v="4"/>
    <n v="10"/>
    <n v="70"/>
    <n v="67.899999999999991"/>
    <x v="259"/>
  </r>
  <r>
    <x v="261"/>
    <x v="5"/>
    <n v="7"/>
    <n v="90"/>
    <n v="87.3"/>
    <x v="261"/>
  </r>
  <r>
    <x v="311"/>
    <x v="0"/>
    <n v="8"/>
    <n v="100"/>
    <n v="97"/>
    <x v="311"/>
  </r>
  <r>
    <x v="312"/>
    <x v="11"/>
    <n v="9"/>
    <n v="50"/>
    <n v="48.5"/>
    <x v="312"/>
  </r>
  <r>
    <x v="313"/>
    <x v="14"/>
    <n v="4"/>
    <n v="70"/>
    <n v="67.899999999999991"/>
    <x v="313"/>
  </r>
  <r>
    <x v="314"/>
    <x v="3"/>
    <n v="8"/>
    <n v="45"/>
    <n v="43.65"/>
    <x v="314"/>
  </r>
  <r>
    <x v="315"/>
    <x v="22"/>
    <n v="200"/>
    <n v="30"/>
    <n v="29.099999999999998"/>
    <x v="315"/>
  </r>
  <r>
    <x v="103"/>
    <x v="20"/>
    <n v="600"/>
    <n v="100"/>
    <n v="97"/>
    <x v="103"/>
  </r>
  <r>
    <x v="316"/>
    <x v="27"/>
    <n v="80"/>
    <n v="12"/>
    <n v="11.64"/>
    <x v="316"/>
  </r>
  <r>
    <x v="104"/>
    <x v="21"/>
    <n v="50"/>
    <n v="50"/>
    <n v="48.5"/>
    <x v="104"/>
  </r>
  <r>
    <x v="317"/>
    <x v="7"/>
    <n v="40"/>
    <n v="12"/>
    <n v="11.64"/>
    <x v="317"/>
  </r>
  <r>
    <x v="318"/>
    <x v="8"/>
    <n v="30"/>
    <n v="15"/>
    <n v="14.549999999999999"/>
    <x v="318"/>
  </r>
  <r>
    <x v="319"/>
    <x v="11"/>
    <n v="20"/>
    <n v="50"/>
    <n v="48.5"/>
    <x v="319"/>
  </r>
  <r>
    <x v="320"/>
    <x v="13"/>
    <n v="33"/>
    <n v="45"/>
    <n v="43.65"/>
    <x v="320"/>
  </r>
  <r>
    <x v="321"/>
    <x v="16"/>
    <n v="21"/>
    <n v="80"/>
    <n v="77.599999999999994"/>
    <x v="321"/>
  </r>
  <r>
    <x v="322"/>
    <x v="19"/>
    <n v="89"/>
    <n v="19"/>
    <n v="18.43"/>
    <x v="322"/>
  </r>
  <r>
    <x v="323"/>
    <x v="23"/>
    <n v="1"/>
    <n v="45"/>
    <n v="43.65"/>
    <x v="323"/>
  </r>
  <r>
    <x v="324"/>
    <x v="25"/>
    <n v="20"/>
    <n v="90"/>
    <n v="87.3"/>
    <x v="324"/>
  </r>
  <r>
    <x v="325"/>
    <x v="27"/>
    <n v="30"/>
    <n v="12"/>
    <n v="11.64"/>
    <x v="325"/>
  </r>
  <r>
    <x v="326"/>
    <x v="21"/>
    <n v="2"/>
    <n v="50"/>
    <n v="48.5"/>
    <x v="326"/>
  </r>
  <r>
    <x v="327"/>
    <x v="0"/>
    <n v="5"/>
    <n v="100"/>
    <n v="97"/>
    <x v="327"/>
  </r>
  <r>
    <x v="105"/>
    <x v="1"/>
    <n v="8"/>
    <n v="50"/>
    <n v="48.5"/>
    <x v="105"/>
  </r>
  <r>
    <x v="259"/>
    <x v="2"/>
    <n v="10"/>
    <n v="30"/>
    <n v="29.099999999999998"/>
    <x v="259"/>
  </r>
  <r>
    <x v="261"/>
    <x v="3"/>
    <n v="7"/>
    <n v="45"/>
    <n v="43.65"/>
    <x v="261"/>
  </r>
  <r>
    <x v="263"/>
    <x v="4"/>
    <n v="8"/>
    <n v="70"/>
    <n v="67.899999999999991"/>
    <x v="263"/>
  </r>
  <r>
    <x v="265"/>
    <x v="5"/>
    <n v="9"/>
    <n v="90"/>
    <n v="87.3"/>
    <x v="265"/>
  </r>
  <r>
    <x v="267"/>
    <x v="6"/>
    <n v="4"/>
    <n v="80"/>
    <n v="77.599999999999994"/>
    <x v="267"/>
  </r>
  <r>
    <x v="269"/>
    <x v="7"/>
    <n v="8"/>
    <n v="12"/>
    <n v="11.64"/>
    <x v="269"/>
  </r>
  <r>
    <x v="271"/>
    <x v="1"/>
    <n v="200"/>
    <n v="50"/>
    <n v="48.5"/>
    <x v="271"/>
  </r>
  <r>
    <x v="273"/>
    <x v="9"/>
    <n v="600"/>
    <n v="19"/>
    <n v="18.43"/>
    <x v="273"/>
  </r>
  <r>
    <x v="106"/>
    <x v="11"/>
    <n v="80"/>
    <n v="50"/>
    <n v="48.5"/>
    <x v="106"/>
  </r>
  <r>
    <x v="107"/>
    <x v="13"/>
    <n v="50"/>
    <n v="45"/>
    <n v="43.65"/>
    <x v="107"/>
  </r>
  <r>
    <x v="108"/>
    <x v="14"/>
    <n v="40"/>
    <n v="70"/>
    <n v="67.899999999999991"/>
    <x v="108"/>
  </r>
  <r>
    <x v="109"/>
    <x v="15"/>
    <n v="30"/>
    <n v="90"/>
    <n v="87.3"/>
    <x v="109"/>
  </r>
  <r>
    <x v="110"/>
    <x v="3"/>
    <n v="20"/>
    <n v="45"/>
    <n v="43.65"/>
    <x v="110"/>
  </r>
  <r>
    <x v="111"/>
    <x v="18"/>
    <n v="33"/>
    <n v="15"/>
    <n v="14.549999999999999"/>
    <x v="111"/>
  </r>
  <r>
    <x v="112"/>
    <x v="22"/>
    <n v="21"/>
    <n v="30"/>
    <n v="29.099999999999998"/>
    <x v="112"/>
  </r>
  <r>
    <x v="113"/>
    <x v="20"/>
    <n v="89"/>
    <n v="100"/>
    <n v="97"/>
    <x v="113"/>
  </r>
  <r>
    <x v="114"/>
    <x v="27"/>
    <n v="1"/>
    <n v="12"/>
    <n v="11.64"/>
    <x v="114"/>
  </r>
  <r>
    <x v="116"/>
    <x v="21"/>
    <n v="20"/>
    <n v="50"/>
    <n v="48.5"/>
    <x v="116"/>
  </r>
  <r>
    <x v="118"/>
    <x v="7"/>
    <n v="30"/>
    <n v="12"/>
    <n v="11.64"/>
    <x v="118"/>
  </r>
  <r>
    <x v="120"/>
    <x v="8"/>
    <n v="2"/>
    <n v="15"/>
    <n v="14.549999999999999"/>
    <x v="120"/>
  </r>
  <r>
    <x v="122"/>
    <x v="11"/>
    <n v="5"/>
    <n v="50"/>
    <n v="48.5"/>
    <x v="122"/>
  </r>
  <r>
    <x v="124"/>
    <x v="13"/>
    <n v="8"/>
    <n v="45"/>
    <n v="43.65"/>
    <x v="124"/>
  </r>
  <r>
    <x v="126"/>
    <x v="16"/>
    <n v="10"/>
    <n v="80"/>
    <n v="77.599999999999994"/>
    <x v="126"/>
  </r>
  <r>
    <x v="223"/>
    <x v="19"/>
    <n v="7"/>
    <n v="19"/>
    <n v="18.43"/>
    <x v="223"/>
  </r>
  <r>
    <x v="217"/>
    <x v="23"/>
    <n v="8"/>
    <n v="45"/>
    <n v="43.65"/>
    <x v="217"/>
  </r>
  <r>
    <x v="224"/>
    <x v="25"/>
    <n v="9"/>
    <n v="90"/>
    <n v="87.3"/>
    <x v="224"/>
  </r>
  <r>
    <x v="218"/>
    <x v="27"/>
    <n v="4"/>
    <n v="12"/>
    <n v="11.64"/>
    <x v="218"/>
  </r>
  <r>
    <x v="115"/>
    <x v="21"/>
    <n v="8"/>
    <n v="50"/>
    <n v="48.5"/>
    <x v="115"/>
  </r>
  <r>
    <x v="117"/>
    <x v="12"/>
    <n v="200"/>
    <n v="30"/>
    <n v="29.099999999999998"/>
    <x v="117"/>
  </r>
  <r>
    <x v="121"/>
    <x v="13"/>
    <n v="600"/>
    <n v="45"/>
    <n v="43.65"/>
    <x v="121"/>
  </r>
  <r>
    <x v="125"/>
    <x v="17"/>
    <n v="80"/>
    <n v="12"/>
    <n v="11.64"/>
    <x v="125"/>
  </r>
  <r>
    <x v="111"/>
    <x v="4"/>
    <n v="50"/>
    <n v="70"/>
    <n v="67.899999999999991"/>
    <x v="111"/>
  </r>
  <r>
    <x v="113"/>
    <x v="28"/>
    <n v="40"/>
    <n v="15"/>
    <n v="14.549999999999999"/>
    <x v="113"/>
  </r>
  <r>
    <x v="116"/>
    <x v="31"/>
    <n v="30"/>
    <n v="50"/>
    <n v="48.5"/>
    <x v="116"/>
  </r>
  <r>
    <x v="120"/>
    <x v="12"/>
    <n v="20"/>
    <n v="30"/>
    <n v="29.099999999999998"/>
    <x v="120"/>
  </r>
  <r>
    <x v="124"/>
    <x v="18"/>
    <n v="33"/>
    <n v="15"/>
    <n v="14.549999999999999"/>
    <x v="124"/>
  </r>
  <r>
    <x v="223"/>
    <x v="24"/>
    <n v="21"/>
    <n v="70"/>
    <n v="67.899999999999991"/>
    <x v="223"/>
  </r>
  <r>
    <x v="224"/>
    <x v="28"/>
    <n v="89"/>
    <n v="15"/>
    <n v="14.549999999999999"/>
    <x v="224"/>
  </r>
  <r>
    <x v="115"/>
    <x v="29"/>
    <n v="1"/>
    <n v="19"/>
    <n v="18.43"/>
    <x v="115"/>
  </r>
  <r>
    <x v="119"/>
    <x v="14"/>
    <n v="20"/>
    <n v="70"/>
    <n v="67.899999999999991"/>
    <x v="119"/>
  </r>
  <r>
    <x v="123"/>
    <x v="20"/>
    <n v="30"/>
    <n v="100"/>
    <n v="97"/>
    <x v="123"/>
  </r>
  <r>
    <x v="274"/>
    <x v="0"/>
    <n v="2"/>
    <n v="100"/>
    <n v="97"/>
    <x v="274"/>
  </r>
  <r>
    <x v="275"/>
    <x v="8"/>
    <n v="5"/>
    <n v="15"/>
    <n v="14.549999999999999"/>
    <x v="275"/>
  </r>
  <r>
    <x v="276"/>
    <x v="12"/>
    <n v="8"/>
    <n v="30"/>
    <n v="29.099999999999998"/>
    <x v="276"/>
  </r>
  <r>
    <x v="217"/>
    <x v="13"/>
    <n v="10"/>
    <n v="45"/>
    <n v="43.65"/>
    <x v="217"/>
  </r>
  <r>
    <x v="218"/>
    <x v="17"/>
    <n v="7"/>
    <n v="12"/>
    <n v="11.64"/>
    <x v="218"/>
  </r>
  <r>
    <x v="117"/>
    <x v="4"/>
    <n v="8"/>
    <n v="70"/>
    <n v="67.899999999999991"/>
    <x v="117"/>
  </r>
  <r>
    <x v="121"/>
    <x v="28"/>
    <n v="9"/>
    <n v="15"/>
    <n v="14.549999999999999"/>
    <x v="121"/>
  </r>
  <r>
    <x v="125"/>
    <x v="31"/>
    <n v="4"/>
    <n v="50"/>
    <n v="48.5"/>
    <x v="125"/>
  </r>
  <r>
    <x v="328"/>
    <x v="12"/>
    <n v="8"/>
    <n v="30"/>
    <n v="29.099999999999998"/>
    <x v="328"/>
  </r>
  <r>
    <x v="227"/>
    <x v="18"/>
    <n v="200"/>
    <n v="15"/>
    <n v="14.549999999999999"/>
    <x v="227"/>
  </r>
  <r>
    <x v="106"/>
    <x v="24"/>
    <n v="600"/>
    <n v="70"/>
    <n v="67.899999999999991"/>
    <x v="106"/>
  </r>
  <r>
    <x v="108"/>
    <x v="28"/>
    <n v="80"/>
    <n v="15"/>
    <n v="14.549999999999999"/>
    <x v="108"/>
  </r>
  <r>
    <x v="110"/>
    <x v="29"/>
    <n v="50"/>
    <n v="19"/>
    <n v="18.43"/>
    <x v="110"/>
  </r>
  <r>
    <x v="112"/>
    <x v="14"/>
    <n v="40"/>
    <n v="70"/>
    <n v="67.899999999999991"/>
    <x v="112"/>
  </r>
  <r>
    <x v="114"/>
    <x v="20"/>
    <n v="30"/>
    <n v="100"/>
    <n v="97"/>
    <x v="114"/>
  </r>
  <r>
    <x v="118"/>
    <x v="0"/>
    <n v="20"/>
    <n v="100"/>
    <n v="97"/>
    <x v="118"/>
  </r>
  <r>
    <x v="122"/>
    <x v="8"/>
    <n v="33"/>
    <n v="15"/>
    <n v="14.549999999999999"/>
    <x v="122"/>
  </r>
  <r>
    <x v="126"/>
    <x v="12"/>
    <n v="21"/>
    <n v="30"/>
    <n v="29.099999999999998"/>
    <x v="126"/>
  </r>
  <r>
    <x v="219"/>
    <x v="13"/>
    <n v="89"/>
    <n v="45"/>
    <n v="43.65"/>
    <x v="219"/>
  </r>
  <r>
    <x v="220"/>
    <x v="17"/>
    <n v="1"/>
    <n v="12"/>
    <n v="11.64"/>
    <x v="220"/>
  </r>
  <r>
    <x v="227"/>
    <x v="4"/>
    <n v="20"/>
    <n v="70"/>
    <n v="67.899999999999991"/>
    <x v="227"/>
  </r>
  <r>
    <x v="228"/>
    <x v="28"/>
    <n v="30"/>
    <n v="15"/>
    <n v="14.549999999999999"/>
    <x v="228"/>
  </r>
  <r>
    <x v="225"/>
    <x v="31"/>
    <n v="2"/>
    <n v="50"/>
    <n v="48.5"/>
    <x v="225"/>
  </r>
  <r>
    <x v="226"/>
    <x v="12"/>
    <n v="5"/>
    <n v="30"/>
    <n v="29.099999999999998"/>
    <x v="226"/>
  </r>
  <r>
    <x v="220"/>
    <x v="18"/>
    <n v="8"/>
    <n v="15"/>
    <n v="14.549999999999999"/>
    <x v="220"/>
  </r>
  <r>
    <x v="227"/>
    <x v="24"/>
    <n v="10"/>
    <n v="70"/>
    <n v="67.899999999999991"/>
    <x v="227"/>
  </r>
  <r>
    <x v="228"/>
    <x v="28"/>
    <n v="7"/>
    <n v="15"/>
    <n v="14.549999999999999"/>
    <x v="228"/>
  </r>
  <r>
    <x v="220"/>
    <x v="6"/>
    <n v="8"/>
    <n v="80"/>
    <n v="77.599999999999994"/>
    <x v="220"/>
  </r>
  <r>
    <x v="225"/>
    <x v="29"/>
    <n v="9"/>
    <n v="19"/>
    <n v="18.43"/>
    <x v="225"/>
  </r>
  <r>
    <x v="128"/>
    <x v="30"/>
    <n v="4"/>
    <n v="100"/>
    <n v="97"/>
    <x v="128"/>
  </r>
  <r>
    <x v="128"/>
    <x v="6"/>
    <n v="8"/>
    <n v="80"/>
    <n v="77.599999999999994"/>
    <x v="128"/>
  </r>
  <r>
    <x v="128"/>
    <x v="0"/>
    <n v="200"/>
    <n v="100"/>
    <n v="97"/>
    <x v="128"/>
  </r>
  <r>
    <x v="128"/>
    <x v="30"/>
    <n v="600"/>
    <n v="100"/>
    <n v="97"/>
    <x v="128"/>
  </r>
  <r>
    <x v="128"/>
    <x v="6"/>
    <n v="80"/>
    <n v="80"/>
    <n v="77.599999999999994"/>
    <x v="128"/>
  </r>
  <r>
    <x v="128"/>
    <x v="0"/>
    <n v="50"/>
    <n v="100"/>
    <n v="97"/>
    <x v="128"/>
  </r>
  <r>
    <x v="128"/>
    <x v="30"/>
    <n v="40"/>
    <n v="100"/>
    <n v="97"/>
    <x v="128"/>
  </r>
  <r>
    <x v="128"/>
    <x v="6"/>
    <n v="30"/>
    <n v="80"/>
    <n v="77.599999999999994"/>
    <x v="128"/>
  </r>
  <r>
    <x v="128"/>
    <x v="0"/>
    <n v="20"/>
    <n v="100"/>
    <n v="97"/>
    <x v="128"/>
  </r>
  <r>
    <x v="128"/>
    <x v="11"/>
    <n v="33"/>
    <n v="50"/>
    <n v="48.5"/>
    <x v="128"/>
  </r>
  <r>
    <x v="128"/>
    <x v="12"/>
    <n v="21"/>
    <n v="30"/>
    <n v="29.099999999999998"/>
    <x v="128"/>
  </r>
  <r>
    <x v="128"/>
    <x v="13"/>
    <n v="89"/>
    <n v="45"/>
    <n v="43.65"/>
    <x v="128"/>
  </r>
  <r>
    <x v="128"/>
    <x v="2"/>
    <n v="1"/>
    <n v="30"/>
    <n v="29.099999999999998"/>
    <x v="128"/>
  </r>
  <r>
    <x v="128"/>
    <x v="14"/>
    <n v="20"/>
    <n v="70"/>
    <n v="67.899999999999991"/>
    <x v="128"/>
  </r>
  <r>
    <x v="128"/>
    <x v="13"/>
    <n v="30"/>
    <n v="45"/>
    <n v="43.65"/>
    <x v="128"/>
  </r>
  <r>
    <x v="143"/>
    <x v="15"/>
    <n v="2"/>
    <n v="90"/>
    <n v="87.3"/>
    <x v="143"/>
  </r>
  <r>
    <x v="144"/>
    <x v="16"/>
    <n v="5"/>
    <n v="80"/>
    <n v="77.599999999999994"/>
    <x v="144"/>
  </r>
  <r>
    <x v="145"/>
    <x v="3"/>
    <n v="8"/>
    <n v="45"/>
    <n v="43.65"/>
    <x v="145"/>
  </r>
  <r>
    <x v="146"/>
    <x v="17"/>
    <n v="10"/>
    <n v="12"/>
    <n v="11.64"/>
    <x v="146"/>
  </r>
  <r>
    <x v="147"/>
    <x v="18"/>
    <n v="7"/>
    <n v="15"/>
    <n v="14.549999999999999"/>
    <x v="147"/>
  </r>
  <r>
    <x v="148"/>
    <x v="19"/>
    <n v="8"/>
    <n v="19"/>
    <n v="18.43"/>
    <x v="148"/>
  </r>
  <r>
    <x v="149"/>
    <x v="22"/>
    <n v="9"/>
    <n v="30"/>
    <n v="29.099999999999998"/>
    <x v="149"/>
  </r>
  <r>
    <x v="150"/>
    <x v="4"/>
    <n v="4"/>
    <n v="70"/>
    <n v="67.899999999999991"/>
    <x v="150"/>
  </r>
  <r>
    <x v="152"/>
    <x v="5"/>
    <n v="8"/>
    <n v="90"/>
    <n v="87.3"/>
    <x v="152"/>
  </r>
  <r>
    <x v="154"/>
    <x v="28"/>
    <n v="200"/>
    <n v="15"/>
    <n v="14.549999999999999"/>
    <x v="154"/>
  </r>
  <r>
    <x v="148"/>
    <x v="30"/>
    <n v="600"/>
    <n v="100"/>
    <n v="97"/>
    <x v="148"/>
  </r>
  <r>
    <x v="150"/>
    <x v="31"/>
    <n v="80"/>
    <n v="50"/>
    <n v="48.5"/>
    <x v="150"/>
  </r>
  <r>
    <x v="152"/>
    <x v="10"/>
    <n v="50"/>
    <n v="100"/>
    <n v="97"/>
    <x v="152"/>
  </r>
  <r>
    <x v="154"/>
    <x v="12"/>
    <n v="40"/>
    <n v="30"/>
    <n v="29.099999999999998"/>
    <x v="154"/>
  </r>
  <r>
    <x v="148"/>
    <x v="15"/>
    <n v="30"/>
    <n v="90"/>
    <n v="87.3"/>
    <x v="148"/>
  </r>
  <r>
    <x v="150"/>
    <x v="18"/>
    <n v="20"/>
    <n v="15"/>
    <n v="14.549999999999999"/>
    <x v="150"/>
  </r>
  <r>
    <x v="152"/>
    <x v="22"/>
    <n v="33"/>
    <n v="30"/>
    <n v="29.099999999999998"/>
    <x v="152"/>
  </r>
  <r>
    <x v="170"/>
    <x v="24"/>
    <n v="21"/>
    <n v="70"/>
    <n v="67.899999999999991"/>
    <x v="170"/>
  </r>
  <r>
    <x v="172"/>
    <x v="26"/>
    <n v="89"/>
    <n v="80"/>
    <n v="77.599999999999994"/>
    <x v="172"/>
  </r>
  <r>
    <x v="174"/>
    <x v="28"/>
    <n v="1"/>
    <n v="15"/>
    <n v="14.549999999999999"/>
    <x v="174"/>
  </r>
  <r>
    <x v="176"/>
    <x v="6"/>
    <n v="20"/>
    <n v="80"/>
    <n v="77.599999999999994"/>
    <x v="176"/>
  </r>
  <r>
    <x v="178"/>
    <x v="29"/>
    <n v="30"/>
    <n v="19"/>
    <n v="18.43"/>
    <x v="178"/>
  </r>
  <r>
    <x v="179"/>
    <x v="1"/>
    <n v="2"/>
    <n v="50"/>
    <n v="48.5"/>
    <x v="179"/>
  </r>
  <r>
    <x v="180"/>
    <x v="9"/>
    <n v="5"/>
    <n v="19"/>
    <n v="18.43"/>
    <x v="180"/>
  </r>
  <r>
    <x v="181"/>
    <x v="2"/>
    <n v="8"/>
    <n v="30"/>
    <n v="29.099999999999998"/>
    <x v="181"/>
  </r>
  <r>
    <x v="182"/>
    <x v="14"/>
    <n v="10"/>
    <n v="70"/>
    <n v="67.899999999999991"/>
    <x v="182"/>
  </r>
  <r>
    <x v="183"/>
    <x v="3"/>
    <n v="7"/>
    <n v="45"/>
    <n v="43.65"/>
    <x v="183"/>
  </r>
  <r>
    <x v="184"/>
    <x v="17"/>
    <n v="8"/>
    <n v="12"/>
    <n v="11.64"/>
    <x v="184"/>
  </r>
  <r>
    <x v="185"/>
    <x v="4"/>
    <n v="9"/>
    <n v="70"/>
    <n v="67.899999999999991"/>
    <x v="185"/>
  </r>
  <r>
    <x v="186"/>
    <x v="20"/>
    <n v="4"/>
    <n v="100"/>
    <n v="97"/>
    <x v="186"/>
  </r>
  <r>
    <x v="187"/>
    <x v="5"/>
    <n v="8"/>
    <n v="90"/>
    <n v="87.3"/>
    <x v="187"/>
  </r>
  <r>
    <x v="188"/>
    <x v="30"/>
    <n v="200"/>
    <n v="100"/>
    <n v="97"/>
    <x v="188"/>
  </r>
  <r>
    <x v="188"/>
    <x v="6"/>
    <n v="600"/>
    <n v="80"/>
    <n v="77.599999999999994"/>
    <x v="188"/>
  </r>
  <r>
    <x v="188"/>
    <x v="0"/>
    <n v="80"/>
    <n v="100"/>
    <n v="97"/>
    <x v="188"/>
  </r>
  <r>
    <x v="188"/>
    <x v="7"/>
    <n v="50"/>
    <n v="12"/>
    <n v="11.64"/>
    <x v="188"/>
  </r>
  <r>
    <x v="188"/>
    <x v="31"/>
    <n v="40"/>
    <n v="50"/>
    <n v="48.5"/>
    <x v="188"/>
  </r>
  <r>
    <x v="188"/>
    <x v="1"/>
    <n v="30"/>
    <n v="50"/>
    <n v="48.5"/>
    <x v="188"/>
  </r>
  <r>
    <x v="188"/>
    <x v="8"/>
    <n v="20"/>
    <n v="15"/>
    <n v="14.549999999999999"/>
    <x v="188"/>
  </r>
  <r>
    <x v="188"/>
    <x v="9"/>
    <n v="33"/>
    <n v="19"/>
    <n v="18.43"/>
    <x v="188"/>
  </r>
  <r>
    <x v="188"/>
    <x v="10"/>
    <n v="21"/>
    <n v="100"/>
    <n v="97"/>
    <x v="188"/>
  </r>
  <r>
    <x v="188"/>
    <x v="11"/>
    <n v="89"/>
    <n v="50"/>
    <n v="48.5"/>
    <x v="188"/>
  </r>
  <r>
    <x v="188"/>
    <x v="12"/>
    <n v="1"/>
    <n v="30"/>
    <n v="29.099999999999998"/>
    <x v="188"/>
  </r>
  <r>
    <x v="188"/>
    <x v="13"/>
    <n v="20"/>
    <n v="45"/>
    <n v="43.65"/>
    <x v="188"/>
  </r>
  <r>
    <x v="188"/>
    <x v="2"/>
    <n v="30"/>
    <n v="30"/>
    <n v="29.099999999999998"/>
    <x v="188"/>
  </r>
  <r>
    <x v="188"/>
    <x v="14"/>
    <n v="2"/>
    <n v="70"/>
    <n v="67.899999999999991"/>
    <x v="188"/>
  </r>
  <r>
    <x v="188"/>
    <x v="13"/>
    <n v="5"/>
    <n v="45"/>
    <n v="43.65"/>
    <x v="188"/>
  </r>
  <r>
    <x v="188"/>
    <x v="15"/>
    <n v="8"/>
    <n v="90"/>
    <n v="87.3"/>
    <x v="188"/>
  </r>
  <r>
    <x v="188"/>
    <x v="16"/>
    <n v="10"/>
    <n v="80"/>
    <n v="77.599999999999994"/>
    <x v="188"/>
  </r>
  <r>
    <x v="188"/>
    <x v="3"/>
    <n v="7"/>
    <n v="45"/>
    <n v="43.65"/>
    <x v="188"/>
  </r>
  <r>
    <x v="206"/>
    <x v="17"/>
    <n v="8"/>
    <n v="12"/>
    <n v="11.64"/>
    <x v="206"/>
  </r>
  <r>
    <x v="207"/>
    <x v="18"/>
    <n v="9"/>
    <n v="15"/>
    <n v="14.549999999999999"/>
    <x v="207"/>
  </r>
  <r>
    <x v="208"/>
    <x v="19"/>
    <n v="4"/>
    <n v="19"/>
    <n v="18.43"/>
    <x v="208"/>
  </r>
  <r>
    <x v="209"/>
    <x v="22"/>
    <n v="8"/>
    <n v="30"/>
    <n v="29.099999999999998"/>
    <x v="209"/>
  </r>
  <r>
    <x v="210"/>
    <x v="4"/>
    <n v="200"/>
    <n v="70"/>
    <n v="67.899999999999991"/>
    <x v="210"/>
  </r>
  <r>
    <x v="211"/>
    <x v="20"/>
    <n v="600"/>
    <n v="100"/>
    <n v="97"/>
    <x v="211"/>
  </r>
  <r>
    <x v="277"/>
    <x v="5"/>
    <n v="80"/>
    <n v="90"/>
    <n v="87.3"/>
    <x v="277"/>
  </r>
  <r>
    <x v="329"/>
    <x v="27"/>
    <n v="50"/>
    <n v="12"/>
    <n v="11.64"/>
    <x v="329"/>
  </r>
  <r>
    <x v="330"/>
    <x v="28"/>
    <n v="40"/>
    <n v="15"/>
    <n v="14.549999999999999"/>
    <x v="330"/>
  </r>
  <r>
    <x v="310"/>
    <x v="21"/>
    <n v="30"/>
    <n v="50"/>
    <n v="48.5"/>
    <x v="310"/>
  </r>
  <r>
    <x v="212"/>
    <x v="30"/>
    <n v="20"/>
    <n v="100"/>
    <n v="97"/>
    <x v="212"/>
  </r>
  <r>
    <x v="278"/>
    <x v="7"/>
    <n v="33"/>
    <n v="12"/>
    <n v="11.64"/>
    <x v="278"/>
  </r>
  <r>
    <x v="331"/>
    <x v="31"/>
    <n v="21"/>
    <n v="50"/>
    <n v="48.5"/>
    <x v="331"/>
  </r>
  <r>
    <x v="332"/>
    <x v="8"/>
    <n v="89"/>
    <n v="15"/>
    <n v="14.549999999999999"/>
    <x v="332"/>
  </r>
  <r>
    <x v="333"/>
    <x v="10"/>
    <n v="1"/>
    <n v="100"/>
    <n v="97"/>
    <x v="333"/>
  </r>
  <r>
    <x v="334"/>
    <x v="11"/>
    <n v="20"/>
    <n v="50"/>
    <n v="48.5"/>
    <x v="334"/>
  </r>
  <r>
    <x v="335"/>
    <x v="12"/>
    <n v="30"/>
    <n v="30"/>
    <n v="29.099999999999998"/>
    <x v="335"/>
  </r>
  <r>
    <x v="336"/>
    <x v="13"/>
    <n v="2"/>
    <n v="45"/>
    <n v="43.65"/>
    <x v="336"/>
  </r>
  <r>
    <x v="337"/>
    <x v="15"/>
    <n v="5"/>
    <n v="90"/>
    <n v="87.3"/>
    <x v="337"/>
  </r>
  <r>
    <x v="338"/>
    <x v="16"/>
    <n v="8"/>
    <n v="80"/>
    <n v="77.599999999999994"/>
    <x v="338"/>
  </r>
  <r>
    <x v="339"/>
    <x v="18"/>
    <n v="10"/>
    <n v="15"/>
    <n v="14.549999999999999"/>
    <x v="339"/>
  </r>
  <r>
    <x v="340"/>
    <x v="19"/>
    <n v="7"/>
    <n v="19"/>
    <n v="18.43"/>
    <x v="340"/>
  </r>
  <r>
    <x v="341"/>
    <x v="22"/>
    <n v="8"/>
    <n v="30"/>
    <n v="29.099999999999998"/>
    <x v="341"/>
  </r>
  <r>
    <x v="342"/>
    <x v="23"/>
    <n v="9"/>
    <n v="45"/>
    <n v="43.65"/>
    <x v="342"/>
  </r>
  <r>
    <x v="343"/>
    <x v="24"/>
    <n v="4"/>
    <n v="70"/>
    <n v="67.899999999999991"/>
    <x v="343"/>
  </r>
  <r>
    <x v="344"/>
    <x v="25"/>
    <n v="8"/>
    <n v="90"/>
    <n v="87.3"/>
    <x v="344"/>
  </r>
  <r>
    <x v="345"/>
    <x v="26"/>
    <n v="200"/>
    <n v="80"/>
    <n v="77.599999999999994"/>
    <x v="345"/>
  </r>
  <r>
    <x v="346"/>
    <x v="28"/>
    <n v="600"/>
    <n v="15"/>
    <n v="14.549999999999999"/>
    <x v="346"/>
  </r>
  <r>
    <x v="347"/>
    <x v="6"/>
    <n v="80"/>
    <n v="80"/>
    <n v="77.599999999999994"/>
    <x v="347"/>
  </r>
  <r>
    <x v="348"/>
    <x v="22"/>
    <n v="50"/>
    <n v="30"/>
    <n v="29.099999999999998"/>
    <x v="348"/>
  </r>
  <r>
    <x v="349"/>
    <x v="27"/>
    <n v="40"/>
    <n v="12"/>
    <n v="11.64"/>
    <x v="349"/>
  </r>
  <r>
    <x v="350"/>
    <x v="7"/>
    <n v="30"/>
    <n v="12"/>
    <n v="11.64"/>
    <x v="350"/>
  </r>
  <r>
    <x v="351"/>
    <x v="11"/>
    <n v="20"/>
    <n v="50"/>
    <n v="48.5"/>
    <x v="351"/>
  </r>
  <r>
    <x v="352"/>
    <x v="16"/>
    <n v="33"/>
    <n v="80"/>
    <n v="77.599999999999994"/>
    <x v="352"/>
  </r>
  <r>
    <x v="353"/>
    <x v="23"/>
    <n v="21"/>
    <n v="45"/>
    <n v="43.65"/>
    <x v="353"/>
  </r>
  <r>
    <x v="354"/>
    <x v="27"/>
    <n v="89"/>
    <n v="12"/>
    <n v="11.64"/>
    <x v="354"/>
  </r>
  <r>
    <x v="355"/>
    <x v="0"/>
    <n v="1"/>
    <n v="100"/>
    <n v="97"/>
    <x v="355"/>
  </r>
  <r>
    <x v="356"/>
    <x v="2"/>
    <n v="20"/>
    <n v="30"/>
    <n v="29.099999999999998"/>
    <x v="356"/>
  </r>
  <r>
    <x v="357"/>
    <x v="4"/>
    <n v="30"/>
    <n v="70"/>
    <n v="67.899999999999991"/>
    <x v="357"/>
  </r>
  <r>
    <x v="358"/>
    <x v="6"/>
    <n v="2"/>
    <n v="80"/>
    <n v="77.599999999999994"/>
    <x v="358"/>
  </r>
  <r>
    <x v="359"/>
    <x v="1"/>
    <n v="5"/>
    <n v="50"/>
    <n v="48.5"/>
    <x v="359"/>
  </r>
  <r>
    <x v="360"/>
    <x v="11"/>
    <n v="8"/>
    <n v="50"/>
    <n v="48.5"/>
    <x v="360"/>
  </r>
  <r>
    <x v="361"/>
    <x v="14"/>
    <n v="10"/>
    <n v="70"/>
    <n v="67.899999999999991"/>
    <x v="361"/>
  </r>
  <r>
    <x v="362"/>
    <x v="3"/>
    <n v="7"/>
    <n v="45"/>
    <n v="43.65"/>
    <x v="362"/>
  </r>
  <r>
    <x v="311"/>
    <x v="22"/>
    <n v="8"/>
    <n v="30"/>
    <n v="29.099999999999998"/>
    <x v="311"/>
  </r>
  <r>
    <x v="312"/>
    <x v="27"/>
    <n v="9"/>
    <n v="12"/>
    <n v="11.64"/>
    <x v="312"/>
  </r>
  <r>
    <x v="313"/>
    <x v="7"/>
    <n v="4"/>
    <n v="12"/>
    <n v="11.64"/>
    <x v="313"/>
  </r>
  <r>
    <x v="314"/>
    <x v="11"/>
    <n v="8"/>
    <n v="50"/>
    <n v="48.5"/>
    <x v="314"/>
  </r>
  <r>
    <x v="315"/>
    <x v="16"/>
    <n v="200"/>
    <n v="80"/>
    <n v="77.599999999999994"/>
    <x v="315"/>
  </r>
  <r>
    <x v="316"/>
    <x v="23"/>
    <n v="600"/>
    <n v="45"/>
    <n v="43.65"/>
    <x v="316"/>
  </r>
  <r>
    <x v="317"/>
    <x v="27"/>
    <n v="80"/>
    <n v="12"/>
    <n v="11.64"/>
    <x v="317"/>
  </r>
  <r>
    <x v="318"/>
    <x v="21"/>
    <n v="50"/>
    <n v="50"/>
    <n v="48.5"/>
    <x v="318"/>
  </r>
  <r>
    <x v="319"/>
    <x v="0"/>
    <n v="40"/>
    <n v="100"/>
    <n v="97"/>
    <x v="319"/>
  </r>
  <r>
    <x v="320"/>
    <x v="1"/>
    <n v="30"/>
    <n v="50"/>
    <n v="48.5"/>
    <x v="320"/>
  </r>
  <r>
    <x v="321"/>
    <x v="2"/>
    <n v="20"/>
    <n v="30"/>
    <n v="29.099999999999998"/>
    <x v="321"/>
  </r>
  <r>
    <x v="322"/>
    <x v="3"/>
    <n v="33"/>
    <n v="45"/>
    <n v="43.65"/>
    <x v="322"/>
  </r>
  <r>
    <x v="323"/>
    <x v="4"/>
    <n v="21"/>
    <n v="70"/>
    <n v="67.899999999999991"/>
    <x v="323"/>
  </r>
  <r>
    <x v="324"/>
    <x v="5"/>
    <n v="89"/>
    <n v="90"/>
    <n v="87.3"/>
    <x v="324"/>
  </r>
  <r>
    <x v="325"/>
    <x v="6"/>
    <n v="1"/>
    <n v="80"/>
    <n v="77.599999999999994"/>
    <x v="325"/>
  </r>
  <r>
    <x v="326"/>
    <x v="7"/>
    <n v="20"/>
    <n v="12"/>
    <n v="11.64"/>
    <x v="326"/>
  </r>
  <r>
    <x v="327"/>
    <x v="1"/>
    <n v="30"/>
    <n v="50"/>
    <n v="48.5"/>
    <x v="327"/>
  </r>
  <r>
    <x v="329"/>
    <x v="28"/>
    <n v="2"/>
    <n v="15"/>
    <n v="14.549999999999999"/>
    <x v="329"/>
  </r>
  <r>
    <x v="330"/>
    <x v="21"/>
    <n v="5"/>
    <n v="50"/>
    <n v="48.5"/>
    <x v="330"/>
  </r>
  <r>
    <x v="331"/>
    <x v="8"/>
    <n v="8"/>
    <n v="15"/>
    <n v="14.549999999999999"/>
    <x v="331"/>
  </r>
  <r>
    <x v="332"/>
    <x v="10"/>
    <n v="10"/>
    <n v="100"/>
    <n v="97"/>
    <x v="332"/>
  </r>
  <r>
    <x v="333"/>
    <x v="11"/>
    <n v="7"/>
    <n v="50"/>
    <n v="48.5"/>
    <x v="333"/>
  </r>
  <r>
    <x v="334"/>
    <x v="12"/>
    <n v="8"/>
    <n v="30"/>
    <n v="29.099999999999998"/>
    <x v="334"/>
  </r>
  <r>
    <x v="335"/>
    <x v="13"/>
    <n v="9"/>
    <n v="45"/>
    <n v="43.65"/>
    <x v="335"/>
  </r>
  <r>
    <x v="336"/>
    <x v="15"/>
    <n v="4"/>
    <n v="90"/>
    <n v="87.3"/>
    <x v="336"/>
  </r>
  <r>
    <x v="337"/>
    <x v="16"/>
    <n v="8"/>
    <n v="80"/>
    <n v="77.599999999999994"/>
    <x v="337"/>
  </r>
  <r>
    <x v="338"/>
    <x v="18"/>
    <n v="200"/>
    <n v="15"/>
    <n v="14.549999999999999"/>
    <x v="338"/>
  </r>
  <r>
    <x v="339"/>
    <x v="19"/>
    <n v="600"/>
    <n v="19"/>
    <n v="18.43"/>
    <x v="339"/>
  </r>
  <r>
    <x v="340"/>
    <x v="22"/>
    <n v="80"/>
    <n v="30"/>
    <n v="29.099999999999998"/>
    <x v="340"/>
  </r>
  <r>
    <x v="341"/>
    <x v="23"/>
    <n v="50"/>
    <n v="45"/>
    <n v="43.65"/>
    <x v="341"/>
  </r>
  <r>
    <x v="342"/>
    <x v="24"/>
    <n v="40"/>
    <n v="70"/>
    <n v="67.899999999999991"/>
    <x v="342"/>
  </r>
  <r>
    <x v="343"/>
    <x v="25"/>
    <n v="30"/>
    <n v="90"/>
    <n v="87.3"/>
    <x v="343"/>
  </r>
  <r>
    <x v="344"/>
    <x v="26"/>
    <n v="20"/>
    <n v="80"/>
    <n v="77.599999999999994"/>
    <x v="344"/>
  </r>
  <r>
    <x v="345"/>
    <x v="27"/>
    <n v="33"/>
    <n v="12"/>
    <n v="11.64"/>
    <x v="345"/>
  </r>
  <r>
    <x v="280"/>
    <x v="28"/>
    <n v="21"/>
    <n v="15"/>
    <n v="14.549999999999999"/>
    <x v="280"/>
  </r>
  <r>
    <x v="346"/>
    <x v="21"/>
    <n v="89"/>
    <n v="50"/>
    <n v="48.5"/>
    <x v="346"/>
  </r>
  <r>
    <x v="281"/>
    <x v="6"/>
    <n v="1"/>
    <n v="80"/>
    <n v="77.599999999999994"/>
    <x v="281"/>
  </r>
  <r>
    <x v="347"/>
    <x v="0"/>
    <n v="20"/>
    <n v="100"/>
    <n v="97"/>
    <x v="347"/>
  </r>
  <r>
    <x v="0"/>
    <x v="29"/>
    <n v="30"/>
    <n v="19"/>
    <n v="18.43"/>
    <x v="0"/>
  </r>
  <r>
    <x v="229"/>
    <x v="1"/>
    <n v="2"/>
    <n v="50"/>
    <n v="48.5"/>
    <x v="229"/>
  </r>
  <r>
    <x v="1"/>
    <x v="9"/>
    <n v="5"/>
    <n v="19"/>
    <n v="18.43"/>
    <x v="1"/>
  </r>
  <r>
    <x v="230"/>
    <x v="2"/>
    <n v="8"/>
    <n v="30"/>
    <n v="29.099999999999998"/>
    <x v="230"/>
  </r>
  <r>
    <x v="2"/>
    <x v="14"/>
    <n v="10"/>
    <n v="70"/>
    <n v="67.899999999999991"/>
    <x v="2"/>
  </r>
  <r>
    <x v="231"/>
    <x v="3"/>
    <n v="7"/>
    <n v="45"/>
    <n v="43.65"/>
    <x v="231"/>
  </r>
  <r>
    <x v="3"/>
    <x v="17"/>
    <n v="8"/>
    <n v="12"/>
    <n v="11.64"/>
    <x v="3"/>
  </r>
  <r>
    <x v="232"/>
    <x v="4"/>
    <n v="9"/>
    <n v="70"/>
    <n v="67.899999999999991"/>
    <x v="232"/>
  </r>
  <r>
    <x v="4"/>
    <x v="20"/>
    <n v="4"/>
    <n v="100"/>
    <n v="97"/>
    <x v="4"/>
  </r>
  <r>
    <x v="233"/>
    <x v="5"/>
    <n v="8"/>
    <n v="90"/>
    <n v="87.3"/>
    <x v="233"/>
  </r>
  <r>
    <x v="5"/>
    <x v="0"/>
    <n v="200"/>
    <n v="100"/>
    <n v="97"/>
    <x v="5"/>
  </r>
  <r>
    <x v="234"/>
    <x v="7"/>
    <n v="600"/>
    <n v="12"/>
    <n v="11.64"/>
    <x v="234"/>
  </r>
  <r>
    <x v="6"/>
    <x v="31"/>
    <n v="80"/>
    <n v="50"/>
    <n v="48.5"/>
    <x v="6"/>
  </r>
  <r>
    <x v="235"/>
    <x v="1"/>
    <n v="50"/>
    <n v="50"/>
    <n v="48.5"/>
    <x v="235"/>
  </r>
  <r>
    <x v="7"/>
    <x v="8"/>
    <n v="40"/>
    <n v="15"/>
    <n v="14.549999999999999"/>
    <x v="7"/>
  </r>
  <r>
    <x v="236"/>
    <x v="9"/>
    <n v="30"/>
    <n v="19"/>
    <n v="18.43"/>
    <x v="236"/>
  </r>
  <r>
    <x v="8"/>
    <x v="10"/>
    <n v="20"/>
    <n v="100"/>
    <n v="97"/>
    <x v="8"/>
  </r>
  <r>
    <x v="9"/>
    <x v="11"/>
    <n v="33"/>
    <n v="50"/>
    <n v="48.5"/>
    <x v="9"/>
  </r>
  <r>
    <x v="10"/>
    <x v="12"/>
    <n v="21"/>
    <n v="30"/>
    <n v="29.099999999999998"/>
    <x v="10"/>
  </r>
  <r>
    <x v="11"/>
    <x v="13"/>
    <n v="89"/>
    <n v="45"/>
    <n v="43.65"/>
    <x v="11"/>
  </r>
  <r>
    <x v="12"/>
    <x v="2"/>
    <n v="1"/>
    <n v="30"/>
    <n v="29.099999999999998"/>
    <x v="12"/>
  </r>
  <r>
    <x v="13"/>
    <x v="14"/>
    <n v="20"/>
    <n v="70"/>
    <n v="67.899999999999991"/>
    <x v="13"/>
  </r>
  <r>
    <x v="14"/>
    <x v="13"/>
    <n v="30"/>
    <n v="45"/>
    <n v="43.65"/>
    <x v="14"/>
  </r>
  <r>
    <x v="15"/>
    <x v="15"/>
    <n v="2"/>
    <n v="90"/>
    <n v="87.3"/>
    <x v="15"/>
  </r>
  <r>
    <x v="16"/>
    <x v="16"/>
    <n v="5"/>
    <n v="80"/>
    <n v="77.599999999999994"/>
    <x v="16"/>
  </r>
  <r>
    <x v="17"/>
    <x v="3"/>
    <n v="8"/>
    <n v="45"/>
    <n v="43.65"/>
    <x v="17"/>
  </r>
  <r>
    <x v="18"/>
    <x v="17"/>
    <n v="10"/>
    <n v="12"/>
    <n v="11.64"/>
    <x v="18"/>
  </r>
  <r>
    <x v="19"/>
    <x v="18"/>
    <n v="7"/>
    <n v="15"/>
    <n v="14.549999999999999"/>
    <x v="19"/>
  </r>
  <r>
    <x v="20"/>
    <x v="17"/>
    <n v="8"/>
    <n v="12"/>
    <n v="11.64"/>
    <x v="20"/>
  </r>
  <r>
    <x v="21"/>
    <x v="18"/>
    <n v="9"/>
    <n v="15"/>
    <n v="14.549999999999999"/>
    <x v="21"/>
  </r>
  <r>
    <x v="22"/>
    <x v="22"/>
    <n v="4"/>
    <n v="30"/>
    <n v="29.099999999999998"/>
    <x v="22"/>
  </r>
  <r>
    <x v="23"/>
    <x v="4"/>
    <n v="8"/>
    <n v="70"/>
    <n v="67.899999999999991"/>
    <x v="23"/>
  </r>
  <r>
    <x v="348"/>
    <x v="20"/>
    <n v="200"/>
    <n v="100"/>
    <n v="97"/>
    <x v="348"/>
  </r>
  <r>
    <x v="282"/>
    <x v="5"/>
    <n v="600"/>
    <n v="90"/>
    <n v="87.3"/>
    <x v="282"/>
  </r>
  <r>
    <x v="24"/>
    <x v="17"/>
    <n v="80"/>
    <n v="12"/>
    <n v="11.64"/>
    <x v="24"/>
  </r>
  <r>
    <x v="237"/>
    <x v="18"/>
    <n v="50"/>
    <n v="15"/>
    <n v="14.549999999999999"/>
    <x v="237"/>
  </r>
  <r>
    <x v="349"/>
    <x v="22"/>
    <n v="40"/>
    <n v="30"/>
    <n v="29.099999999999998"/>
    <x v="349"/>
  </r>
  <r>
    <x v="283"/>
    <x v="4"/>
    <n v="30"/>
    <n v="70"/>
    <n v="67.899999999999991"/>
    <x v="283"/>
  </r>
  <r>
    <x v="25"/>
    <x v="20"/>
    <n v="20"/>
    <n v="100"/>
    <n v="97"/>
    <x v="25"/>
  </r>
  <r>
    <x v="238"/>
    <x v="5"/>
    <n v="33"/>
    <n v="90"/>
    <n v="87.3"/>
    <x v="238"/>
  </r>
  <r>
    <x v="350"/>
    <x v="17"/>
    <n v="21"/>
    <n v="12"/>
    <n v="11.64"/>
    <x v="350"/>
  </r>
  <r>
    <x v="284"/>
    <x v="18"/>
    <n v="89"/>
    <n v="15"/>
    <n v="14.549999999999999"/>
    <x v="284"/>
  </r>
  <r>
    <x v="26"/>
    <x v="22"/>
    <n v="1"/>
    <n v="30"/>
    <n v="29.099999999999998"/>
    <x v="26"/>
  </r>
  <r>
    <x v="27"/>
    <x v="4"/>
    <n v="20"/>
    <n v="70"/>
    <n v="67.899999999999991"/>
    <x v="27"/>
  </r>
  <r>
    <x v="28"/>
    <x v="20"/>
    <n v="30"/>
    <n v="100"/>
    <n v="97"/>
    <x v="28"/>
  </r>
  <r>
    <x v="29"/>
    <x v="5"/>
    <n v="2"/>
    <n v="90"/>
    <n v="87.3"/>
    <x v="29"/>
  </r>
  <r>
    <x v="30"/>
    <x v="19"/>
    <n v="5"/>
    <n v="19"/>
    <n v="18.43"/>
    <x v="30"/>
  </r>
  <r>
    <x v="31"/>
    <x v="22"/>
    <n v="8"/>
    <n v="30"/>
    <n v="29.099999999999998"/>
    <x v="31"/>
  </r>
  <r>
    <x v="32"/>
    <x v="23"/>
    <n v="10"/>
    <n v="45"/>
    <n v="43.65"/>
    <x v="32"/>
  </r>
  <r>
    <x v="33"/>
    <x v="24"/>
    <n v="7"/>
    <n v="70"/>
    <n v="67.899999999999991"/>
    <x v="33"/>
  </r>
  <r>
    <x v="34"/>
    <x v="25"/>
    <n v="8"/>
    <n v="90"/>
    <n v="87.3"/>
    <x v="34"/>
  </r>
  <r>
    <x v="35"/>
    <x v="26"/>
    <n v="9"/>
    <n v="80"/>
    <n v="77.599999999999994"/>
    <x v="35"/>
  </r>
  <r>
    <x v="36"/>
    <x v="27"/>
    <n v="4"/>
    <n v="12"/>
    <n v="11.64"/>
    <x v="36"/>
  </r>
  <r>
    <x v="37"/>
    <x v="28"/>
    <n v="8"/>
    <n v="15"/>
    <n v="14.549999999999999"/>
    <x v="37"/>
  </r>
  <r>
    <x v="38"/>
    <x v="21"/>
    <n v="200"/>
    <n v="50"/>
    <n v="48.5"/>
    <x v="38"/>
  </r>
  <r>
    <x v="39"/>
    <x v="6"/>
    <n v="600"/>
    <n v="80"/>
    <n v="77.599999999999994"/>
    <x v="39"/>
  </r>
  <r>
    <x v="40"/>
    <x v="0"/>
    <n v="80"/>
    <n v="100"/>
    <n v="97"/>
    <x v="40"/>
  </r>
  <r>
    <x v="41"/>
    <x v="29"/>
    <n v="50"/>
    <n v="19"/>
    <n v="18.43"/>
    <x v="41"/>
  </r>
  <r>
    <x v="42"/>
    <x v="1"/>
    <n v="40"/>
    <n v="50"/>
    <n v="48.5"/>
    <x v="42"/>
  </r>
  <r>
    <x v="43"/>
    <x v="9"/>
    <n v="30"/>
    <n v="19"/>
    <n v="18.43"/>
    <x v="43"/>
  </r>
  <r>
    <x v="44"/>
    <x v="2"/>
    <n v="20"/>
    <n v="30"/>
    <n v="29.099999999999998"/>
    <x v="44"/>
  </r>
  <r>
    <x v="45"/>
    <x v="14"/>
    <n v="33"/>
    <n v="70"/>
    <n v="67.899999999999991"/>
    <x v="45"/>
  </r>
  <r>
    <x v="46"/>
    <x v="19"/>
    <n v="21"/>
    <n v="19"/>
    <n v="18.43"/>
    <x v="46"/>
  </r>
  <r>
    <x v="47"/>
    <x v="22"/>
    <n v="89"/>
    <n v="30"/>
    <n v="29.099999999999998"/>
    <x v="47"/>
  </r>
  <r>
    <x v="48"/>
    <x v="23"/>
    <n v="1"/>
    <n v="45"/>
    <n v="43.65"/>
    <x v="48"/>
  </r>
  <r>
    <x v="49"/>
    <x v="24"/>
    <n v="20"/>
    <n v="70"/>
    <n v="67.899999999999991"/>
    <x v="49"/>
  </r>
  <r>
    <x v="50"/>
    <x v="25"/>
    <n v="30"/>
    <n v="90"/>
    <n v="87.3"/>
    <x v="50"/>
  </r>
  <r>
    <x v="51"/>
    <x v="26"/>
    <n v="2"/>
    <n v="80"/>
    <n v="77.599999999999994"/>
    <x v="51"/>
  </r>
  <r>
    <x v="52"/>
    <x v="27"/>
    <n v="5"/>
    <n v="12"/>
    <n v="11.64"/>
    <x v="52"/>
  </r>
  <r>
    <x v="53"/>
    <x v="28"/>
    <n v="8"/>
    <n v="15"/>
    <n v="14.549999999999999"/>
    <x v="53"/>
  </r>
  <r>
    <x v="54"/>
    <x v="21"/>
    <n v="10"/>
    <n v="50"/>
    <n v="48.5"/>
    <x v="54"/>
  </r>
  <r>
    <x v="55"/>
    <x v="6"/>
    <n v="7"/>
    <n v="80"/>
    <n v="77.599999999999994"/>
    <x v="55"/>
  </r>
  <r>
    <x v="56"/>
    <x v="0"/>
    <n v="8"/>
    <n v="100"/>
    <n v="97"/>
    <x v="56"/>
  </r>
  <r>
    <x v="57"/>
    <x v="29"/>
    <n v="9"/>
    <n v="19"/>
    <n v="18.43"/>
    <x v="57"/>
  </r>
  <r>
    <x v="58"/>
    <x v="1"/>
    <n v="4"/>
    <n v="50"/>
    <n v="48.5"/>
    <x v="58"/>
  </r>
  <r>
    <x v="59"/>
    <x v="9"/>
    <n v="8"/>
    <n v="19"/>
    <n v="18.43"/>
    <x v="59"/>
  </r>
  <r>
    <x v="60"/>
    <x v="2"/>
    <n v="200"/>
    <n v="30"/>
    <n v="29.099999999999998"/>
    <x v="60"/>
  </r>
  <r>
    <x v="61"/>
    <x v="14"/>
    <n v="600"/>
    <n v="70"/>
    <n v="67.899999999999991"/>
    <x v="61"/>
  </r>
  <r>
    <x v="62"/>
    <x v="19"/>
    <n v="80"/>
    <n v="19"/>
    <n v="18.43"/>
    <x v="62"/>
  </r>
  <r>
    <x v="63"/>
    <x v="22"/>
    <n v="50"/>
    <n v="30"/>
    <n v="29.099999999999998"/>
    <x v="63"/>
  </r>
  <r>
    <x v="64"/>
    <x v="23"/>
    <n v="40"/>
    <n v="45"/>
    <n v="43.65"/>
    <x v="64"/>
  </r>
  <r>
    <x v="65"/>
    <x v="24"/>
    <n v="30"/>
    <n v="70"/>
    <n v="67.899999999999991"/>
    <x v="65"/>
  </r>
  <r>
    <x v="66"/>
    <x v="25"/>
    <n v="20"/>
    <n v="90"/>
    <n v="87.3"/>
    <x v="66"/>
  </r>
  <r>
    <x v="67"/>
    <x v="26"/>
    <n v="33"/>
    <n v="80"/>
    <n v="77.599999999999994"/>
    <x v="67"/>
  </r>
  <r>
    <x v="68"/>
    <x v="27"/>
    <n v="21"/>
    <n v="12"/>
    <n v="11.64"/>
    <x v="68"/>
  </r>
  <r>
    <x v="69"/>
    <x v="28"/>
    <n v="89"/>
    <n v="15"/>
    <n v="14.549999999999999"/>
    <x v="69"/>
  </r>
  <r>
    <x v="70"/>
    <x v="21"/>
    <n v="1"/>
    <n v="50"/>
    <n v="48.5"/>
    <x v="70"/>
  </r>
  <r>
    <x v="71"/>
    <x v="6"/>
    <n v="20"/>
    <n v="80"/>
    <n v="77.599999999999994"/>
    <x v="71"/>
  </r>
  <r>
    <x v="72"/>
    <x v="0"/>
    <n v="30"/>
    <n v="100"/>
    <n v="97"/>
    <x v="72"/>
  </r>
  <r>
    <x v="73"/>
    <x v="29"/>
    <n v="2"/>
    <n v="19"/>
    <n v="18.43"/>
    <x v="73"/>
  </r>
  <r>
    <x v="74"/>
    <x v="1"/>
    <n v="5"/>
    <n v="50"/>
    <n v="48.5"/>
    <x v="74"/>
  </r>
  <r>
    <x v="75"/>
    <x v="9"/>
    <n v="8"/>
    <n v="19"/>
    <n v="18.43"/>
    <x v="75"/>
  </r>
  <r>
    <x v="76"/>
    <x v="2"/>
    <n v="10"/>
    <n v="30"/>
    <n v="29.099999999999998"/>
    <x v="76"/>
  </r>
  <r>
    <x v="77"/>
    <x v="14"/>
    <n v="7"/>
    <n v="70"/>
    <n v="67.899999999999991"/>
    <x v="77"/>
  </r>
  <r>
    <x v="78"/>
    <x v="15"/>
    <n v="8"/>
    <n v="90"/>
    <n v="87.3"/>
    <x v="78"/>
  </r>
  <r>
    <x v="79"/>
    <x v="16"/>
    <n v="9"/>
    <n v="80"/>
    <n v="77.599999999999994"/>
    <x v="79"/>
  </r>
  <r>
    <x v="80"/>
    <x v="18"/>
    <n v="4"/>
    <n v="15"/>
    <n v="14.549999999999999"/>
    <x v="80"/>
  </r>
  <r>
    <x v="81"/>
    <x v="19"/>
    <n v="8"/>
    <n v="19"/>
    <n v="18.43"/>
    <x v="81"/>
  </r>
  <r>
    <x v="82"/>
    <x v="22"/>
    <n v="200"/>
    <n v="30"/>
    <n v="29.099999999999998"/>
    <x v="82"/>
  </r>
  <r>
    <x v="83"/>
    <x v="23"/>
    <n v="600"/>
    <n v="45"/>
    <n v="43.65"/>
    <x v="83"/>
  </r>
  <r>
    <x v="84"/>
    <x v="24"/>
    <n v="80"/>
    <n v="70"/>
    <n v="67.899999999999991"/>
    <x v="84"/>
  </r>
  <r>
    <x v="85"/>
    <x v="25"/>
    <n v="50"/>
    <n v="90"/>
    <n v="87.3"/>
    <x v="85"/>
  </r>
  <r>
    <x v="86"/>
    <x v="26"/>
    <n v="40"/>
    <n v="80"/>
    <n v="77.599999999999994"/>
    <x v="86"/>
  </r>
  <r>
    <x v="239"/>
    <x v="27"/>
    <n v="30"/>
    <n v="12"/>
    <n v="11.64"/>
    <x v="239"/>
  </r>
  <r>
    <x v="351"/>
    <x v="28"/>
    <n v="20"/>
    <n v="15"/>
    <n v="14.549999999999999"/>
    <x v="351"/>
  </r>
  <r>
    <x v="285"/>
    <x v="21"/>
    <n v="33"/>
    <n v="50"/>
    <n v="48.5"/>
    <x v="285"/>
  </r>
  <r>
    <x v="87"/>
    <x v="6"/>
    <n v="21"/>
    <n v="80"/>
    <n v="77.599999999999994"/>
    <x v="87"/>
  </r>
  <r>
    <x v="240"/>
    <x v="0"/>
    <n v="89"/>
    <n v="100"/>
    <n v="97"/>
    <x v="240"/>
  </r>
  <r>
    <x v="352"/>
    <x v="29"/>
    <n v="1"/>
    <n v="19"/>
    <n v="18.43"/>
    <x v="352"/>
  </r>
  <r>
    <x v="286"/>
    <x v="1"/>
    <n v="20"/>
    <n v="50"/>
    <n v="48.5"/>
    <x v="286"/>
  </r>
  <r>
    <x v="88"/>
    <x v="9"/>
    <n v="30"/>
    <n v="19"/>
    <n v="18.43"/>
    <x v="88"/>
  </r>
  <r>
    <x v="241"/>
    <x v="2"/>
    <n v="2"/>
    <n v="30"/>
    <n v="29.099999999999998"/>
    <x v="241"/>
  </r>
  <r>
    <x v="353"/>
    <x v="14"/>
    <n v="5"/>
    <n v="70"/>
    <n v="67.899999999999991"/>
    <x v="353"/>
  </r>
  <r>
    <x v="287"/>
    <x v="3"/>
    <n v="8"/>
    <n v="45"/>
    <n v="43.65"/>
    <x v="287"/>
  </r>
  <r>
    <x v="89"/>
    <x v="17"/>
    <n v="10"/>
    <n v="12"/>
    <n v="11.64"/>
    <x v="89"/>
  </r>
  <r>
    <x v="242"/>
    <x v="4"/>
    <n v="7"/>
    <n v="70"/>
    <n v="67.899999999999991"/>
    <x v="242"/>
  </r>
  <r>
    <x v="354"/>
    <x v="20"/>
    <n v="8"/>
    <n v="100"/>
    <n v="97"/>
    <x v="354"/>
  </r>
  <r>
    <x v="288"/>
    <x v="5"/>
    <n v="9"/>
    <n v="90"/>
    <n v="87.3"/>
    <x v="288"/>
  </r>
  <r>
    <x v="90"/>
    <x v="30"/>
    <n v="4"/>
    <n v="100"/>
    <n v="97"/>
    <x v="90"/>
  </r>
  <r>
    <x v="243"/>
    <x v="6"/>
    <n v="8"/>
    <n v="80"/>
    <n v="77.599999999999994"/>
    <x v="243"/>
  </r>
  <r>
    <x v="355"/>
    <x v="0"/>
    <n v="200"/>
    <n v="100"/>
    <n v="97"/>
    <x v="355"/>
  </r>
  <r>
    <x v="289"/>
    <x v="7"/>
    <n v="600"/>
    <n v="12"/>
    <n v="11.64"/>
    <x v="289"/>
  </r>
  <r>
    <x v="91"/>
    <x v="31"/>
    <n v="80"/>
    <n v="50"/>
    <n v="48.5"/>
    <x v="91"/>
  </r>
  <r>
    <x v="244"/>
    <x v="1"/>
    <n v="50"/>
    <n v="50"/>
    <n v="48.5"/>
    <x v="244"/>
  </r>
  <r>
    <x v="356"/>
    <x v="8"/>
    <n v="40"/>
    <n v="15"/>
    <n v="14.549999999999999"/>
    <x v="356"/>
  </r>
  <r>
    <x v="290"/>
    <x v="9"/>
    <n v="30"/>
    <n v="19"/>
    <n v="18.43"/>
    <x v="290"/>
  </r>
  <r>
    <x v="92"/>
    <x v="10"/>
    <n v="20"/>
    <n v="100"/>
    <n v="97"/>
    <x v="92"/>
  </r>
  <r>
    <x v="245"/>
    <x v="11"/>
    <n v="33"/>
    <n v="50"/>
    <n v="48.5"/>
    <x v="245"/>
  </r>
  <r>
    <x v="357"/>
    <x v="12"/>
    <n v="21"/>
    <n v="30"/>
    <n v="29.099999999999998"/>
    <x v="357"/>
  </r>
  <r>
    <x v="291"/>
    <x v="13"/>
    <n v="89"/>
    <n v="45"/>
    <n v="43.65"/>
    <x v="291"/>
  </r>
  <r>
    <x v="93"/>
    <x v="2"/>
    <n v="1"/>
    <n v="30"/>
    <n v="29.099999999999998"/>
    <x v="93"/>
  </r>
  <r>
    <x v="246"/>
    <x v="14"/>
    <n v="20"/>
    <n v="70"/>
    <n v="67.899999999999991"/>
    <x v="246"/>
  </r>
  <r>
    <x v="358"/>
    <x v="13"/>
    <n v="30"/>
    <n v="45"/>
    <n v="43.65"/>
    <x v="358"/>
  </r>
  <r>
    <x v="292"/>
    <x v="15"/>
    <n v="2"/>
    <n v="90"/>
    <n v="87.3"/>
    <x v="292"/>
  </r>
  <r>
    <x v="94"/>
    <x v="16"/>
    <n v="5"/>
    <n v="80"/>
    <n v="77.599999999999994"/>
    <x v="94"/>
  </r>
  <r>
    <x v="247"/>
    <x v="3"/>
    <n v="8"/>
    <n v="45"/>
    <n v="43.65"/>
    <x v="247"/>
  </r>
  <r>
    <x v="359"/>
    <x v="17"/>
    <n v="10"/>
    <n v="12"/>
    <n v="11.64"/>
    <x v="359"/>
  </r>
  <r>
    <x v="293"/>
    <x v="18"/>
    <n v="7"/>
    <n v="15"/>
    <n v="14.549999999999999"/>
    <x v="293"/>
  </r>
  <r>
    <x v="95"/>
    <x v="19"/>
    <n v="8"/>
    <n v="19"/>
    <n v="18.43"/>
    <x v="95"/>
  </r>
  <r>
    <x v="248"/>
    <x v="22"/>
    <n v="9"/>
    <n v="30"/>
    <n v="29.099999999999998"/>
    <x v="248"/>
  </r>
  <r>
    <x v="360"/>
    <x v="4"/>
    <n v="4"/>
    <n v="70"/>
    <n v="67.899999999999991"/>
    <x v="360"/>
  </r>
  <r>
    <x v="294"/>
    <x v="20"/>
    <n v="8"/>
    <n v="100"/>
    <n v="97"/>
    <x v="294"/>
  </r>
  <r>
    <x v="96"/>
    <x v="5"/>
    <n v="200"/>
    <n v="90"/>
    <n v="87.3"/>
    <x v="96"/>
  </r>
  <r>
    <x v="249"/>
    <x v="27"/>
    <n v="600"/>
    <n v="12"/>
    <n v="11.64"/>
    <x v="249"/>
  </r>
  <r>
    <x v="361"/>
    <x v="28"/>
    <n v="80"/>
    <n v="15"/>
    <n v="14.549999999999999"/>
    <x v="361"/>
  </r>
  <r>
    <x v="295"/>
    <x v="21"/>
    <n v="50"/>
    <n v="50"/>
    <n v="48.5"/>
    <x v="295"/>
  </r>
  <r>
    <x v="97"/>
    <x v="30"/>
    <n v="40"/>
    <n v="100"/>
    <n v="97"/>
    <x v="97"/>
  </r>
  <r>
    <x v="250"/>
    <x v="7"/>
    <n v="30"/>
    <n v="12"/>
    <n v="11.64"/>
    <x v="250"/>
  </r>
  <r>
    <x v="362"/>
    <x v="31"/>
    <n v="20"/>
    <n v="50"/>
    <n v="48.5"/>
    <x v="362"/>
  </r>
  <r>
    <x v="296"/>
    <x v="8"/>
    <n v="33"/>
    <n v="15"/>
    <n v="14.549999999999999"/>
    <x v="296"/>
  </r>
  <r>
    <x v="98"/>
    <x v="10"/>
    <n v="21"/>
    <n v="100"/>
    <n v="97"/>
    <x v="98"/>
  </r>
  <r>
    <x v="251"/>
    <x v="11"/>
    <n v="89"/>
    <n v="50"/>
    <n v="48.5"/>
    <x v="251"/>
  </r>
  <r>
    <x v="311"/>
    <x v="12"/>
    <n v="1"/>
    <n v="30"/>
    <n v="29.099999999999998"/>
    <x v="311"/>
  </r>
  <r>
    <x v="213"/>
    <x v="13"/>
    <n v="20"/>
    <n v="45"/>
    <n v="43.65"/>
    <x v="213"/>
  </r>
  <r>
    <x v="99"/>
    <x v="15"/>
    <n v="30"/>
    <n v="90"/>
    <n v="87.3"/>
    <x v="99"/>
  </r>
  <r>
    <x v="252"/>
    <x v="16"/>
    <n v="2"/>
    <n v="80"/>
    <n v="77.599999999999994"/>
    <x v="252"/>
  </r>
  <r>
    <x v="312"/>
    <x v="18"/>
    <n v="5"/>
    <n v="15"/>
    <n v="14.549999999999999"/>
    <x v="312"/>
  </r>
  <r>
    <x v="214"/>
    <x v="19"/>
    <n v="8"/>
    <n v="19"/>
    <n v="18.43"/>
    <x v="214"/>
  </r>
  <r>
    <x v="100"/>
    <x v="22"/>
    <n v="10"/>
    <n v="30"/>
    <n v="29.099999999999998"/>
    <x v="100"/>
  </r>
  <r>
    <x v="253"/>
    <x v="23"/>
    <n v="7"/>
    <n v="45"/>
    <n v="43.65"/>
    <x v="253"/>
  </r>
  <r>
    <x v="313"/>
    <x v="24"/>
    <n v="8"/>
    <n v="70"/>
    <n v="67.899999999999991"/>
    <x v="313"/>
  </r>
  <r>
    <x v="215"/>
    <x v="25"/>
    <n v="9"/>
    <n v="90"/>
    <n v="87.3"/>
    <x v="215"/>
  </r>
  <r>
    <x v="101"/>
    <x v="26"/>
    <n v="4"/>
    <n v="80"/>
    <n v="77.599999999999994"/>
    <x v="101"/>
  </r>
  <r>
    <x v="254"/>
    <x v="27"/>
    <n v="8"/>
    <n v="12"/>
    <n v="11.64"/>
    <x v="254"/>
  </r>
  <r>
    <x v="314"/>
    <x v="28"/>
    <n v="200"/>
    <n v="15"/>
    <n v="14.549999999999999"/>
    <x v="314"/>
  </r>
  <r>
    <x v="216"/>
    <x v="21"/>
    <n v="600"/>
    <n v="50"/>
    <n v="48.5"/>
    <x v="216"/>
  </r>
  <r>
    <x v="102"/>
    <x v="6"/>
    <n v="80"/>
    <n v="80"/>
    <n v="77.599999999999994"/>
    <x v="102"/>
  </r>
  <r>
    <x v="255"/>
    <x v="0"/>
    <n v="50"/>
    <n v="100"/>
    <n v="97"/>
    <x v="255"/>
  </r>
  <r>
    <x v="315"/>
    <x v="29"/>
    <n v="40"/>
    <n v="19"/>
    <n v="18.43"/>
    <x v="315"/>
  </r>
  <r>
    <x v="297"/>
    <x v="1"/>
    <n v="30"/>
    <n v="50"/>
    <n v="48.5"/>
    <x v="297"/>
  </r>
  <r>
    <x v="103"/>
    <x v="9"/>
    <n v="20"/>
    <n v="19"/>
    <n v="18.43"/>
    <x v="103"/>
  </r>
  <r>
    <x v="256"/>
    <x v="2"/>
    <n v="33"/>
    <n v="30"/>
    <n v="29.099999999999998"/>
    <x v="256"/>
  </r>
  <r>
    <x v="316"/>
    <x v="14"/>
    <n v="21"/>
    <n v="70"/>
    <n v="67.899999999999991"/>
    <x v="316"/>
  </r>
  <r>
    <x v="298"/>
    <x v="3"/>
    <n v="89"/>
    <n v="45"/>
    <n v="43.65"/>
    <x v="298"/>
  </r>
  <r>
    <x v="104"/>
    <x v="17"/>
    <n v="1"/>
    <n v="12"/>
    <n v="11.64"/>
    <x v="104"/>
  </r>
  <r>
    <x v="257"/>
    <x v="4"/>
    <n v="20"/>
    <n v="70"/>
    <n v="67.899999999999991"/>
    <x v="257"/>
  </r>
  <r>
    <x v="317"/>
    <x v="20"/>
    <n v="30"/>
    <n v="100"/>
    <n v="97"/>
    <x v="317"/>
  </r>
  <r>
    <x v="299"/>
    <x v="5"/>
    <n v="2"/>
    <n v="90"/>
    <n v="87.3"/>
    <x v="299"/>
  </r>
  <r>
    <x v="318"/>
    <x v="30"/>
    <n v="5"/>
    <n v="100"/>
    <n v="97"/>
    <x v="318"/>
  </r>
  <r>
    <x v="300"/>
    <x v="6"/>
    <n v="8"/>
    <n v="80"/>
    <n v="77.599999999999994"/>
    <x v="300"/>
  </r>
  <r>
    <x v="319"/>
    <x v="0"/>
    <n v="10"/>
    <n v="100"/>
    <n v="97"/>
    <x v="319"/>
  </r>
  <r>
    <x v="301"/>
    <x v="7"/>
    <n v="7"/>
    <n v="12"/>
    <n v="11.64"/>
    <x v="301"/>
  </r>
  <r>
    <x v="320"/>
    <x v="31"/>
    <n v="8"/>
    <n v="50"/>
    <n v="48.5"/>
    <x v="320"/>
  </r>
  <r>
    <x v="302"/>
    <x v="1"/>
    <n v="9"/>
    <n v="50"/>
    <n v="48.5"/>
    <x v="302"/>
  </r>
  <r>
    <x v="321"/>
    <x v="8"/>
    <n v="4"/>
    <n v="15"/>
    <n v="14.549999999999999"/>
    <x v="321"/>
  </r>
  <r>
    <x v="303"/>
    <x v="9"/>
    <n v="8"/>
    <n v="19"/>
    <n v="18.43"/>
    <x v="303"/>
  </r>
  <r>
    <x v="322"/>
    <x v="10"/>
    <n v="200"/>
    <n v="100"/>
    <n v="97"/>
    <x v="322"/>
  </r>
  <r>
    <x v="304"/>
    <x v="11"/>
    <n v="600"/>
    <n v="50"/>
    <n v="48.5"/>
    <x v="304"/>
  </r>
  <r>
    <x v="323"/>
    <x v="12"/>
    <n v="80"/>
    <n v="30"/>
    <n v="29.099999999999998"/>
    <x v="323"/>
  </r>
  <r>
    <x v="305"/>
    <x v="13"/>
    <n v="50"/>
    <n v="45"/>
    <n v="43.65"/>
    <x v="305"/>
  </r>
  <r>
    <x v="324"/>
    <x v="2"/>
    <n v="40"/>
    <n v="30"/>
    <n v="29.099999999999998"/>
    <x v="324"/>
  </r>
  <r>
    <x v="306"/>
    <x v="14"/>
    <n v="30"/>
    <n v="70"/>
    <n v="67.899999999999991"/>
    <x v="306"/>
  </r>
  <r>
    <x v="325"/>
    <x v="13"/>
    <n v="20"/>
    <n v="45"/>
    <n v="43.65"/>
    <x v="325"/>
  </r>
  <r>
    <x v="307"/>
    <x v="15"/>
    <n v="33"/>
    <n v="90"/>
    <n v="87.3"/>
    <x v="307"/>
  </r>
  <r>
    <x v="326"/>
    <x v="16"/>
    <n v="21"/>
    <n v="80"/>
    <n v="77.599999999999994"/>
    <x v="326"/>
  </r>
  <r>
    <x v="308"/>
    <x v="3"/>
    <n v="89"/>
    <n v="45"/>
    <n v="43.65"/>
    <x v="308"/>
  </r>
  <r>
    <x v="327"/>
    <x v="17"/>
    <n v="1"/>
    <n v="12"/>
    <n v="11.64"/>
    <x v="327"/>
  </r>
  <r>
    <x v="309"/>
    <x v="18"/>
    <n v="20"/>
    <n v="15"/>
    <n v="14.549999999999999"/>
    <x v="309"/>
  </r>
  <r>
    <x v="105"/>
    <x v="19"/>
    <n v="30"/>
    <n v="19"/>
    <n v="18.43"/>
    <x v="105"/>
  </r>
  <r>
    <x v="258"/>
    <x v="22"/>
    <n v="2"/>
    <n v="30"/>
    <n v="29.099999999999998"/>
    <x v="258"/>
  </r>
  <r>
    <x v="260"/>
    <x v="20"/>
    <n v="5"/>
    <n v="100"/>
    <n v="97"/>
    <x v="260"/>
  </r>
  <r>
    <x v="262"/>
    <x v="27"/>
    <n v="8"/>
    <n v="12"/>
    <n v="11.64"/>
    <x v="262"/>
  </r>
  <r>
    <x v="263"/>
    <x v="28"/>
    <n v="10"/>
    <n v="15"/>
    <n v="14.549999999999999"/>
    <x v="263"/>
  </r>
  <r>
    <x v="264"/>
    <x v="21"/>
    <n v="7"/>
    <n v="50"/>
    <n v="48.5"/>
    <x v="264"/>
  </r>
  <r>
    <x v="265"/>
    <x v="30"/>
    <n v="8"/>
    <n v="100"/>
    <n v="97"/>
    <x v="265"/>
  </r>
  <r>
    <x v="266"/>
    <x v="7"/>
    <n v="9"/>
    <n v="12"/>
    <n v="11.64"/>
    <x v="266"/>
  </r>
  <r>
    <x v="267"/>
    <x v="31"/>
    <n v="4"/>
    <n v="50"/>
    <n v="48.5"/>
    <x v="267"/>
  </r>
  <r>
    <x v="268"/>
    <x v="8"/>
    <n v="8"/>
    <n v="15"/>
    <n v="14.549999999999999"/>
    <x v="268"/>
  </r>
  <r>
    <x v="269"/>
    <x v="10"/>
    <n v="200"/>
    <n v="100"/>
    <n v="97"/>
    <x v="269"/>
  </r>
  <r>
    <x v="270"/>
    <x v="11"/>
    <n v="600"/>
    <n v="50"/>
    <n v="48.5"/>
    <x v="270"/>
  </r>
  <r>
    <x v="271"/>
    <x v="12"/>
    <n v="80"/>
    <n v="30"/>
    <n v="29.099999999999998"/>
    <x v="271"/>
  </r>
  <r>
    <x v="272"/>
    <x v="13"/>
    <n v="50"/>
    <n v="45"/>
    <n v="43.65"/>
    <x v="272"/>
  </r>
  <r>
    <x v="273"/>
    <x v="15"/>
    <n v="40"/>
    <n v="90"/>
    <n v="87.3"/>
    <x v="273"/>
  </r>
  <r>
    <x v="274"/>
    <x v="16"/>
    <n v="30"/>
    <n v="80"/>
    <n v="77.599999999999994"/>
    <x v="274"/>
  </r>
  <r>
    <x v="106"/>
    <x v="18"/>
    <n v="20"/>
    <n v="15"/>
    <n v="14.549999999999999"/>
    <x v="106"/>
  </r>
  <r>
    <x v="221"/>
    <x v="19"/>
    <n v="33"/>
    <n v="19"/>
    <n v="18.43"/>
    <x v="221"/>
  </r>
  <r>
    <x v="107"/>
    <x v="22"/>
    <n v="21"/>
    <n v="30"/>
    <n v="29.099999999999998"/>
    <x v="107"/>
  </r>
  <r>
    <x v="275"/>
    <x v="23"/>
    <n v="89"/>
    <n v="45"/>
    <n v="43.65"/>
    <x v="275"/>
  </r>
  <r>
    <x v="108"/>
    <x v="24"/>
    <n v="1"/>
    <n v="70"/>
    <n v="67.899999999999991"/>
    <x v="108"/>
  </r>
  <r>
    <x v="222"/>
    <x v="25"/>
    <n v="20"/>
    <n v="90"/>
    <n v="87.3"/>
    <x v="222"/>
  </r>
  <r>
    <x v="109"/>
    <x v="26"/>
    <n v="30"/>
    <n v="80"/>
    <n v="77.599999999999994"/>
    <x v="109"/>
  </r>
  <r>
    <x v="276"/>
    <x v="27"/>
    <n v="2"/>
    <n v="12"/>
    <n v="11.64"/>
    <x v="276"/>
  </r>
  <r>
    <x v="110"/>
    <x v="28"/>
    <n v="5"/>
    <n v="15"/>
    <n v="14.549999999999999"/>
    <x v="110"/>
  </r>
  <r>
    <x v="223"/>
    <x v="21"/>
    <n v="8"/>
    <n v="50"/>
    <n v="48.5"/>
    <x v="223"/>
  </r>
  <r>
    <x v="111"/>
    <x v="6"/>
    <n v="10"/>
    <n v="80"/>
    <n v="77.599999999999994"/>
    <x v="111"/>
  </r>
  <r>
    <x v="217"/>
    <x v="0"/>
    <n v="7"/>
    <n v="100"/>
    <n v="97"/>
    <x v="217"/>
  </r>
  <r>
    <x v="112"/>
    <x v="29"/>
    <n v="8"/>
    <n v="19"/>
    <n v="18.43"/>
    <x v="112"/>
  </r>
  <r>
    <x v="224"/>
    <x v="1"/>
    <n v="9"/>
    <n v="50"/>
    <n v="48.5"/>
    <x v="224"/>
  </r>
  <r>
    <x v="113"/>
    <x v="15"/>
    <n v="4"/>
    <n v="90"/>
    <n v="87.3"/>
    <x v="113"/>
  </r>
  <r>
    <x v="218"/>
    <x v="16"/>
    <n v="8"/>
    <n v="80"/>
    <n v="77.599999999999994"/>
    <x v="218"/>
  </r>
  <r>
    <x v="114"/>
    <x v="18"/>
    <n v="200"/>
    <n v="15"/>
    <n v="14.549999999999999"/>
    <x v="114"/>
  </r>
  <r>
    <x v="115"/>
    <x v="19"/>
    <n v="600"/>
    <n v="19"/>
    <n v="18.43"/>
    <x v="115"/>
  </r>
  <r>
    <x v="116"/>
    <x v="22"/>
    <n v="80"/>
    <n v="30"/>
    <n v="29.099999999999998"/>
    <x v="116"/>
  </r>
  <r>
    <x v="117"/>
    <x v="23"/>
    <n v="50"/>
    <n v="45"/>
    <n v="43.65"/>
    <x v="117"/>
  </r>
  <r>
    <x v="118"/>
    <x v="24"/>
    <n v="40"/>
    <n v="70"/>
    <n v="67.899999999999991"/>
    <x v="118"/>
  </r>
  <r>
    <x v="119"/>
    <x v="25"/>
    <n v="30"/>
    <n v="90"/>
    <n v="87.3"/>
    <x v="119"/>
  </r>
  <r>
    <x v="120"/>
    <x v="26"/>
    <n v="20"/>
    <n v="80"/>
    <n v="77.599999999999994"/>
    <x v="120"/>
  </r>
  <r>
    <x v="121"/>
    <x v="27"/>
    <n v="33"/>
    <n v="12"/>
    <n v="11.64"/>
    <x v="121"/>
  </r>
  <r>
    <x v="122"/>
    <x v="28"/>
    <n v="21"/>
    <n v="15"/>
    <n v="14.549999999999999"/>
    <x v="122"/>
  </r>
  <r>
    <x v="123"/>
    <x v="21"/>
    <n v="89"/>
    <n v="50"/>
    <n v="48.5"/>
    <x v="123"/>
  </r>
  <r>
    <x v="124"/>
    <x v="6"/>
    <n v="1"/>
    <n v="80"/>
    <n v="77.599999999999994"/>
    <x v="124"/>
  </r>
  <r>
    <x v="125"/>
    <x v="0"/>
    <n v="20"/>
    <n v="100"/>
    <n v="97"/>
    <x v="125"/>
  </r>
  <r>
    <x v="126"/>
    <x v="29"/>
    <n v="30"/>
    <n v="19"/>
    <n v="18.43"/>
    <x v="126"/>
  </r>
  <r>
    <x v="127"/>
    <x v="1"/>
    <n v="2"/>
    <n v="50"/>
    <n v="48.5"/>
    <x v="127"/>
  </r>
  <r>
    <x v="128"/>
    <x v="9"/>
    <n v="5"/>
    <n v="19"/>
    <n v="18.43"/>
    <x v="128"/>
  </r>
  <r>
    <x v="129"/>
    <x v="2"/>
    <n v="8"/>
    <n v="30"/>
    <n v="29.099999999999998"/>
    <x v="129"/>
  </r>
  <r>
    <x v="130"/>
    <x v="14"/>
    <n v="10"/>
    <n v="70"/>
    <n v="67.899999999999991"/>
    <x v="130"/>
  </r>
  <r>
    <x v="131"/>
    <x v="3"/>
    <n v="7"/>
    <n v="45"/>
    <n v="43.65"/>
    <x v="131"/>
  </r>
  <r>
    <x v="132"/>
    <x v="17"/>
    <n v="8"/>
    <n v="12"/>
    <n v="11.64"/>
    <x v="132"/>
  </r>
  <r>
    <x v="133"/>
    <x v="4"/>
    <n v="9"/>
    <n v="70"/>
    <n v="67.899999999999991"/>
    <x v="133"/>
  </r>
  <r>
    <x v="134"/>
    <x v="20"/>
    <n v="4"/>
    <n v="100"/>
    <n v="97"/>
    <x v="134"/>
  </r>
  <r>
    <x v="135"/>
    <x v="5"/>
    <n v="8"/>
    <n v="90"/>
    <n v="87.3"/>
    <x v="135"/>
  </r>
  <r>
    <x v="136"/>
    <x v="30"/>
    <n v="200"/>
    <n v="100"/>
    <n v="97"/>
    <x v="136"/>
  </r>
  <r>
    <x v="137"/>
    <x v="6"/>
    <n v="600"/>
    <n v="80"/>
    <n v="77.599999999999994"/>
    <x v="137"/>
  </r>
  <r>
    <x v="138"/>
    <x v="0"/>
    <n v="80"/>
    <n v="100"/>
    <n v="97"/>
    <x v="138"/>
  </r>
  <r>
    <x v="139"/>
    <x v="7"/>
    <n v="50"/>
    <n v="12"/>
    <n v="11.64"/>
    <x v="139"/>
  </r>
  <r>
    <x v="140"/>
    <x v="31"/>
    <n v="40"/>
    <n v="50"/>
    <n v="48.5"/>
    <x v="140"/>
  </r>
  <r>
    <x v="141"/>
    <x v="1"/>
    <n v="30"/>
    <n v="50"/>
    <n v="48.5"/>
    <x v="141"/>
  </r>
  <r>
    <x v="142"/>
    <x v="8"/>
    <n v="20"/>
    <n v="15"/>
    <n v="14.549999999999999"/>
    <x v="142"/>
  </r>
  <r>
    <x v="143"/>
    <x v="9"/>
    <n v="33"/>
    <n v="19"/>
    <n v="18.43"/>
    <x v="143"/>
  </r>
  <r>
    <x v="144"/>
    <x v="10"/>
    <n v="21"/>
    <n v="100"/>
    <n v="97"/>
    <x v="144"/>
  </r>
  <r>
    <x v="145"/>
    <x v="11"/>
    <n v="89"/>
    <n v="50"/>
    <n v="48.5"/>
    <x v="145"/>
  </r>
  <r>
    <x v="146"/>
    <x v="12"/>
    <n v="1"/>
    <n v="30"/>
    <n v="29.099999999999998"/>
    <x v="146"/>
  </r>
  <r>
    <x v="147"/>
    <x v="13"/>
    <n v="20"/>
    <n v="45"/>
    <n v="43.65"/>
    <x v="147"/>
  </r>
  <r>
    <x v="148"/>
    <x v="2"/>
    <n v="30"/>
    <n v="30"/>
    <n v="29.099999999999998"/>
    <x v="148"/>
  </r>
  <r>
    <x v="149"/>
    <x v="14"/>
    <n v="2"/>
    <n v="70"/>
    <n v="67.899999999999991"/>
    <x v="149"/>
  </r>
  <r>
    <x v="150"/>
    <x v="13"/>
    <n v="5"/>
    <n v="45"/>
    <n v="43.65"/>
    <x v="150"/>
  </r>
  <r>
    <x v="151"/>
    <x v="15"/>
    <n v="8"/>
    <n v="90"/>
    <n v="87.3"/>
    <x v="151"/>
  </r>
  <r>
    <x v="152"/>
    <x v="16"/>
    <n v="10"/>
    <n v="80"/>
    <n v="77.599999999999994"/>
    <x v="152"/>
  </r>
  <r>
    <x v="153"/>
    <x v="3"/>
    <n v="7"/>
    <n v="45"/>
    <n v="43.65"/>
    <x v="153"/>
  </r>
  <r>
    <x v="154"/>
    <x v="17"/>
    <n v="8"/>
    <n v="12"/>
    <n v="11.64"/>
    <x v="154"/>
  </r>
  <r>
    <x v="155"/>
    <x v="18"/>
    <n v="9"/>
    <n v="15"/>
    <n v="14.549999999999999"/>
    <x v="155"/>
  </r>
  <r>
    <x v="156"/>
    <x v="19"/>
    <n v="4"/>
    <n v="19"/>
    <n v="18.43"/>
    <x v="156"/>
  </r>
  <r>
    <x v="157"/>
    <x v="22"/>
    <n v="8"/>
    <n v="30"/>
    <n v="29.099999999999998"/>
    <x v="157"/>
  </r>
  <r>
    <x v="158"/>
    <x v="4"/>
    <n v="200"/>
    <n v="70"/>
    <n v="67.899999999999991"/>
    <x v="158"/>
  </r>
  <r>
    <x v="159"/>
    <x v="20"/>
    <n v="600"/>
    <n v="100"/>
    <n v="97"/>
    <x v="159"/>
  </r>
  <r>
    <x v="160"/>
    <x v="5"/>
    <n v="80"/>
    <n v="90"/>
    <n v="87.3"/>
    <x v="160"/>
  </r>
  <r>
    <x v="161"/>
    <x v="27"/>
    <n v="50"/>
    <n v="12"/>
    <n v="11.64"/>
    <x v="161"/>
  </r>
  <r>
    <x v="162"/>
    <x v="28"/>
    <n v="40"/>
    <n v="15"/>
    <n v="14.549999999999999"/>
    <x v="162"/>
  </r>
  <r>
    <x v="163"/>
    <x v="21"/>
    <n v="30"/>
    <n v="50"/>
    <n v="48.5"/>
    <x v="163"/>
  </r>
  <r>
    <x v="164"/>
    <x v="30"/>
    <n v="20"/>
    <n v="100"/>
    <n v="97"/>
    <x v="164"/>
  </r>
  <r>
    <x v="165"/>
    <x v="7"/>
    <n v="33"/>
    <n v="12"/>
    <n v="11.64"/>
    <x v="165"/>
  </r>
  <r>
    <x v="166"/>
    <x v="31"/>
    <n v="21"/>
    <n v="50"/>
    <n v="48.5"/>
    <x v="166"/>
  </r>
  <r>
    <x v="167"/>
    <x v="8"/>
    <n v="89"/>
    <n v="15"/>
    <n v="14.549999999999999"/>
    <x v="167"/>
  </r>
  <r>
    <x v="168"/>
    <x v="10"/>
    <n v="1"/>
    <n v="100"/>
    <n v="97"/>
    <x v="168"/>
  </r>
  <r>
    <x v="169"/>
    <x v="11"/>
    <n v="20"/>
    <n v="50"/>
    <n v="48.5"/>
    <x v="169"/>
  </r>
  <r>
    <x v="170"/>
    <x v="12"/>
    <n v="30"/>
    <n v="30"/>
    <n v="29.099999999999998"/>
    <x v="170"/>
  </r>
  <r>
    <x v="171"/>
    <x v="13"/>
    <n v="2"/>
    <n v="45"/>
    <n v="43.65"/>
    <x v="171"/>
  </r>
  <r>
    <x v="172"/>
    <x v="15"/>
    <n v="5"/>
    <n v="90"/>
    <n v="87.3"/>
    <x v="172"/>
  </r>
  <r>
    <x v="173"/>
    <x v="16"/>
    <n v="8"/>
    <n v="80"/>
    <n v="77.599999999999994"/>
    <x v="173"/>
  </r>
  <r>
    <x v="174"/>
    <x v="18"/>
    <n v="10"/>
    <n v="15"/>
    <n v="14.549999999999999"/>
    <x v="174"/>
  </r>
  <r>
    <x v="175"/>
    <x v="19"/>
    <n v="7"/>
    <n v="19"/>
    <n v="18.43"/>
    <x v="175"/>
  </r>
  <r>
    <x v="176"/>
    <x v="22"/>
    <n v="8"/>
    <n v="30"/>
    <n v="29.099999999999998"/>
    <x v="176"/>
  </r>
  <r>
    <x v="177"/>
    <x v="23"/>
    <n v="9"/>
    <n v="45"/>
    <n v="43.65"/>
    <x v="177"/>
  </r>
  <r>
    <x v="178"/>
    <x v="24"/>
    <n v="4"/>
    <n v="70"/>
    <n v="67.899999999999991"/>
    <x v="178"/>
  </r>
  <r>
    <x v="179"/>
    <x v="25"/>
    <n v="8"/>
    <n v="90"/>
    <n v="87.3"/>
    <x v="179"/>
  </r>
  <r>
    <x v="180"/>
    <x v="26"/>
    <n v="200"/>
    <n v="80"/>
    <n v="77.599999999999994"/>
    <x v="180"/>
  </r>
  <r>
    <x v="181"/>
    <x v="27"/>
    <n v="600"/>
    <n v="12"/>
    <n v="11.64"/>
    <x v="181"/>
  </r>
  <r>
    <x v="182"/>
    <x v="28"/>
    <n v="80"/>
    <n v="15"/>
    <n v="14.549999999999999"/>
    <x v="182"/>
  </r>
  <r>
    <x v="183"/>
    <x v="21"/>
    <n v="50"/>
    <n v="50"/>
    <n v="48.5"/>
    <x v="183"/>
  </r>
  <r>
    <x v="184"/>
    <x v="6"/>
    <n v="40"/>
    <n v="80"/>
    <n v="77.599999999999994"/>
    <x v="184"/>
  </r>
  <r>
    <x v="185"/>
    <x v="0"/>
    <n v="30"/>
    <n v="100"/>
    <n v="97"/>
    <x v="185"/>
  </r>
  <r>
    <x v="186"/>
    <x v="29"/>
    <n v="20"/>
    <n v="19"/>
    <n v="18.43"/>
    <x v="186"/>
  </r>
  <r>
    <x v="187"/>
    <x v="1"/>
    <n v="33"/>
    <n v="50"/>
    <n v="48.5"/>
    <x v="187"/>
  </r>
  <r>
    <x v="188"/>
    <x v="9"/>
    <n v="21"/>
    <n v="19"/>
    <n v="18.43"/>
    <x v="188"/>
  </r>
  <r>
    <x v="189"/>
    <x v="2"/>
    <n v="89"/>
    <n v="30"/>
    <n v="29.099999999999998"/>
    <x v="189"/>
  </r>
  <r>
    <x v="190"/>
    <x v="14"/>
    <n v="1"/>
    <n v="70"/>
    <n v="67.899999999999991"/>
    <x v="190"/>
  </r>
  <r>
    <x v="191"/>
    <x v="3"/>
    <n v="20"/>
    <n v="45"/>
    <n v="43.65"/>
    <x v="191"/>
  </r>
  <r>
    <x v="192"/>
    <x v="17"/>
    <n v="30"/>
    <n v="12"/>
    <n v="11.64"/>
    <x v="192"/>
  </r>
  <r>
    <x v="193"/>
    <x v="4"/>
    <n v="2"/>
    <n v="70"/>
    <n v="67.899999999999991"/>
    <x v="193"/>
  </r>
  <r>
    <x v="194"/>
    <x v="20"/>
    <n v="5"/>
    <n v="100"/>
    <n v="97"/>
    <x v="194"/>
  </r>
  <r>
    <x v="195"/>
    <x v="5"/>
    <n v="8"/>
    <n v="90"/>
    <n v="87.3"/>
    <x v="195"/>
  </r>
  <r>
    <x v="196"/>
    <x v="30"/>
    <n v="10"/>
    <n v="100"/>
    <n v="97"/>
    <x v="196"/>
  </r>
  <r>
    <x v="197"/>
    <x v="6"/>
    <n v="7"/>
    <n v="80"/>
    <n v="77.599999999999994"/>
    <x v="197"/>
  </r>
  <r>
    <x v="198"/>
    <x v="0"/>
    <n v="8"/>
    <n v="100"/>
    <n v="97"/>
    <x v="198"/>
  </r>
  <r>
    <x v="199"/>
    <x v="7"/>
    <n v="9"/>
    <n v="12"/>
    <n v="11.64"/>
    <x v="199"/>
  </r>
  <r>
    <x v="200"/>
    <x v="31"/>
    <n v="4"/>
    <n v="50"/>
    <n v="48.5"/>
    <x v="200"/>
  </r>
  <r>
    <x v="201"/>
    <x v="1"/>
    <n v="8"/>
    <n v="50"/>
    <n v="48.5"/>
    <x v="201"/>
  </r>
  <r>
    <x v="202"/>
    <x v="8"/>
    <n v="200"/>
    <n v="15"/>
    <n v="14.549999999999999"/>
    <x v="202"/>
  </r>
  <r>
    <x v="203"/>
    <x v="9"/>
    <n v="600"/>
    <n v="19"/>
    <n v="18.43"/>
    <x v="203"/>
  </r>
  <r>
    <x v="204"/>
    <x v="10"/>
    <n v="80"/>
    <n v="100"/>
    <n v="97"/>
    <x v="204"/>
  </r>
  <r>
    <x v="205"/>
    <x v="11"/>
    <n v="50"/>
    <n v="50"/>
    <n v="48.5"/>
    <x v="205"/>
  </r>
  <r>
    <x v="206"/>
    <x v="12"/>
    <n v="40"/>
    <n v="30"/>
    <n v="29.099999999999998"/>
    <x v="206"/>
  </r>
  <r>
    <x v="207"/>
    <x v="13"/>
    <n v="30"/>
    <n v="45"/>
    <n v="43.65"/>
    <x v="207"/>
  </r>
  <r>
    <x v="208"/>
    <x v="2"/>
    <n v="20"/>
    <n v="30"/>
    <n v="29.099999999999998"/>
    <x v="208"/>
  </r>
  <r>
    <x v="209"/>
    <x v="14"/>
    <n v="33"/>
    <n v="70"/>
    <n v="67.899999999999991"/>
    <x v="209"/>
  </r>
  <r>
    <x v="210"/>
    <x v="13"/>
    <n v="21"/>
    <n v="45"/>
    <n v="43.65"/>
    <x v="210"/>
  </r>
  <r>
    <x v="211"/>
    <x v="15"/>
    <n v="89"/>
    <n v="90"/>
    <n v="87.3"/>
    <x v="211"/>
  </r>
  <r>
    <x v="277"/>
    <x v="16"/>
    <n v="1"/>
    <n v="80"/>
    <n v="77.599999999999994"/>
    <x v="277"/>
  </r>
  <r>
    <x v="329"/>
    <x v="3"/>
    <n v="20"/>
    <n v="45"/>
    <n v="43.65"/>
    <x v="329"/>
  </r>
  <r>
    <x v="330"/>
    <x v="17"/>
    <n v="30"/>
    <n v="12"/>
    <n v="11.64"/>
    <x v="330"/>
  </r>
  <r>
    <x v="310"/>
    <x v="18"/>
    <n v="2"/>
    <n v="15"/>
    <n v="14.549999999999999"/>
    <x v="310"/>
  </r>
  <r>
    <x v="212"/>
    <x v="19"/>
    <n v="5"/>
    <n v="19"/>
    <n v="18.43"/>
    <x v="212"/>
  </r>
  <r>
    <x v="278"/>
    <x v="22"/>
    <n v="8"/>
    <n v="30"/>
    <n v="29.099999999999998"/>
    <x v="278"/>
  </r>
  <r>
    <x v="331"/>
    <x v="4"/>
    <n v="10"/>
    <n v="70"/>
    <n v="67.899999999999991"/>
    <x v="331"/>
  </r>
  <r>
    <x v="332"/>
    <x v="20"/>
    <n v="7"/>
    <n v="100"/>
    <n v="97"/>
    <x v="332"/>
  </r>
  <r>
    <x v="333"/>
    <x v="5"/>
    <n v="8"/>
    <n v="90"/>
    <n v="87.3"/>
    <x v="333"/>
  </r>
  <r>
    <x v="334"/>
    <x v="27"/>
    <n v="9"/>
    <n v="12"/>
    <n v="11.64"/>
    <x v="334"/>
  </r>
  <r>
    <x v="335"/>
    <x v="28"/>
    <n v="4"/>
    <n v="15"/>
    <n v="14.549999999999999"/>
    <x v="335"/>
  </r>
  <r>
    <x v="336"/>
    <x v="21"/>
    <n v="8"/>
    <n v="50"/>
    <n v="48.5"/>
    <x v="336"/>
  </r>
  <r>
    <x v="337"/>
    <x v="30"/>
    <n v="200"/>
    <n v="100"/>
    <n v="97"/>
    <x v="337"/>
  </r>
  <r>
    <x v="338"/>
    <x v="7"/>
    <n v="600"/>
    <n v="12"/>
    <n v="11.64"/>
    <x v="338"/>
  </r>
  <r>
    <x v="339"/>
    <x v="31"/>
    <n v="80"/>
    <n v="50"/>
    <n v="48.5"/>
    <x v="339"/>
  </r>
  <r>
    <x v="340"/>
    <x v="8"/>
    <n v="50"/>
    <n v="15"/>
    <n v="14.549999999999999"/>
    <x v="340"/>
  </r>
  <r>
    <x v="341"/>
    <x v="10"/>
    <n v="40"/>
    <n v="100"/>
    <n v="97"/>
    <x v="341"/>
  </r>
  <r>
    <x v="342"/>
    <x v="11"/>
    <n v="30"/>
    <n v="50"/>
    <n v="48.5"/>
    <x v="342"/>
  </r>
  <r>
    <x v="343"/>
    <x v="12"/>
    <n v="20"/>
    <n v="30"/>
    <n v="29.099999999999998"/>
    <x v="343"/>
  </r>
  <r>
    <x v="344"/>
    <x v="13"/>
    <n v="33"/>
    <n v="45"/>
    <n v="43.65"/>
    <x v="344"/>
  </r>
  <r>
    <x v="345"/>
    <x v="15"/>
    <n v="21"/>
    <n v="90"/>
    <n v="87.3"/>
    <x v="345"/>
  </r>
  <r>
    <x v="280"/>
    <x v="16"/>
    <n v="89"/>
    <n v="80"/>
    <n v="77.599999999999994"/>
    <x v="280"/>
  </r>
  <r>
    <x v="346"/>
    <x v="18"/>
    <n v="1"/>
    <n v="15"/>
    <n v="14.549999999999999"/>
    <x v="346"/>
  </r>
  <r>
    <x v="281"/>
    <x v="19"/>
    <n v="20"/>
    <n v="19"/>
    <n v="18.43"/>
    <x v="281"/>
  </r>
  <r>
    <x v="347"/>
    <x v="22"/>
    <n v="30"/>
    <n v="30"/>
    <n v="29.099999999999998"/>
    <x v="347"/>
  </r>
  <r>
    <x v="0"/>
    <x v="23"/>
    <n v="2"/>
    <n v="45"/>
    <n v="43.65"/>
    <x v="0"/>
  </r>
  <r>
    <x v="229"/>
    <x v="24"/>
    <n v="5"/>
    <n v="70"/>
    <n v="67.899999999999991"/>
    <x v="229"/>
  </r>
  <r>
    <x v="1"/>
    <x v="25"/>
    <n v="8"/>
    <n v="90"/>
    <n v="87.3"/>
    <x v="1"/>
  </r>
  <r>
    <x v="230"/>
    <x v="26"/>
    <n v="10"/>
    <n v="80"/>
    <n v="77.599999999999994"/>
    <x v="230"/>
  </r>
  <r>
    <x v="2"/>
    <x v="27"/>
    <n v="7"/>
    <n v="12"/>
    <n v="11.64"/>
    <x v="2"/>
  </r>
  <r>
    <x v="231"/>
    <x v="28"/>
    <n v="8"/>
    <n v="15"/>
    <n v="14.549999999999999"/>
    <x v="231"/>
  </r>
  <r>
    <x v="3"/>
    <x v="21"/>
    <n v="9"/>
    <n v="50"/>
    <n v="48.5"/>
    <x v="3"/>
  </r>
  <r>
    <x v="232"/>
    <x v="6"/>
    <n v="4"/>
    <n v="80"/>
    <n v="77.599999999999994"/>
    <x v="232"/>
  </r>
  <r>
    <x v="4"/>
    <x v="0"/>
    <n v="8"/>
    <n v="100"/>
    <n v="97"/>
    <x v="4"/>
  </r>
  <r>
    <x v="233"/>
    <x v="29"/>
    <n v="200"/>
    <n v="19"/>
    <n v="18.43"/>
    <x v="233"/>
  </r>
  <r>
    <x v="5"/>
    <x v="1"/>
    <n v="600"/>
    <n v="50"/>
    <n v="48.5"/>
    <x v="5"/>
  </r>
  <r>
    <x v="234"/>
    <x v="15"/>
    <n v="80"/>
    <n v="90"/>
    <n v="87.3"/>
    <x v="234"/>
  </r>
  <r>
    <x v="6"/>
    <x v="16"/>
    <n v="50"/>
    <n v="80"/>
    <n v="77.599999999999994"/>
    <x v="6"/>
  </r>
  <r>
    <x v="235"/>
    <x v="18"/>
    <n v="40"/>
    <n v="15"/>
    <n v="14.549999999999999"/>
    <x v="235"/>
  </r>
  <r>
    <x v="7"/>
    <x v="19"/>
    <n v="30"/>
    <n v="19"/>
    <n v="18.43"/>
    <x v="7"/>
  </r>
  <r>
    <x v="236"/>
    <x v="22"/>
    <n v="20"/>
    <n v="30"/>
    <n v="29.099999999999998"/>
    <x v="236"/>
  </r>
  <r>
    <x v="8"/>
    <x v="23"/>
    <n v="33"/>
    <n v="45"/>
    <n v="43.65"/>
    <x v="8"/>
  </r>
  <r>
    <x v="9"/>
    <x v="24"/>
    <n v="21"/>
    <n v="70"/>
    <n v="67.899999999999991"/>
    <x v="9"/>
  </r>
  <r>
    <x v="10"/>
    <x v="25"/>
    <n v="89"/>
    <n v="90"/>
    <n v="87.3"/>
    <x v="10"/>
  </r>
  <r>
    <x v="11"/>
    <x v="26"/>
    <n v="1"/>
    <n v="80"/>
    <n v="77.599999999999994"/>
    <x v="11"/>
  </r>
  <r>
    <x v="12"/>
    <x v="27"/>
    <n v="20"/>
    <n v="12"/>
    <n v="11.64"/>
    <x v="12"/>
  </r>
  <r>
    <x v="13"/>
    <x v="28"/>
    <n v="30"/>
    <n v="15"/>
    <n v="14.549999999999999"/>
    <x v="13"/>
  </r>
  <r>
    <x v="14"/>
    <x v="21"/>
    <n v="2"/>
    <n v="50"/>
    <n v="48.5"/>
    <x v="14"/>
  </r>
  <r>
    <x v="15"/>
    <x v="6"/>
    <n v="5"/>
    <n v="80"/>
    <n v="77.599999999999994"/>
    <x v="15"/>
  </r>
  <r>
    <x v="16"/>
    <x v="0"/>
    <n v="8"/>
    <n v="100"/>
    <n v="97"/>
    <x v="16"/>
  </r>
  <r>
    <x v="17"/>
    <x v="29"/>
    <n v="10"/>
    <n v="19"/>
    <n v="18.43"/>
    <x v="17"/>
  </r>
  <r>
    <x v="18"/>
    <x v="1"/>
    <n v="7"/>
    <n v="50"/>
    <n v="48.5"/>
    <x v="18"/>
  </r>
  <r>
    <x v="19"/>
    <x v="9"/>
    <n v="8"/>
    <n v="19"/>
    <n v="18.43"/>
    <x v="19"/>
  </r>
  <r>
    <x v="20"/>
    <x v="2"/>
    <n v="9"/>
    <n v="30"/>
    <n v="29.099999999999998"/>
    <x v="20"/>
  </r>
  <r>
    <x v="21"/>
    <x v="14"/>
    <n v="4"/>
    <n v="70"/>
    <n v="67.899999999999991"/>
    <x v="21"/>
  </r>
  <r>
    <x v="22"/>
    <x v="3"/>
    <n v="8"/>
    <n v="45"/>
    <n v="43.65"/>
    <x v="22"/>
  </r>
  <r>
    <x v="23"/>
    <x v="17"/>
    <n v="200"/>
    <n v="12"/>
    <n v="11.64"/>
    <x v="23"/>
  </r>
  <r>
    <x v="348"/>
    <x v="4"/>
    <n v="600"/>
    <n v="70"/>
    <n v="67.899999999999991"/>
    <x v="348"/>
  </r>
  <r>
    <x v="282"/>
    <x v="20"/>
    <n v="80"/>
    <n v="100"/>
    <n v="97"/>
    <x v="282"/>
  </r>
  <r>
    <x v="24"/>
    <x v="5"/>
    <n v="50"/>
    <n v="90"/>
    <n v="87.3"/>
    <x v="24"/>
  </r>
  <r>
    <x v="237"/>
    <x v="30"/>
    <n v="40"/>
    <n v="100"/>
    <n v="97"/>
    <x v="237"/>
  </r>
  <r>
    <x v="349"/>
    <x v="6"/>
    <n v="30"/>
    <n v="80"/>
    <n v="77.599999999999994"/>
    <x v="349"/>
  </r>
  <r>
    <x v="283"/>
    <x v="0"/>
    <n v="20"/>
    <n v="100"/>
    <n v="97"/>
    <x v="283"/>
  </r>
  <r>
    <x v="25"/>
    <x v="7"/>
    <n v="33"/>
    <n v="12"/>
    <n v="11.64"/>
    <x v="25"/>
  </r>
  <r>
    <x v="238"/>
    <x v="31"/>
    <n v="21"/>
    <n v="50"/>
    <n v="48.5"/>
    <x v="238"/>
  </r>
  <r>
    <x v="350"/>
    <x v="1"/>
    <n v="89"/>
    <n v="50"/>
    <n v="48.5"/>
    <x v="350"/>
  </r>
  <r>
    <x v="284"/>
    <x v="8"/>
    <n v="1"/>
    <n v="15"/>
    <n v="14.549999999999999"/>
    <x v="284"/>
  </r>
  <r>
    <x v="26"/>
    <x v="9"/>
    <n v="20"/>
    <n v="19"/>
    <n v="18.43"/>
    <x v="26"/>
  </r>
  <r>
    <x v="27"/>
    <x v="10"/>
    <n v="30"/>
    <n v="100"/>
    <n v="97"/>
    <x v="27"/>
  </r>
  <r>
    <x v="28"/>
    <x v="11"/>
    <n v="2"/>
    <n v="50"/>
    <n v="48.5"/>
    <x v="28"/>
  </r>
  <r>
    <x v="29"/>
    <x v="12"/>
    <n v="5"/>
    <n v="30"/>
    <n v="29.099999999999998"/>
    <x v="29"/>
  </r>
  <r>
    <x v="30"/>
    <x v="13"/>
    <n v="8"/>
    <n v="45"/>
    <n v="43.65"/>
    <x v="30"/>
  </r>
  <r>
    <x v="31"/>
    <x v="2"/>
    <n v="10"/>
    <n v="30"/>
    <n v="29.099999999999998"/>
    <x v="31"/>
  </r>
  <r>
    <x v="32"/>
    <x v="14"/>
    <n v="7"/>
    <n v="70"/>
    <n v="67.899999999999991"/>
    <x v="32"/>
  </r>
  <r>
    <x v="33"/>
    <x v="13"/>
    <n v="8"/>
    <n v="45"/>
    <n v="43.65"/>
    <x v="33"/>
  </r>
  <r>
    <x v="34"/>
    <x v="15"/>
    <n v="9"/>
    <n v="90"/>
    <n v="87.3"/>
    <x v="34"/>
  </r>
  <r>
    <x v="35"/>
    <x v="16"/>
    <n v="4"/>
    <n v="80"/>
    <n v="77.599999999999994"/>
    <x v="35"/>
  </r>
  <r>
    <x v="36"/>
    <x v="3"/>
    <n v="8"/>
    <n v="45"/>
    <n v="43.65"/>
    <x v="36"/>
  </r>
  <r>
    <x v="37"/>
    <x v="17"/>
    <n v="200"/>
    <n v="12"/>
    <n v="11.64"/>
    <x v="37"/>
  </r>
  <r>
    <x v="38"/>
    <x v="18"/>
    <n v="600"/>
    <n v="15"/>
    <n v="14.549999999999999"/>
    <x v="38"/>
  </r>
  <r>
    <x v="39"/>
    <x v="19"/>
    <n v="80"/>
    <n v="19"/>
    <n v="18.43"/>
    <x v="39"/>
  </r>
  <r>
    <x v="40"/>
    <x v="22"/>
    <n v="50"/>
    <n v="30"/>
    <n v="29.099999999999998"/>
    <x v="40"/>
  </r>
  <r>
    <x v="41"/>
    <x v="4"/>
    <n v="40"/>
    <n v="70"/>
    <n v="67.899999999999991"/>
    <x v="41"/>
  </r>
  <r>
    <x v="42"/>
    <x v="20"/>
    <n v="30"/>
    <n v="100"/>
    <n v="97"/>
    <x v="42"/>
  </r>
  <r>
    <x v="43"/>
    <x v="5"/>
    <n v="20"/>
    <n v="90"/>
    <n v="87.3"/>
    <x v="43"/>
  </r>
  <r>
    <x v="44"/>
    <x v="27"/>
    <n v="33"/>
    <n v="12"/>
    <n v="11.64"/>
    <x v="44"/>
  </r>
  <r>
    <x v="45"/>
    <x v="28"/>
    <n v="21"/>
    <n v="15"/>
    <n v="14.549999999999999"/>
    <x v="45"/>
  </r>
  <r>
    <x v="46"/>
    <x v="21"/>
    <n v="89"/>
    <n v="50"/>
    <n v="48.5"/>
    <x v="46"/>
  </r>
  <r>
    <x v="47"/>
    <x v="30"/>
    <n v="1"/>
    <n v="100"/>
    <n v="97"/>
    <x v="47"/>
  </r>
  <r>
    <x v="48"/>
    <x v="7"/>
    <n v="20"/>
    <n v="12"/>
    <n v="11.64"/>
    <x v="48"/>
  </r>
  <r>
    <x v="49"/>
    <x v="31"/>
    <n v="30"/>
    <n v="50"/>
    <n v="48.5"/>
    <x v="49"/>
  </r>
  <r>
    <x v="50"/>
    <x v="8"/>
    <n v="2"/>
    <n v="15"/>
    <n v="14.549999999999999"/>
    <x v="50"/>
  </r>
  <r>
    <x v="51"/>
    <x v="10"/>
    <n v="5"/>
    <n v="100"/>
    <n v="97"/>
    <x v="51"/>
  </r>
  <r>
    <x v="52"/>
    <x v="11"/>
    <n v="8"/>
    <n v="50"/>
    <n v="48.5"/>
    <x v="52"/>
  </r>
  <r>
    <x v="53"/>
    <x v="12"/>
    <n v="10"/>
    <n v="30"/>
    <n v="29.099999999999998"/>
    <x v="53"/>
  </r>
  <r>
    <x v="54"/>
    <x v="13"/>
    <n v="7"/>
    <n v="45"/>
    <n v="43.65"/>
    <x v="54"/>
  </r>
  <r>
    <x v="55"/>
    <x v="15"/>
    <n v="8"/>
    <n v="90"/>
    <n v="87.3"/>
    <x v="55"/>
  </r>
  <r>
    <x v="56"/>
    <x v="16"/>
    <n v="9"/>
    <n v="80"/>
    <n v="77.599999999999994"/>
    <x v="56"/>
  </r>
  <r>
    <x v="57"/>
    <x v="18"/>
    <n v="4"/>
    <n v="15"/>
    <n v="14.549999999999999"/>
    <x v="57"/>
  </r>
  <r>
    <x v="58"/>
    <x v="19"/>
    <n v="8"/>
    <n v="19"/>
    <n v="18.43"/>
    <x v="58"/>
  </r>
  <r>
    <x v="59"/>
    <x v="22"/>
    <n v="200"/>
    <n v="30"/>
    <n v="29.099999999999998"/>
    <x v="59"/>
  </r>
  <r>
    <x v="60"/>
    <x v="23"/>
    <n v="600"/>
    <n v="45"/>
    <n v="43.65"/>
    <x v="60"/>
  </r>
  <r>
    <x v="61"/>
    <x v="24"/>
    <n v="80"/>
    <n v="70"/>
    <n v="67.899999999999991"/>
    <x v="61"/>
  </r>
  <r>
    <x v="62"/>
    <x v="25"/>
    <n v="50"/>
    <n v="90"/>
    <n v="87.3"/>
    <x v="62"/>
  </r>
  <r>
    <x v="63"/>
    <x v="26"/>
    <n v="40"/>
    <n v="80"/>
    <n v="77.599999999999994"/>
    <x v="63"/>
  </r>
  <r>
    <x v="64"/>
    <x v="27"/>
    <n v="30"/>
    <n v="12"/>
    <n v="11.64"/>
    <x v="64"/>
  </r>
  <r>
    <x v="65"/>
    <x v="28"/>
    <n v="20"/>
    <n v="15"/>
    <n v="14.549999999999999"/>
    <x v="65"/>
  </r>
  <r>
    <x v="66"/>
    <x v="21"/>
    <n v="33"/>
    <n v="50"/>
    <n v="48.5"/>
    <x v="66"/>
  </r>
  <r>
    <x v="67"/>
    <x v="6"/>
    <n v="21"/>
    <n v="80"/>
    <n v="77.599999999999994"/>
    <x v="67"/>
  </r>
  <r>
    <x v="68"/>
    <x v="0"/>
    <n v="89"/>
    <n v="100"/>
    <n v="97"/>
    <x v="68"/>
  </r>
  <r>
    <x v="69"/>
    <x v="29"/>
    <n v="1"/>
    <n v="19"/>
    <n v="18.43"/>
    <x v="69"/>
  </r>
  <r>
    <x v="70"/>
    <x v="1"/>
    <n v="20"/>
    <n v="50"/>
    <n v="48.5"/>
    <x v="70"/>
  </r>
  <r>
    <x v="71"/>
    <x v="9"/>
    <n v="30"/>
    <n v="19"/>
    <n v="18.43"/>
    <x v="71"/>
  </r>
  <r>
    <x v="72"/>
    <x v="2"/>
    <n v="2"/>
    <n v="30"/>
    <n v="29.099999999999998"/>
    <x v="72"/>
  </r>
  <r>
    <x v="73"/>
    <x v="14"/>
    <n v="5"/>
    <n v="70"/>
    <n v="67.899999999999991"/>
    <x v="73"/>
  </r>
  <r>
    <x v="74"/>
    <x v="3"/>
    <n v="8"/>
    <n v="45"/>
    <n v="43.65"/>
    <x v="74"/>
  </r>
  <r>
    <x v="75"/>
    <x v="17"/>
    <n v="10"/>
    <n v="12"/>
    <n v="11.64"/>
    <x v="75"/>
  </r>
  <r>
    <x v="76"/>
    <x v="4"/>
    <n v="7"/>
    <n v="70"/>
    <n v="67.899999999999991"/>
    <x v="76"/>
  </r>
  <r>
    <x v="77"/>
    <x v="20"/>
    <n v="8"/>
    <n v="100"/>
    <n v="97"/>
    <x v="77"/>
  </r>
  <r>
    <x v="78"/>
    <x v="5"/>
    <n v="9"/>
    <n v="90"/>
    <n v="87.3"/>
    <x v="78"/>
  </r>
  <r>
    <x v="79"/>
    <x v="30"/>
    <n v="4"/>
    <n v="100"/>
    <n v="97"/>
    <x v="79"/>
  </r>
  <r>
    <x v="80"/>
    <x v="6"/>
    <n v="8"/>
    <n v="80"/>
    <n v="77.599999999999994"/>
    <x v="80"/>
  </r>
  <r>
    <x v="81"/>
    <x v="0"/>
    <n v="200"/>
    <n v="100"/>
    <n v="97"/>
    <x v="81"/>
  </r>
  <r>
    <x v="82"/>
    <x v="7"/>
    <n v="600"/>
    <n v="12"/>
    <n v="11.64"/>
    <x v="82"/>
  </r>
  <r>
    <x v="83"/>
    <x v="31"/>
    <n v="80"/>
    <n v="50"/>
    <n v="48.5"/>
    <x v="83"/>
  </r>
  <r>
    <x v="84"/>
    <x v="1"/>
    <n v="50"/>
    <n v="50"/>
    <n v="48.5"/>
    <x v="84"/>
  </r>
  <r>
    <x v="85"/>
    <x v="8"/>
    <n v="40"/>
    <n v="15"/>
    <n v="14.549999999999999"/>
    <x v="85"/>
  </r>
  <r>
    <x v="86"/>
    <x v="9"/>
    <n v="30"/>
    <n v="19"/>
    <n v="18.43"/>
    <x v="86"/>
  </r>
  <r>
    <x v="239"/>
    <x v="10"/>
    <n v="20"/>
    <n v="100"/>
    <n v="97"/>
    <x v="239"/>
  </r>
  <r>
    <x v="351"/>
    <x v="11"/>
    <n v="33"/>
    <n v="50"/>
    <n v="48.5"/>
    <x v="351"/>
  </r>
  <r>
    <x v="285"/>
    <x v="12"/>
    <n v="21"/>
    <n v="30"/>
    <n v="29.099999999999998"/>
    <x v="285"/>
  </r>
  <r>
    <x v="87"/>
    <x v="13"/>
    <n v="89"/>
    <n v="45"/>
    <n v="43.65"/>
    <x v="87"/>
  </r>
  <r>
    <x v="240"/>
    <x v="2"/>
    <n v="1"/>
    <n v="30"/>
    <n v="29.099999999999998"/>
    <x v="240"/>
  </r>
  <r>
    <x v="352"/>
    <x v="14"/>
    <n v="20"/>
    <n v="70"/>
    <n v="67.899999999999991"/>
    <x v="352"/>
  </r>
  <r>
    <x v="286"/>
    <x v="13"/>
    <n v="30"/>
    <n v="45"/>
    <n v="43.65"/>
    <x v="286"/>
  </r>
  <r>
    <x v="88"/>
    <x v="15"/>
    <n v="2"/>
    <n v="90"/>
    <n v="87.3"/>
    <x v="88"/>
  </r>
  <r>
    <x v="241"/>
    <x v="16"/>
    <n v="5"/>
    <n v="80"/>
    <n v="77.599999999999994"/>
    <x v="241"/>
  </r>
  <r>
    <x v="353"/>
    <x v="3"/>
    <n v="8"/>
    <n v="45"/>
    <n v="43.65"/>
    <x v="353"/>
  </r>
  <r>
    <x v="287"/>
    <x v="17"/>
    <n v="10"/>
    <n v="12"/>
    <n v="11.64"/>
    <x v="287"/>
  </r>
  <r>
    <x v="89"/>
    <x v="18"/>
    <n v="7"/>
    <n v="15"/>
    <n v="14.549999999999999"/>
    <x v="89"/>
  </r>
  <r>
    <x v="242"/>
    <x v="19"/>
    <n v="8"/>
    <n v="19"/>
    <n v="18.43"/>
    <x v="242"/>
  </r>
  <r>
    <x v="354"/>
    <x v="22"/>
    <n v="9"/>
    <n v="30"/>
    <n v="29.099999999999998"/>
    <x v="354"/>
  </r>
  <r>
    <x v="288"/>
    <x v="4"/>
    <n v="4"/>
    <n v="70"/>
    <n v="67.899999999999991"/>
    <x v="288"/>
  </r>
  <r>
    <x v="90"/>
    <x v="20"/>
    <n v="8"/>
    <n v="100"/>
    <n v="97"/>
    <x v="90"/>
  </r>
  <r>
    <x v="243"/>
    <x v="5"/>
    <n v="200"/>
    <n v="90"/>
    <n v="87.3"/>
    <x v="243"/>
  </r>
  <r>
    <x v="355"/>
    <x v="27"/>
    <n v="600"/>
    <n v="12"/>
    <n v="11.64"/>
    <x v="355"/>
  </r>
  <r>
    <x v="289"/>
    <x v="28"/>
    <n v="80"/>
    <n v="15"/>
    <n v="14.549999999999999"/>
    <x v="289"/>
  </r>
  <r>
    <x v="91"/>
    <x v="21"/>
    <n v="50"/>
    <n v="50"/>
    <n v="48.5"/>
    <x v="91"/>
  </r>
  <r>
    <x v="244"/>
    <x v="30"/>
    <n v="40"/>
    <n v="100"/>
    <n v="97"/>
    <x v="244"/>
  </r>
  <r>
    <x v="356"/>
    <x v="7"/>
    <n v="30"/>
    <n v="12"/>
    <n v="11.64"/>
    <x v="356"/>
  </r>
  <r>
    <x v="290"/>
    <x v="31"/>
    <n v="20"/>
    <n v="50"/>
    <n v="48.5"/>
    <x v="290"/>
  </r>
  <r>
    <x v="92"/>
    <x v="8"/>
    <n v="33"/>
    <n v="15"/>
    <n v="14.549999999999999"/>
    <x v="92"/>
  </r>
  <r>
    <x v="245"/>
    <x v="10"/>
    <n v="21"/>
    <n v="100"/>
    <n v="97"/>
    <x v="245"/>
  </r>
  <r>
    <x v="357"/>
    <x v="11"/>
    <n v="89"/>
    <n v="50"/>
    <n v="48.5"/>
    <x v="357"/>
  </r>
  <r>
    <x v="291"/>
    <x v="12"/>
    <n v="1"/>
    <n v="30"/>
    <n v="29.099999999999998"/>
    <x v="291"/>
  </r>
  <r>
    <x v="93"/>
    <x v="13"/>
    <n v="20"/>
    <n v="45"/>
    <n v="43.65"/>
    <x v="93"/>
  </r>
  <r>
    <x v="246"/>
    <x v="15"/>
    <n v="30"/>
    <n v="90"/>
    <n v="87.3"/>
    <x v="246"/>
  </r>
  <r>
    <x v="358"/>
    <x v="16"/>
    <n v="2"/>
    <n v="80"/>
    <n v="77.599999999999994"/>
    <x v="358"/>
  </r>
  <r>
    <x v="292"/>
    <x v="18"/>
    <n v="5"/>
    <n v="15"/>
    <n v="14.549999999999999"/>
    <x v="292"/>
  </r>
  <r>
    <x v="94"/>
    <x v="19"/>
    <n v="8"/>
    <n v="19"/>
    <n v="18.43"/>
    <x v="94"/>
  </r>
  <r>
    <x v="247"/>
    <x v="22"/>
    <n v="10"/>
    <n v="30"/>
    <n v="29.099999999999998"/>
    <x v="247"/>
  </r>
  <r>
    <x v="359"/>
    <x v="23"/>
    <n v="7"/>
    <n v="45"/>
    <n v="43.65"/>
    <x v="359"/>
  </r>
  <r>
    <x v="293"/>
    <x v="24"/>
    <n v="8"/>
    <n v="70"/>
    <n v="67.899999999999991"/>
    <x v="293"/>
  </r>
  <r>
    <x v="95"/>
    <x v="25"/>
    <n v="9"/>
    <n v="90"/>
    <n v="87.3"/>
    <x v="95"/>
  </r>
  <r>
    <x v="248"/>
    <x v="26"/>
    <n v="4"/>
    <n v="80"/>
    <n v="77.599999999999994"/>
    <x v="248"/>
  </r>
  <r>
    <x v="360"/>
    <x v="27"/>
    <n v="8"/>
    <n v="12"/>
    <n v="11.64"/>
    <x v="360"/>
  </r>
  <r>
    <x v="294"/>
    <x v="28"/>
    <n v="200"/>
    <n v="15"/>
    <n v="14.549999999999999"/>
    <x v="294"/>
  </r>
  <r>
    <x v="96"/>
    <x v="21"/>
    <n v="600"/>
    <n v="50"/>
    <n v="48.5"/>
    <x v="96"/>
  </r>
  <r>
    <x v="249"/>
    <x v="6"/>
    <n v="80"/>
    <n v="80"/>
    <n v="77.599999999999994"/>
    <x v="249"/>
  </r>
  <r>
    <x v="361"/>
    <x v="0"/>
    <n v="50"/>
    <n v="100"/>
    <n v="97"/>
    <x v="361"/>
  </r>
  <r>
    <x v="295"/>
    <x v="29"/>
    <n v="40"/>
    <n v="19"/>
    <n v="18.43"/>
    <x v="295"/>
  </r>
  <r>
    <x v="97"/>
    <x v="1"/>
    <n v="30"/>
    <n v="50"/>
    <n v="48.5"/>
    <x v="97"/>
  </r>
  <r>
    <x v="250"/>
    <x v="30"/>
    <n v="20"/>
    <n v="100"/>
    <n v="97"/>
    <x v="250"/>
  </r>
  <r>
    <x v="362"/>
    <x v="6"/>
    <n v="33"/>
    <n v="80"/>
    <n v="77.599999999999994"/>
    <x v="362"/>
  </r>
  <r>
    <x v="296"/>
    <x v="0"/>
    <n v="21"/>
    <n v="100"/>
    <n v="97"/>
    <x v="296"/>
  </r>
  <r>
    <x v="98"/>
    <x v="30"/>
    <n v="89"/>
    <n v="100"/>
    <n v="97"/>
    <x v="98"/>
  </r>
  <r>
    <x v="251"/>
    <x v="6"/>
    <n v="1"/>
    <n v="80"/>
    <n v="77.599999999999994"/>
    <x v="251"/>
  </r>
  <r>
    <x v="252"/>
    <x v="0"/>
    <n v="20"/>
    <n v="100"/>
    <n v="97"/>
    <x v="252"/>
  </r>
  <r>
    <x v="253"/>
    <x v="2"/>
    <n v="30"/>
    <n v="30"/>
    <n v="29.099999999999998"/>
    <x v="253"/>
  </r>
  <r>
    <x v="254"/>
    <x v="16"/>
    <n v="2"/>
    <n v="80"/>
    <n v="77.599999999999994"/>
    <x v="254"/>
  </r>
  <r>
    <x v="255"/>
    <x v="19"/>
    <n v="5"/>
    <n v="19"/>
    <n v="18.43"/>
    <x v="255"/>
  </r>
  <r>
    <x v="297"/>
    <x v="4"/>
    <n v="8"/>
    <n v="70"/>
    <n v="67.899999999999991"/>
    <x v="297"/>
  </r>
  <r>
    <x v="256"/>
    <x v="5"/>
    <n v="10"/>
    <n v="90"/>
    <n v="87.3"/>
    <x v="256"/>
  </r>
  <r>
    <x v="298"/>
    <x v="28"/>
    <n v="7"/>
    <n v="15"/>
    <n v="14.549999999999999"/>
    <x v="298"/>
  </r>
  <r>
    <x v="257"/>
    <x v="30"/>
    <n v="8"/>
    <n v="100"/>
    <n v="97"/>
    <x v="257"/>
  </r>
  <r>
    <x v="299"/>
    <x v="31"/>
    <n v="9"/>
    <n v="50"/>
    <n v="48.5"/>
    <x v="299"/>
  </r>
  <r>
    <x v="300"/>
    <x v="10"/>
    <n v="4"/>
    <n v="100"/>
    <n v="97"/>
    <x v="300"/>
  </r>
  <r>
    <x v="301"/>
    <x v="12"/>
    <n v="8"/>
    <n v="30"/>
    <n v="29.099999999999998"/>
    <x v="301"/>
  </r>
  <r>
    <x v="302"/>
    <x v="15"/>
    <n v="200"/>
    <n v="90"/>
    <n v="87.3"/>
    <x v="302"/>
  </r>
  <r>
    <x v="303"/>
    <x v="18"/>
    <n v="600"/>
    <n v="15"/>
    <n v="14.549999999999999"/>
    <x v="303"/>
  </r>
  <r>
    <x v="304"/>
    <x v="22"/>
    <n v="80"/>
    <n v="30"/>
    <n v="29.099999999999998"/>
    <x v="304"/>
  </r>
  <r>
    <x v="305"/>
    <x v="24"/>
    <n v="50"/>
    <n v="70"/>
    <n v="67.899999999999991"/>
    <x v="305"/>
  </r>
  <r>
    <x v="306"/>
    <x v="26"/>
    <n v="40"/>
    <n v="80"/>
    <n v="77.599999999999994"/>
    <x v="306"/>
  </r>
  <r>
    <x v="307"/>
    <x v="28"/>
    <n v="30"/>
    <n v="15"/>
    <n v="14.549999999999999"/>
    <x v="307"/>
  </r>
  <r>
    <x v="308"/>
    <x v="6"/>
    <n v="20"/>
    <n v="80"/>
    <n v="77.599999999999994"/>
    <x v="308"/>
  </r>
  <r>
    <x v="309"/>
    <x v="29"/>
    <n v="33"/>
    <n v="19"/>
    <n v="18.43"/>
    <x v="309"/>
  </r>
  <r>
    <x v="258"/>
    <x v="9"/>
    <n v="21"/>
    <n v="19"/>
    <n v="18.43"/>
    <x v="258"/>
  </r>
  <r>
    <x v="260"/>
    <x v="14"/>
    <n v="89"/>
    <n v="70"/>
    <n v="67.899999999999991"/>
    <x v="260"/>
  </r>
  <r>
    <x v="262"/>
    <x v="17"/>
    <n v="1"/>
    <n v="12"/>
    <n v="11.64"/>
    <x v="262"/>
  </r>
  <r>
    <x v="264"/>
    <x v="20"/>
    <n v="20"/>
    <n v="100"/>
    <n v="97"/>
    <x v="264"/>
  </r>
  <r>
    <x v="266"/>
    <x v="30"/>
    <n v="30"/>
    <n v="100"/>
    <n v="97"/>
    <x v="266"/>
  </r>
  <r>
    <x v="268"/>
    <x v="0"/>
    <n v="2"/>
    <n v="100"/>
    <n v="97"/>
    <x v="268"/>
  </r>
  <r>
    <x v="270"/>
    <x v="31"/>
    <n v="5"/>
    <n v="50"/>
    <n v="48.5"/>
    <x v="270"/>
  </r>
  <r>
    <x v="272"/>
    <x v="8"/>
    <n v="8"/>
    <n v="15"/>
    <n v="14.549999999999999"/>
    <x v="272"/>
  </r>
  <r>
    <x v="274"/>
    <x v="10"/>
    <n v="10"/>
    <n v="100"/>
    <n v="97"/>
    <x v="274"/>
  </r>
  <r>
    <x v="221"/>
    <x v="12"/>
    <n v="7"/>
    <n v="30"/>
    <n v="29.099999999999998"/>
    <x v="221"/>
  </r>
  <r>
    <x v="275"/>
    <x v="2"/>
    <n v="8"/>
    <n v="30"/>
    <n v="29.099999999999998"/>
    <x v="275"/>
  </r>
  <r>
    <x v="222"/>
    <x v="13"/>
    <n v="9"/>
    <n v="45"/>
    <n v="43.65"/>
    <x v="222"/>
  </r>
  <r>
    <x v="276"/>
    <x v="16"/>
    <n v="4"/>
    <n v="80"/>
    <n v="77.599999999999994"/>
    <x v="276"/>
  </r>
  <r>
    <x v="223"/>
    <x v="17"/>
    <n v="8"/>
    <n v="12"/>
    <n v="11.64"/>
    <x v="223"/>
  </r>
  <r>
    <x v="217"/>
    <x v="19"/>
    <n v="200"/>
    <n v="19"/>
    <n v="18.43"/>
    <x v="217"/>
  </r>
  <r>
    <x v="224"/>
    <x v="4"/>
    <n v="600"/>
    <n v="70"/>
    <n v="67.899999999999991"/>
    <x v="224"/>
  </r>
  <r>
    <x v="218"/>
    <x v="5"/>
    <n v="80"/>
    <n v="90"/>
    <n v="87.3"/>
    <x v="218"/>
  </r>
  <r>
    <x v="115"/>
    <x v="28"/>
    <n v="50"/>
    <n v="15"/>
    <n v="14.549999999999999"/>
    <x v="115"/>
  </r>
  <r>
    <x v="117"/>
    <x v="30"/>
    <n v="40"/>
    <n v="100"/>
    <n v="97"/>
    <x v="117"/>
  </r>
  <r>
    <x v="119"/>
    <x v="31"/>
    <n v="30"/>
    <n v="50"/>
    <n v="48.5"/>
    <x v="119"/>
  </r>
  <r>
    <x v="121"/>
    <x v="10"/>
    <n v="20"/>
    <n v="100"/>
    <n v="97"/>
    <x v="121"/>
  </r>
  <r>
    <x v="123"/>
    <x v="12"/>
    <n v="33"/>
    <n v="30"/>
    <n v="29.099999999999998"/>
    <x v="123"/>
  </r>
  <r>
    <x v="125"/>
    <x v="15"/>
    <n v="21"/>
    <n v="90"/>
    <n v="87.3"/>
    <x v="125"/>
  </r>
  <r>
    <x v="127"/>
    <x v="18"/>
    <n v="89"/>
    <n v="15"/>
    <n v="14.549999999999999"/>
    <x v="127"/>
  </r>
  <r>
    <x v="111"/>
    <x v="22"/>
    <n v="1"/>
    <n v="30"/>
    <n v="29.099999999999998"/>
    <x v="111"/>
  </r>
  <r>
    <x v="112"/>
    <x v="24"/>
    <n v="20"/>
    <n v="70"/>
    <n v="67.899999999999991"/>
    <x v="112"/>
  </r>
  <r>
    <x v="113"/>
    <x v="26"/>
    <n v="30"/>
    <n v="80"/>
    <n v="77.599999999999994"/>
    <x v="113"/>
  </r>
  <r>
    <x v="114"/>
    <x v="28"/>
    <n v="2"/>
    <n v="15"/>
    <n v="14.549999999999999"/>
    <x v="114"/>
  </r>
  <r>
    <x v="116"/>
    <x v="6"/>
    <n v="5"/>
    <n v="80"/>
    <n v="77.599999999999994"/>
    <x v="116"/>
  </r>
  <r>
    <x v="116"/>
    <x v="11"/>
    <n v="8"/>
    <n v="50"/>
    <n v="48.5"/>
    <x v="116"/>
  </r>
  <r>
    <x v="120"/>
    <x v="14"/>
    <n v="10"/>
    <n v="70"/>
    <n v="67.899999999999991"/>
    <x v="120"/>
  </r>
  <r>
    <x v="124"/>
    <x v="3"/>
    <n v="7"/>
    <n v="45"/>
    <n v="43.65"/>
    <x v="124"/>
  </r>
  <r>
    <x v="223"/>
    <x v="22"/>
    <n v="8"/>
    <n v="30"/>
    <n v="29.099999999999998"/>
    <x v="223"/>
  </r>
  <r>
    <x v="224"/>
    <x v="27"/>
    <n v="9"/>
    <n v="12"/>
    <n v="11.64"/>
    <x v="224"/>
  </r>
  <r>
    <x v="115"/>
    <x v="7"/>
    <n v="4"/>
    <n v="12"/>
    <n v="11.64"/>
    <x v="115"/>
  </r>
  <r>
    <x v="119"/>
    <x v="11"/>
    <n v="8"/>
    <n v="50"/>
    <n v="48.5"/>
    <x v="119"/>
  </r>
  <r>
    <x v="123"/>
    <x v="16"/>
    <n v="200"/>
    <n v="80"/>
    <n v="77.599999999999994"/>
    <x v="123"/>
  </r>
  <r>
    <x v="127"/>
    <x v="23"/>
    <n v="600"/>
    <n v="45"/>
    <n v="43.65"/>
    <x v="127"/>
  </r>
  <r>
    <x v="112"/>
    <x v="27"/>
    <n v="80"/>
    <n v="12"/>
    <n v="11.64"/>
    <x v="112"/>
  </r>
  <r>
    <x v="114"/>
    <x v="0"/>
    <n v="50"/>
    <n v="100"/>
    <n v="97"/>
    <x v="114"/>
  </r>
  <r>
    <x v="118"/>
    <x v="2"/>
    <n v="40"/>
    <n v="30"/>
    <n v="29.099999999999998"/>
    <x v="118"/>
  </r>
  <r>
    <x v="122"/>
    <x v="4"/>
    <n v="30"/>
    <n v="70"/>
    <n v="67.899999999999991"/>
    <x v="122"/>
  </r>
  <r>
    <x v="126"/>
    <x v="6"/>
    <n v="20"/>
    <n v="80"/>
    <n v="77.599999999999994"/>
    <x v="126"/>
  </r>
  <r>
    <x v="107"/>
    <x v="1"/>
    <n v="33"/>
    <n v="50"/>
    <n v="48.5"/>
    <x v="107"/>
  </r>
  <r>
    <x v="109"/>
    <x v="11"/>
    <n v="21"/>
    <n v="50"/>
    <n v="48.5"/>
    <x v="109"/>
  </r>
  <r>
    <x v="111"/>
    <x v="14"/>
    <n v="89"/>
    <n v="70"/>
    <n v="67.899999999999991"/>
    <x v="111"/>
  </r>
  <r>
    <x v="113"/>
    <x v="3"/>
    <n v="1"/>
    <n v="45"/>
    <n v="43.65"/>
    <x v="113"/>
  </r>
  <r>
    <x v="116"/>
    <x v="22"/>
    <n v="20"/>
    <n v="30"/>
    <n v="29.099999999999998"/>
    <x v="116"/>
  </r>
  <r>
    <x v="120"/>
    <x v="27"/>
    <n v="30"/>
    <n v="12"/>
    <n v="11.64"/>
    <x v="120"/>
  </r>
  <r>
    <x v="124"/>
    <x v="7"/>
    <n v="2"/>
    <n v="12"/>
    <n v="11.64"/>
    <x v="124"/>
  </r>
  <r>
    <x v="279"/>
    <x v="11"/>
    <n v="5"/>
    <n v="50"/>
    <n v="48.5"/>
    <x v="279"/>
  </r>
  <r>
    <x v="228"/>
    <x v="16"/>
    <n v="8"/>
    <n v="80"/>
    <n v="77.599999999999994"/>
    <x v="228"/>
  </r>
  <r>
    <x v="274"/>
    <x v="23"/>
    <n v="10"/>
    <n v="45"/>
    <n v="43.65"/>
    <x v="274"/>
  </r>
  <r>
    <x v="275"/>
    <x v="27"/>
    <n v="7"/>
    <n v="12"/>
    <n v="11.64"/>
    <x v="275"/>
  </r>
  <r>
    <x v="276"/>
    <x v="0"/>
    <n v="8"/>
    <n v="100"/>
    <n v="97"/>
    <x v="276"/>
  </r>
  <r>
    <x v="217"/>
    <x v="2"/>
    <n v="9"/>
    <n v="30"/>
    <n v="29.099999999999998"/>
    <x v="217"/>
  </r>
  <r>
    <x v="218"/>
    <x v="4"/>
    <n v="4"/>
    <n v="70"/>
    <n v="67.899999999999991"/>
    <x v="218"/>
  </r>
  <r>
    <x v="117"/>
    <x v="6"/>
    <n v="8"/>
    <n v="80"/>
    <n v="77.599999999999994"/>
    <x v="117"/>
  </r>
  <r>
    <x v="121"/>
    <x v="1"/>
    <n v="200"/>
    <n v="50"/>
    <n v="48.5"/>
    <x v="121"/>
  </r>
  <r>
    <x v="125"/>
    <x v="11"/>
    <n v="600"/>
    <n v="50"/>
    <n v="48.5"/>
    <x v="125"/>
  </r>
  <r>
    <x v="328"/>
    <x v="14"/>
    <n v="80"/>
    <n v="70"/>
    <n v="67.899999999999991"/>
    <x v="328"/>
  </r>
  <r>
    <x v="227"/>
    <x v="3"/>
    <n v="50"/>
    <n v="45"/>
    <n v="43.65"/>
    <x v="227"/>
  </r>
  <r>
    <x v="228"/>
    <x v="22"/>
    <n v="40"/>
    <n v="30"/>
    <n v="29.099999999999998"/>
    <x v="228"/>
  </r>
  <r>
    <x v="225"/>
    <x v="27"/>
    <n v="30"/>
    <n v="12"/>
    <n v="11.64"/>
    <x v="225"/>
  </r>
  <r>
    <x v="226"/>
    <x v="7"/>
    <n v="20"/>
    <n v="12"/>
    <n v="11.64"/>
    <x v="226"/>
  </r>
  <r>
    <x v="220"/>
    <x v="11"/>
    <n v="33"/>
    <n v="50"/>
    <n v="48.5"/>
    <x v="220"/>
  </r>
  <r>
    <x v="227"/>
    <x v="16"/>
    <n v="21"/>
    <n v="80"/>
    <n v="77.599999999999994"/>
    <x v="227"/>
  </r>
  <r>
    <x v="228"/>
    <x v="23"/>
    <n v="89"/>
    <n v="45"/>
    <n v="43.65"/>
    <x v="228"/>
  </r>
  <r>
    <x v="225"/>
    <x v="27"/>
    <n v="1"/>
    <n v="12"/>
    <n v="11.64"/>
    <x v="225"/>
  </r>
  <r>
    <x v="227"/>
    <x v="21"/>
    <n v="20"/>
    <n v="50"/>
    <n v="48.5"/>
    <x v="227"/>
  </r>
  <r>
    <x v="226"/>
    <x v="0"/>
    <n v="30"/>
    <n v="100"/>
    <n v="97"/>
    <x v="226"/>
  </r>
  <r>
    <x v="228"/>
    <x v="1"/>
    <n v="2"/>
    <n v="50"/>
    <n v="48.5"/>
    <x v="22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roducts"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compactData="0" multipleFieldFilters="0">
  <location ref="AR5:AR10" firstHeaderRow="1" firstDataRow="1" firstDataCol="1"/>
  <pivotFields count="8">
    <pivotField compact="0" numFmtId="14" outline="0" showAll="0"/>
    <pivotField axis="axisRow" compact="0" outline="0" showAll="0">
      <items count="33">
        <item h="1" x="24"/>
        <item h="1" x="28"/>
        <item h="1" x="26"/>
        <item h="1" x="12"/>
        <item h="1" x="21"/>
        <item h="1" x="6"/>
        <item x="18"/>
        <item x="11"/>
        <item x="0"/>
        <item x="29"/>
        <item x="1"/>
        <item h="1" x="9"/>
        <item h="1" x="2"/>
        <item h="1" x="7"/>
        <item h="1" x="14"/>
        <item h="1" x="3"/>
        <item h="1" x="17"/>
        <item h="1" x="4"/>
        <item h="1" x="22"/>
        <item h="1" x="10"/>
        <item h="1" x="20"/>
        <item h="1" x="5"/>
        <item h="1" x="13"/>
        <item h="1" x="23"/>
        <item h="1" x="8"/>
        <item h="1" x="30"/>
        <item h="1" x="25"/>
        <item h="1" x="19"/>
        <item h="1" x="15"/>
        <item h="1" x="31"/>
        <item h="1" x="27"/>
        <item h="1" x="16"/>
        <item t="default"/>
      </items>
    </pivotField>
    <pivotField compact="0" outline="0" showAll="0"/>
    <pivotField compact="0" outline="0" showAll="0"/>
    <pivotField compact="0" outline="0" showAll="0"/>
    <pivotField compact="0" numFmtId="166" outline="0" showAll="0"/>
    <pivotField compact="0" outline="0" dragToRow="0" dragToCol="0" dragToPage="0" showAll="0" defaultSubtotal="0"/>
    <pivotField compact="0" outline="0" showAll="0" defaultSubtotal="0"/>
  </pivotFields>
  <rowFields count="1">
    <field x="1"/>
  </rowFields>
  <rowItems count="5">
    <i>
      <x v="6"/>
    </i>
    <i>
      <x v="7"/>
    </i>
    <i>
      <x v="8"/>
    </i>
    <i>
      <x v="9"/>
    </i>
    <i>
      <x v="10"/>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0" applyNumberFormats="0" applyBorderFormats="0" applyFontFormats="0" applyPatternFormats="0" applyAlignmentFormats="0" applyWidthHeightFormats="1" dataCaption="Values" missingCaption="0" updatedVersion="6" minRefreshableVersion="3" useAutoFormatting="1" rowGrandTotals="0" colGrandTotals="0" itemPrintTitles="1" createdVersion="6" indent="0" compact="0" compactData="0" multipleFieldFilters="0">
  <location ref="B6:E18" firstHeaderRow="0" firstDataRow="1" firstDataCol="1"/>
  <pivotFields count="8">
    <pivotField axis="axisRow" compact="0" numFmtId="14" outline="0" showAll="0">
      <items count="15">
        <item x="0"/>
        <item x="1"/>
        <item x="2"/>
        <item x="3"/>
        <item x="4"/>
        <item x="5"/>
        <item x="6"/>
        <item x="7"/>
        <item x="8"/>
        <item x="9"/>
        <item x="10"/>
        <item x="11"/>
        <item x="12"/>
        <item x="13"/>
        <item t="default"/>
      </items>
    </pivotField>
    <pivotField compact="0" outline="0" showAll="0">
      <items count="33">
        <item h="1" x="24"/>
        <item h="1" x="28"/>
        <item h="1" x="26"/>
        <item h="1" x="12"/>
        <item h="1" x="21"/>
        <item h="1" x="6"/>
        <item x="18"/>
        <item x="11"/>
        <item x="0"/>
        <item x="29"/>
        <item x="1"/>
        <item h="1" x="9"/>
        <item h="1" x="2"/>
        <item h="1" x="7"/>
        <item h="1" x="14"/>
        <item h="1" x="3"/>
        <item h="1" x="17"/>
        <item h="1" x="4"/>
        <item h="1" x="22"/>
        <item h="1" x="10"/>
        <item h="1" x="20"/>
        <item h="1" x="5"/>
        <item h="1" x="13"/>
        <item h="1" x="23"/>
        <item h="1" x="8"/>
        <item h="1" x="30"/>
        <item h="1" x="25"/>
        <item h="1" x="19"/>
        <item h="1" x="15"/>
        <item h="1" x="31"/>
        <item h="1" x="27"/>
        <item h="1" x="16"/>
        <item t="default"/>
      </items>
    </pivotField>
    <pivotField dataField="1" compact="0" outline="0" showAll="0"/>
    <pivotField dataField="1" compact="0" outline="0" showAll="0"/>
    <pivotField dataField="1" compact="0" outline="0" showAll="0" defaultSubtotal="0"/>
    <pivotField compact="0" numFmtId="166" outline="0" showAll="0" defaultSubtotal="0">
      <items count="363">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77"/>
        <item x="329"/>
        <item x="330"/>
        <item x="310"/>
        <item x="212"/>
        <item x="278"/>
        <item x="331"/>
        <item x="332"/>
        <item x="333"/>
        <item x="334"/>
        <item x="335"/>
        <item x="336"/>
        <item x="337"/>
        <item x="338"/>
        <item x="339"/>
        <item x="340"/>
        <item x="341"/>
        <item x="342"/>
        <item x="343"/>
        <item x="344"/>
        <item x="345"/>
        <item x="280"/>
        <item x="346"/>
        <item x="281"/>
        <item x="347"/>
        <item x="0"/>
        <item x="229"/>
        <item x="1"/>
        <item x="230"/>
        <item x="2"/>
        <item x="231"/>
        <item x="3"/>
        <item x="232"/>
        <item x="4"/>
        <item x="233"/>
        <item x="5"/>
        <item x="234"/>
        <item x="6"/>
        <item x="235"/>
        <item x="7"/>
        <item x="236"/>
        <item x="8"/>
        <item x="9"/>
        <item x="10"/>
        <item x="11"/>
        <item x="12"/>
        <item x="13"/>
        <item x="14"/>
        <item x="15"/>
        <item x="16"/>
        <item x="17"/>
        <item x="18"/>
        <item x="19"/>
        <item x="20"/>
        <item x="21"/>
        <item x="22"/>
        <item x="23"/>
        <item x="348"/>
        <item x="282"/>
        <item x="24"/>
        <item x="237"/>
        <item x="349"/>
        <item x="283"/>
        <item x="25"/>
        <item x="238"/>
        <item x="350"/>
        <item x="284"/>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239"/>
        <item x="351"/>
        <item x="285"/>
        <item x="87"/>
        <item x="240"/>
        <item x="352"/>
        <item x="286"/>
        <item x="88"/>
        <item x="241"/>
        <item x="353"/>
        <item x="287"/>
        <item x="89"/>
        <item x="242"/>
        <item x="354"/>
        <item x="288"/>
        <item x="90"/>
        <item x="243"/>
        <item x="355"/>
        <item x="289"/>
        <item x="91"/>
        <item x="244"/>
        <item x="356"/>
        <item x="290"/>
        <item x="92"/>
        <item x="245"/>
        <item x="357"/>
        <item x="291"/>
        <item x="93"/>
        <item x="246"/>
        <item x="358"/>
        <item x="292"/>
        <item x="94"/>
        <item x="247"/>
        <item x="359"/>
        <item x="293"/>
        <item x="95"/>
        <item x="248"/>
        <item x="360"/>
        <item x="294"/>
        <item x="96"/>
        <item x="249"/>
        <item x="361"/>
        <item x="295"/>
        <item x="97"/>
        <item x="250"/>
        <item x="362"/>
        <item x="296"/>
        <item x="98"/>
        <item x="251"/>
        <item x="311"/>
        <item x="213"/>
        <item x="99"/>
        <item x="252"/>
        <item x="312"/>
        <item x="214"/>
        <item x="100"/>
        <item x="253"/>
        <item x="313"/>
        <item x="215"/>
        <item x="101"/>
        <item x="254"/>
        <item x="314"/>
        <item x="216"/>
        <item x="102"/>
        <item x="255"/>
        <item x="315"/>
        <item x="297"/>
        <item x="103"/>
        <item x="256"/>
        <item x="316"/>
        <item x="298"/>
        <item x="104"/>
        <item x="257"/>
        <item x="317"/>
        <item x="299"/>
        <item x="318"/>
        <item x="300"/>
        <item x="319"/>
        <item x="301"/>
        <item x="320"/>
        <item x="302"/>
        <item x="321"/>
        <item x="303"/>
        <item x="322"/>
        <item x="304"/>
        <item x="323"/>
        <item x="305"/>
        <item x="324"/>
        <item x="306"/>
        <item x="325"/>
        <item x="307"/>
        <item x="326"/>
        <item x="308"/>
        <item x="327"/>
        <item x="309"/>
        <item x="105"/>
        <item x="258"/>
        <item x="259"/>
        <item x="260"/>
        <item x="261"/>
        <item x="262"/>
        <item x="263"/>
        <item x="264"/>
        <item x="265"/>
        <item x="266"/>
        <item x="267"/>
        <item x="268"/>
        <item x="269"/>
        <item x="270"/>
        <item x="271"/>
        <item x="272"/>
        <item x="273"/>
        <item x="274"/>
        <item x="106"/>
        <item x="221"/>
        <item x="107"/>
        <item x="275"/>
        <item x="108"/>
        <item x="222"/>
        <item x="109"/>
        <item x="276"/>
        <item x="110"/>
        <item x="223"/>
        <item x="111"/>
        <item x="217"/>
        <item x="112"/>
        <item x="224"/>
        <item x="113"/>
        <item x="218"/>
        <item x="114"/>
        <item x="115"/>
        <item x="116"/>
        <item x="117"/>
        <item x="118"/>
        <item x="119"/>
        <item x="120"/>
        <item x="121"/>
        <item x="122"/>
        <item x="123"/>
        <item x="124"/>
        <item x="125"/>
        <item x="126"/>
        <item x="127"/>
        <item x="279"/>
        <item x="328"/>
        <item x="219"/>
        <item x="225"/>
        <item x="228"/>
        <item x="227"/>
        <item x="220"/>
        <item x="226"/>
      </items>
    </pivotField>
    <pivotField compact="0" outline="0" dragToRow="0" dragToCol="0" dragToPage="0" showAll="0" defaultSubtotal="0"/>
    <pivotField compact="0" outline="0" showAll="0" defaultSubtotal="0">
      <items count="6">
        <item x="0"/>
        <item x="1"/>
        <item x="2"/>
        <item x="3"/>
        <item x="4"/>
        <item x="5"/>
      </items>
    </pivotField>
  </pivotFields>
  <rowFields count="1">
    <field x="0"/>
  </rowFields>
  <rowItems count="12">
    <i>
      <x v="1"/>
    </i>
    <i>
      <x v="2"/>
    </i>
    <i>
      <x v="3"/>
    </i>
    <i>
      <x v="4"/>
    </i>
    <i>
      <x v="5"/>
    </i>
    <i>
      <x v="6"/>
    </i>
    <i>
      <x v="7"/>
    </i>
    <i>
      <x v="8"/>
    </i>
    <i>
      <x v="9"/>
    </i>
    <i>
      <x v="10"/>
    </i>
    <i>
      <x v="11"/>
    </i>
    <i>
      <x v="12"/>
    </i>
  </rowItems>
  <colFields count="1">
    <field x="-2"/>
  </colFields>
  <colItems count="3">
    <i>
      <x/>
    </i>
    <i i="1">
      <x v="1"/>
    </i>
    <i i="2">
      <x v="2"/>
    </i>
  </colItems>
  <dataFields count="3">
    <dataField name="Sum of Qty" fld="2" baseField="0" baseItem="0"/>
    <dataField name="Sum of Price" fld="3" baseField="0" baseItem="0"/>
    <dataField name="Sum of Cost" fld="4" baseField="0" baseItem="0"/>
  </dataFields>
  <formats count="1">
    <format dxfId="48">
      <pivotArea dataOnly="0" outline="0" fieldPosition="0">
        <references count="1">
          <reference field="4294967294" count="1">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Products" sourceName="Products">
  <pivotTables>
    <pivotTable tabId="3" name="PivotTable2"/>
    <pivotTable tabId="3" name="Products"/>
  </pivotTables>
  <data>
    <tabular pivotCacheId="2">
      <items count="32">
        <i x="24"/>
        <i x="28"/>
        <i x="26"/>
        <i x="12"/>
        <i x="21"/>
        <i x="6"/>
        <i x="18" s="1"/>
        <i x="11" s="1"/>
        <i x="0" s="1"/>
        <i x="29" s="1"/>
        <i x="1" s="1"/>
        <i x="9"/>
        <i x="2"/>
        <i x="7"/>
        <i x="14"/>
        <i x="3"/>
        <i x="17"/>
        <i x="4"/>
        <i x="22"/>
        <i x="10"/>
        <i x="20"/>
        <i x="5"/>
        <i x="13"/>
        <i x="23"/>
        <i x="8"/>
        <i x="30"/>
        <i x="25"/>
        <i x="19"/>
        <i x="15"/>
        <i x="31"/>
        <i x="27"/>
        <i x="16"/>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Products" cache="Slicer_Products" caption="Products" startItem="6" style="SlicerStyleLight1 2" rowHeight="241300"/>
</slicers>
</file>

<file path=xl/tables/table1.xml><?xml version="1.0" encoding="utf-8"?>
<table xmlns="http://schemas.openxmlformats.org/spreadsheetml/2006/main" id="1" name="Table1" displayName="Table1" ref="A1:F1259" totalsRowShown="0">
  <autoFilter ref="A1:F1259"/>
  <tableColumns count="6">
    <tableColumn id="1" name="Date" dataDxfId="45"/>
    <tableColumn id="2" name="Products"/>
    <tableColumn id="3" name="Qty"/>
    <tableColumn id="4" name="Price"/>
    <tableColumn id="5" name="Cost" dataDxfId="44"/>
    <tableColumn id="6" name="Months" dataDxfId="43">
      <calculatedColumnFormula>Table1[[#This Row],[Date]]</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S370"/>
  <sheetViews>
    <sheetView topLeftCell="A3" workbookViewId="0">
      <selection activeCell="H30" sqref="H30"/>
    </sheetView>
  </sheetViews>
  <sheetFormatPr defaultRowHeight="15" x14ac:dyDescent="0.25"/>
  <cols>
    <col min="1" max="1" width="14.140625" bestFit="1" customWidth="1"/>
    <col min="2" max="2" width="7.42578125" customWidth="1"/>
    <col min="3" max="3" width="10.7109375" customWidth="1"/>
    <col min="4" max="4" width="12" customWidth="1"/>
    <col min="5" max="5" width="11.42578125" customWidth="1"/>
    <col min="6" max="6" width="22.140625" customWidth="1"/>
    <col min="7" max="7" width="22.85546875" bestFit="1" customWidth="1"/>
    <col min="8" max="8" width="22.140625" style="11" bestFit="1" customWidth="1"/>
    <col min="9" max="9" width="22.85546875" style="11" bestFit="1" customWidth="1"/>
    <col min="10" max="11" width="22.140625" bestFit="1" customWidth="1"/>
    <col min="12" max="13" width="17.140625" bestFit="1" customWidth="1"/>
    <col min="14" max="14" width="16.5703125" bestFit="1" customWidth="1"/>
    <col min="15" max="15" width="18.42578125" customWidth="1"/>
    <col min="16" max="16" width="17.7109375" customWidth="1"/>
    <col min="17" max="17" width="23.7109375" customWidth="1"/>
    <col min="18" max="18" width="23.85546875" bestFit="1" customWidth="1"/>
    <col min="19" max="21" width="23.85546875" customWidth="1"/>
    <col min="22" max="22" width="11.5703125" customWidth="1"/>
    <col min="23" max="23" width="13.5703125" customWidth="1"/>
    <col min="24" max="24" width="23.85546875" customWidth="1"/>
    <col min="29" max="29" width="13.5703125" bestFit="1" customWidth="1"/>
    <col min="30" max="30" width="14" bestFit="1" customWidth="1"/>
    <col min="32" max="32" width="12" bestFit="1" customWidth="1"/>
    <col min="33" max="33" width="10.140625" bestFit="1" customWidth="1"/>
    <col min="34" max="34" width="23.85546875" bestFit="1" customWidth="1"/>
    <col min="35" max="35" width="22" bestFit="1" customWidth="1"/>
    <col min="39" max="39" width="33" bestFit="1" customWidth="1"/>
    <col min="40" max="40" width="16" customWidth="1"/>
    <col min="44" max="44" width="17.28515625" customWidth="1"/>
  </cols>
  <sheetData>
    <row r="1" spans="1:45" x14ac:dyDescent="0.25">
      <c r="N1" s="11"/>
      <c r="P1" s="68" t="s">
        <v>83</v>
      </c>
    </row>
    <row r="2" spans="1:45" x14ac:dyDescent="0.25">
      <c r="A2" s="10"/>
      <c r="B2" s="10"/>
      <c r="C2" s="10"/>
      <c r="D2" s="10"/>
      <c r="E2" s="10"/>
      <c r="J2" s="12"/>
      <c r="K2" s="12"/>
      <c r="M2" s="12"/>
      <c r="N2" s="11"/>
      <c r="P2" s="68" t="s">
        <v>84</v>
      </c>
      <c r="Q2" t="str">
        <f>IF(M5&gt;N4,P2,IF(M5&lt;N4,P1,P3))</f>
        <v>Profit Increased By</v>
      </c>
      <c r="R2" s="11">
        <f>IF(Q2=P1,N5,IF(Q2=P2,M5,0))</f>
        <v>849440.56160000036</v>
      </c>
    </row>
    <row r="3" spans="1:45" ht="15" customHeight="1" x14ac:dyDescent="0.25">
      <c r="J3" s="19"/>
      <c r="K3" s="19"/>
      <c r="M3" s="11"/>
      <c r="P3" s="11" t="s">
        <v>85</v>
      </c>
      <c r="R3" s="11">
        <f>IF(R2&gt;N4,N5,"")</f>
        <v>0</v>
      </c>
      <c r="AB3" s="69" t="s">
        <v>70</v>
      </c>
      <c r="AC3" s="69"/>
      <c r="AD3" s="69"/>
      <c r="AG3" s="34"/>
      <c r="AH3" s="69" t="s">
        <v>71</v>
      </c>
      <c r="AI3" s="69"/>
    </row>
    <row r="4" spans="1:45" x14ac:dyDescent="0.25">
      <c r="E4" s="11"/>
      <c r="H4" s="2"/>
      <c r="I4" s="2"/>
      <c r="N4" s="11">
        <f>L5-K5</f>
        <v>0</v>
      </c>
      <c r="Q4" s="11"/>
      <c r="X4" s="3"/>
    </row>
    <row r="5" spans="1:45" ht="18.75" x14ac:dyDescent="0.3">
      <c r="B5" s="13"/>
      <c r="C5" s="14">
        <f t="shared" ref="C5:I5" si="0">SUM(C7:C370)</f>
        <v>11784</v>
      </c>
      <c r="D5" s="15">
        <f t="shared" si="0"/>
        <v>10150</v>
      </c>
      <c r="E5" s="15">
        <f>SUM(E7:E370)</f>
        <v>9845.5</v>
      </c>
      <c r="F5" s="72">
        <f t="shared" si="0"/>
        <v>12491.04</v>
      </c>
      <c r="G5" s="72">
        <f t="shared" si="0"/>
        <v>11784</v>
      </c>
      <c r="H5" s="15">
        <f t="shared" si="0"/>
        <v>10251.5</v>
      </c>
      <c r="I5" s="15">
        <f t="shared" si="0"/>
        <v>10150</v>
      </c>
      <c r="J5" s="15">
        <f>SUM(J7:J370)</f>
        <v>12881176.5616</v>
      </c>
      <c r="K5" s="15">
        <f>SUM(K7:K370)</f>
        <v>12031736</v>
      </c>
      <c r="L5" s="15">
        <f>SUM(L7:L370)</f>
        <v>12031736</v>
      </c>
      <c r="M5" s="15">
        <f t="shared" ref="M5:P5" si="1">SUM(M7:M370)</f>
        <v>849440.56160000036</v>
      </c>
      <c r="N5" s="15">
        <f t="shared" si="1"/>
        <v>0</v>
      </c>
      <c r="O5" s="15">
        <f t="shared" si="1"/>
        <v>11670783.919999998</v>
      </c>
      <c r="P5" s="15">
        <f t="shared" si="1"/>
        <v>360952.08000000194</v>
      </c>
      <c r="Q5" s="15">
        <f>SUM(Q7:Q18)</f>
        <v>1210392.6416000025</v>
      </c>
      <c r="R5" s="15"/>
      <c r="S5" s="15"/>
      <c r="T5" s="15"/>
      <c r="U5" s="15"/>
      <c r="V5" s="62">
        <f>SUM(V7:V18)</f>
        <v>0</v>
      </c>
      <c r="W5" s="62">
        <f>SUM(W7:W18)</f>
        <v>707.04000000000042</v>
      </c>
      <c r="X5" s="63">
        <f>SUM(X7:X18)</f>
        <v>849440.56160000036</v>
      </c>
      <c r="AB5" t="str">
        <f>B6</f>
        <v>Date</v>
      </c>
      <c r="AC5" s="11" t="str">
        <f>P6</f>
        <v>Original Profit</v>
      </c>
      <c r="AD5" s="11" t="str">
        <f>M6</f>
        <v>Profit Increase</v>
      </c>
      <c r="AG5" s="11" t="s">
        <v>0</v>
      </c>
      <c r="AH5" s="11" t="str">
        <f>L6</f>
        <v>Original Sales</v>
      </c>
      <c r="AI5" s="11" t="str">
        <f>J6</f>
        <v>Scenerio Sales Increase</v>
      </c>
      <c r="AJ5" s="11"/>
      <c r="AK5" s="11"/>
      <c r="AL5" s="31"/>
      <c r="AM5" s="32" t="s">
        <v>53</v>
      </c>
      <c r="AN5" s="31"/>
      <c r="AR5" s="6" t="s">
        <v>1</v>
      </c>
      <c r="AS5">
        <f>COUNTA(AR:AR)-1</f>
        <v>5</v>
      </c>
    </row>
    <row r="6" spans="1:45" x14ac:dyDescent="0.25">
      <c r="B6" s="6" t="s">
        <v>0</v>
      </c>
      <c r="C6" t="s">
        <v>36</v>
      </c>
      <c r="D6" s="11" t="s">
        <v>37</v>
      </c>
      <c r="E6" t="s">
        <v>49</v>
      </c>
      <c r="F6" s="17" t="s">
        <v>38</v>
      </c>
      <c r="G6" s="17" t="s">
        <v>39</v>
      </c>
      <c r="H6" s="18" t="s">
        <v>42</v>
      </c>
      <c r="I6" s="18" t="s">
        <v>43</v>
      </c>
      <c r="J6" s="20" t="s">
        <v>44</v>
      </c>
      <c r="K6" s="60" t="s">
        <v>40</v>
      </c>
      <c r="L6" s="20" t="s">
        <v>41</v>
      </c>
      <c r="M6" s="20" t="s">
        <v>45</v>
      </c>
      <c r="N6" s="60" t="s">
        <v>46</v>
      </c>
      <c r="O6" s="16" t="s">
        <v>47</v>
      </c>
      <c r="P6" s="20" t="s">
        <v>50</v>
      </c>
      <c r="Q6" s="20" t="s">
        <v>51</v>
      </c>
      <c r="R6" s="20" t="s">
        <v>69</v>
      </c>
      <c r="S6" s="20" t="s">
        <v>72</v>
      </c>
      <c r="T6" s="20" t="s">
        <v>74</v>
      </c>
      <c r="U6" s="20" t="s">
        <v>73</v>
      </c>
      <c r="V6" s="61" t="s">
        <v>82</v>
      </c>
      <c r="W6" s="44" t="s">
        <v>81</v>
      </c>
      <c r="X6" s="20"/>
      <c r="AB6" t="s">
        <v>57</v>
      </c>
      <c r="AC6" s="11">
        <f t="shared" ref="AC6:AC17" si="2">_xlfn.IFNA(INDEX(DataTable,MATCH(AB6,DataMonths,0),MATCH($AC$5,DataTableHeader,0)),0)</f>
        <v>15505.799999999988</v>
      </c>
      <c r="AD6" s="11">
        <f t="shared" ref="AD6:AD17" si="3">_xlfn.IFNA(INDEX(DataTable,MATCH(AB6,DataMonths,0),MATCH($AD$5,DataTableHeader,0)),0)</f>
        <v>36490.316000000108</v>
      </c>
      <c r="AG6" s="11" t="s">
        <v>57</v>
      </c>
      <c r="AH6" s="11">
        <f t="shared" ref="AH6:AH17" si="4">_xlfn.IFNA(INDEX(DataTable,MATCH(AG6,DataMonths,0),MATCH($AH$5,DataTableHeader,0)),0)</f>
        <v>516860</v>
      </c>
      <c r="AI6" s="11">
        <f t="shared" ref="AI6:AI17" si="5">_xlfn.IFNA(INDEX(DataTable,MATCH(AG6,DataMonths,0),MATCH($AI$5,DataTableHeader,0)),0)</f>
        <v>553350.31600000011</v>
      </c>
      <c r="AJ6" s="11"/>
      <c r="AK6" s="11"/>
      <c r="AL6" s="31"/>
      <c r="AM6" s="31"/>
      <c r="AN6" s="31"/>
      <c r="AR6" t="s">
        <v>20</v>
      </c>
    </row>
    <row r="7" spans="1:45" x14ac:dyDescent="0.25">
      <c r="B7" s="5" t="s">
        <v>57</v>
      </c>
      <c r="C7" s="7">
        <v>601</v>
      </c>
      <c r="D7" s="11">
        <v>860</v>
      </c>
      <c r="E7" s="7">
        <v>834.2</v>
      </c>
      <c r="F7" s="3">
        <f>C7*(1+Dashboard!$C$11)</f>
        <v>637.06000000000006</v>
      </c>
      <c r="G7" s="3">
        <f>C7*(1-Dashboard!$C$14)</f>
        <v>601</v>
      </c>
      <c r="H7" s="11">
        <f>D7*(1+Dashboard!$C$5)</f>
        <v>868.6</v>
      </c>
      <c r="I7" s="11">
        <f>D7*(1-Dashboard!$C$8)</f>
        <v>860</v>
      </c>
      <c r="J7" s="11">
        <f>F7*H7</f>
        <v>553350.31600000011</v>
      </c>
      <c r="K7" s="11">
        <f>G7*I7</f>
        <v>516860</v>
      </c>
      <c r="L7" s="11">
        <f>D7*C7</f>
        <v>516860</v>
      </c>
      <c r="M7" s="11">
        <f>J7-L7</f>
        <v>36490.316000000108</v>
      </c>
      <c r="N7" s="11">
        <f>K7-L7</f>
        <v>0</v>
      </c>
      <c r="O7">
        <f>E7*C7</f>
        <v>501354.2</v>
      </c>
      <c r="P7" s="11">
        <f>L7-O7</f>
        <v>15505.799999999988</v>
      </c>
      <c r="Q7" s="11">
        <f>P7+M7</f>
        <v>51996.116000000096</v>
      </c>
      <c r="R7" s="11">
        <f>M7</f>
        <v>36490.316000000108</v>
      </c>
      <c r="S7" s="11">
        <f>P7</f>
        <v>15505.799999999988</v>
      </c>
      <c r="T7" s="11">
        <f>L7</f>
        <v>516860</v>
      </c>
      <c r="U7" s="11">
        <f>J7</f>
        <v>553350.31600000011</v>
      </c>
      <c r="V7" s="45">
        <f>G7-C7</f>
        <v>0</v>
      </c>
      <c r="W7" s="45">
        <f>F7-C7</f>
        <v>36.060000000000059</v>
      </c>
      <c r="X7" s="11">
        <f>M7-N7</f>
        <v>36490.316000000108</v>
      </c>
      <c r="Y7" s="19"/>
      <c r="AB7" t="s">
        <v>58</v>
      </c>
      <c r="AC7" s="11">
        <f t="shared" si="2"/>
        <v>5212.5599999999977</v>
      </c>
      <c r="AD7" s="11">
        <f t="shared" si="3"/>
        <v>12266.891199999984</v>
      </c>
      <c r="AG7" s="11" t="s">
        <v>58</v>
      </c>
      <c r="AH7" s="11">
        <f t="shared" si="4"/>
        <v>173752</v>
      </c>
      <c r="AI7" s="11">
        <f t="shared" si="5"/>
        <v>186018.89119999998</v>
      </c>
      <c r="AJ7" s="11"/>
      <c r="AK7" s="11"/>
      <c r="AL7" s="31"/>
      <c r="AM7" s="31"/>
      <c r="AN7" s="31"/>
      <c r="AR7" t="s">
        <v>13</v>
      </c>
    </row>
    <row r="8" spans="1:45" ht="18.75" x14ac:dyDescent="0.25">
      <c r="B8" s="5" t="s">
        <v>58</v>
      </c>
      <c r="C8" s="7">
        <v>296</v>
      </c>
      <c r="D8" s="11">
        <v>587</v>
      </c>
      <c r="E8" s="7">
        <v>569.39</v>
      </c>
      <c r="F8" s="3">
        <f>C8*(1+Dashboard!$C$11)</f>
        <v>313.76</v>
      </c>
      <c r="G8" s="3">
        <f>C8*(1-Dashboard!$C$14)</f>
        <v>296</v>
      </c>
      <c r="H8" s="11">
        <f>D8*(1+Dashboard!$C$5)</f>
        <v>592.87</v>
      </c>
      <c r="I8" s="11">
        <f>D8*(1-Dashboard!$C$8)</f>
        <v>587</v>
      </c>
      <c r="J8" s="11">
        <f t="shared" ref="J8:J18" si="6">F8*H8</f>
        <v>186018.89119999998</v>
      </c>
      <c r="K8" s="11">
        <f t="shared" ref="K8:K18" si="7">G8*I8</f>
        <v>173752</v>
      </c>
      <c r="L8" s="11">
        <f t="shared" ref="L8:L18" si="8">D8*C8</f>
        <v>173752</v>
      </c>
      <c r="M8" s="11">
        <f>J8-L8</f>
        <v>12266.891199999984</v>
      </c>
      <c r="N8" s="11">
        <f t="shared" ref="N8:N18" si="9">K8-L8</f>
        <v>0</v>
      </c>
      <c r="O8">
        <f t="shared" ref="O8:O18" si="10">E8*C8</f>
        <v>168539.44</v>
      </c>
      <c r="P8" s="11">
        <f t="shared" ref="P8:P18" si="11">L8-O8</f>
        <v>5212.5599999999977</v>
      </c>
      <c r="Q8" s="11">
        <f t="shared" ref="Q8:Q18" si="12">P8+M8</f>
        <v>17479.451199999981</v>
      </c>
      <c r="R8" s="11">
        <f>R7+M8</f>
        <v>48757.207200000092</v>
      </c>
      <c r="S8" s="11">
        <f>S7+P8</f>
        <v>20718.359999999986</v>
      </c>
      <c r="T8" s="11">
        <f>T7+L8</f>
        <v>690612</v>
      </c>
      <c r="U8" s="11">
        <f>U7+J8</f>
        <v>739369.20720000006</v>
      </c>
      <c r="V8" s="45">
        <f t="shared" ref="V8:V18" si="13">G8-C8</f>
        <v>0</v>
      </c>
      <c r="W8" s="45">
        <f t="shared" ref="W8:W18" si="14">F8-C8</f>
        <v>17.759999999999991</v>
      </c>
      <c r="X8" s="11">
        <f t="shared" ref="X8:X18" si="15">M8-N8</f>
        <v>12266.891199999984</v>
      </c>
      <c r="Y8" s="19"/>
      <c r="AB8" t="s">
        <v>59</v>
      </c>
      <c r="AC8" s="11">
        <f t="shared" si="2"/>
        <v>10779.450000000012</v>
      </c>
      <c r="AD8" s="11">
        <f t="shared" si="3"/>
        <v>25367.639000000025</v>
      </c>
      <c r="AG8" s="11" t="s">
        <v>59</v>
      </c>
      <c r="AH8" s="11">
        <f t="shared" si="4"/>
        <v>359315</v>
      </c>
      <c r="AI8" s="11">
        <f t="shared" si="5"/>
        <v>384682.63900000002</v>
      </c>
      <c r="AJ8" s="11"/>
      <c r="AK8" s="11"/>
      <c r="AL8" s="31"/>
      <c r="AM8" s="32" t="s">
        <v>54</v>
      </c>
      <c r="AN8" s="31"/>
      <c r="AR8" t="s">
        <v>2</v>
      </c>
    </row>
    <row r="9" spans="1:45" x14ac:dyDescent="0.25">
      <c r="B9" s="5" t="s">
        <v>59</v>
      </c>
      <c r="C9" s="7">
        <v>517</v>
      </c>
      <c r="D9" s="11">
        <v>695</v>
      </c>
      <c r="E9" s="7">
        <v>674.15</v>
      </c>
      <c r="F9" s="3">
        <f>C9*(1+Dashboard!$C$11)</f>
        <v>548.02</v>
      </c>
      <c r="G9" s="3">
        <f>C9*(1-Dashboard!$C$14)</f>
        <v>517</v>
      </c>
      <c r="H9" s="11">
        <f>D9*(1+Dashboard!$C$5)</f>
        <v>701.95</v>
      </c>
      <c r="I9" s="11">
        <f>D9*(1-Dashboard!$C$8)</f>
        <v>695</v>
      </c>
      <c r="J9" s="11">
        <f t="shared" si="6"/>
        <v>384682.63900000002</v>
      </c>
      <c r="K9" s="11">
        <f t="shared" si="7"/>
        <v>359315</v>
      </c>
      <c r="L9" s="11">
        <f t="shared" si="8"/>
        <v>359315</v>
      </c>
      <c r="M9" s="11">
        <f t="shared" ref="M9:M18" si="16">J9-L9</f>
        <v>25367.639000000025</v>
      </c>
      <c r="N9" s="11">
        <f t="shared" si="9"/>
        <v>0</v>
      </c>
      <c r="O9">
        <f t="shared" si="10"/>
        <v>348535.55</v>
      </c>
      <c r="P9" s="11">
        <f t="shared" si="11"/>
        <v>10779.450000000012</v>
      </c>
      <c r="Q9" s="11">
        <f t="shared" si="12"/>
        <v>36147.089000000036</v>
      </c>
      <c r="R9" s="11">
        <f t="shared" ref="R9:R18" si="17">R8+M9</f>
        <v>74124.846200000116</v>
      </c>
      <c r="S9" s="11">
        <f t="shared" ref="S9:S18" si="18">S8+P9</f>
        <v>31497.809999999998</v>
      </c>
      <c r="T9" s="11">
        <f t="shared" ref="T9:T18" si="19">T8+L9</f>
        <v>1049927</v>
      </c>
      <c r="U9" s="11">
        <f t="shared" ref="U9:U18" si="20">U8+J9</f>
        <v>1124051.8462</v>
      </c>
      <c r="V9" s="45">
        <f t="shared" si="13"/>
        <v>0</v>
      </c>
      <c r="W9" s="45">
        <f t="shared" si="14"/>
        <v>31.019999999999982</v>
      </c>
      <c r="X9" s="11">
        <f t="shared" si="15"/>
        <v>25367.639000000025</v>
      </c>
      <c r="Y9" s="19"/>
      <c r="AB9" t="s">
        <v>60</v>
      </c>
      <c r="AC9" s="11">
        <f t="shared" si="2"/>
        <v>33202.800000000279</v>
      </c>
      <c r="AD9" s="11">
        <f t="shared" si="3"/>
        <v>78137.256000000052</v>
      </c>
      <c r="AG9" s="11" t="s">
        <v>60</v>
      </c>
      <c r="AH9" s="11">
        <f t="shared" si="4"/>
        <v>1106760</v>
      </c>
      <c r="AI9" s="11">
        <f t="shared" si="5"/>
        <v>1184897.2560000001</v>
      </c>
      <c r="AJ9" s="11"/>
      <c r="AK9" s="11"/>
      <c r="AL9" s="31"/>
      <c r="AM9" s="31"/>
      <c r="AN9" s="31"/>
      <c r="AR9" t="s">
        <v>31</v>
      </c>
    </row>
    <row r="10" spans="1:45" x14ac:dyDescent="0.25">
      <c r="B10" s="5" t="s">
        <v>60</v>
      </c>
      <c r="C10" s="7">
        <v>1380</v>
      </c>
      <c r="D10" s="11">
        <v>802</v>
      </c>
      <c r="E10" s="7">
        <v>777.93999999999983</v>
      </c>
      <c r="F10" s="3">
        <f>C10*(1+Dashboard!$C$11)</f>
        <v>1462.8000000000002</v>
      </c>
      <c r="G10" s="3">
        <f>C10*(1-Dashboard!$C$14)</f>
        <v>1380</v>
      </c>
      <c r="H10" s="11">
        <f>D10*(1+Dashboard!$C$5)</f>
        <v>810.02</v>
      </c>
      <c r="I10" s="11">
        <f>D10*(1-Dashboard!$C$8)</f>
        <v>802</v>
      </c>
      <c r="J10" s="11">
        <f t="shared" si="6"/>
        <v>1184897.2560000001</v>
      </c>
      <c r="K10" s="11">
        <f t="shared" si="7"/>
        <v>1106760</v>
      </c>
      <c r="L10" s="11">
        <f t="shared" si="8"/>
        <v>1106760</v>
      </c>
      <c r="M10" s="11">
        <f>J10-L10</f>
        <v>78137.256000000052</v>
      </c>
      <c r="N10" s="11">
        <f t="shared" si="9"/>
        <v>0</v>
      </c>
      <c r="O10">
        <f t="shared" si="10"/>
        <v>1073557.1999999997</v>
      </c>
      <c r="P10" s="11">
        <f t="shared" si="11"/>
        <v>33202.800000000279</v>
      </c>
      <c r="Q10" s="11">
        <f t="shared" si="12"/>
        <v>111340.05600000033</v>
      </c>
      <c r="R10" s="11">
        <f t="shared" si="17"/>
        <v>152262.10220000017</v>
      </c>
      <c r="S10" s="11">
        <f t="shared" si="18"/>
        <v>64700.610000000277</v>
      </c>
      <c r="T10" s="11">
        <f t="shared" si="19"/>
        <v>2156687</v>
      </c>
      <c r="U10" s="11">
        <f t="shared" si="20"/>
        <v>2308949.1022000001</v>
      </c>
      <c r="V10" s="45">
        <f t="shared" si="13"/>
        <v>0</v>
      </c>
      <c r="W10" s="45">
        <f t="shared" si="14"/>
        <v>82.800000000000182</v>
      </c>
      <c r="X10" s="11">
        <f t="shared" si="15"/>
        <v>78137.256000000052</v>
      </c>
      <c r="Y10" s="19"/>
      <c r="AB10" t="s">
        <v>61</v>
      </c>
      <c r="AC10" s="11">
        <f t="shared" si="2"/>
        <v>13378.830000000016</v>
      </c>
      <c r="AD10" s="11">
        <f t="shared" si="3"/>
        <v>31484.846600000048</v>
      </c>
      <c r="AG10" s="11" t="s">
        <v>61</v>
      </c>
      <c r="AH10" s="11">
        <f t="shared" si="4"/>
        <v>445961</v>
      </c>
      <c r="AI10" s="11">
        <f t="shared" si="5"/>
        <v>477445.84660000005</v>
      </c>
      <c r="AJ10" s="11"/>
      <c r="AK10" s="11"/>
      <c r="AL10" s="31"/>
      <c r="AM10" s="31"/>
      <c r="AN10" s="31"/>
      <c r="AR10" t="s">
        <v>3</v>
      </c>
    </row>
    <row r="11" spans="1:45" ht="18.75" x14ac:dyDescent="0.25">
      <c r="B11" s="5" t="s">
        <v>61</v>
      </c>
      <c r="C11" s="7">
        <v>629</v>
      </c>
      <c r="D11" s="11">
        <v>709</v>
      </c>
      <c r="E11" s="7">
        <v>687.73</v>
      </c>
      <c r="F11" s="3">
        <f>C11*(1+Dashboard!$C$11)</f>
        <v>666.74</v>
      </c>
      <c r="G11" s="3">
        <f>C11*(1-Dashboard!$C$14)</f>
        <v>629</v>
      </c>
      <c r="H11" s="11">
        <f>D11*(1+Dashboard!$C$5)</f>
        <v>716.09</v>
      </c>
      <c r="I11" s="11">
        <f>D11*(1-Dashboard!$C$8)</f>
        <v>709</v>
      </c>
      <c r="J11" s="11">
        <f t="shared" si="6"/>
        <v>477445.84660000005</v>
      </c>
      <c r="K11" s="11">
        <f t="shared" si="7"/>
        <v>445961</v>
      </c>
      <c r="L11" s="11">
        <f t="shared" si="8"/>
        <v>445961</v>
      </c>
      <c r="M11" s="11">
        <f t="shared" si="16"/>
        <v>31484.846600000048</v>
      </c>
      <c r="N11" s="11">
        <f t="shared" si="9"/>
        <v>0</v>
      </c>
      <c r="O11">
        <f t="shared" si="10"/>
        <v>432582.17</v>
      </c>
      <c r="P11" s="11">
        <f t="shared" si="11"/>
        <v>13378.830000000016</v>
      </c>
      <c r="Q11" s="11">
        <f t="shared" si="12"/>
        <v>44863.676600000064</v>
      </c>
      <c r="R11" s="11">
        <f t="shared" si="17"/>
        <v>183746.94880000022</v>
      </c>
      <c r="S11" s="11">
        <f t="shared" si="18"/>
        <v>78079.440000000293</v>
      </c>
      <c r="T11" s="11">
        <f t="shared" si="19"/>
        <v>2602648</v>
      </c>
      <c r="U11" s="11">
        <f t="shared" si="20"/>
        <v>2786394.9488000004</v>
      </c>
      <c r="V11" s="45">
        <f t="shared" si="13"/>
        <v>0</v>
      </c>
      <c r="W11" s="45">
        <f t="shared" si="14"/>
        <v>37.740000000000009</v>
      </c>
      <c r="X11" s="11">
        <f t="shared" si="15"/>
        <v>31484.846600000048</v>
      </c>
      <c r="Y11" s="19"/>
      <c r="AB11" t="s">
        <v>62</v>
      </c>
      <c r="AC11" s="11">
        <f t="shared" si="2"/>
        <v>13193.459999999963</v>
      </c>
      <c r="AD11" s="11">
        <f t="shared" si="3"/>
        <v>31048.609200000006</v>
      </c>
      <c r="AG11" s="11" t="s">
        <v>62</v>
      </c>
      <c r="AH11" s="11">
        <f t="shared" si="4"/>
        <v>439782</v>
      </c>
      <c r="AI11" s="11">
        <f t="shared" si="5"/>
        <v>470830.60920000001</v>
      </c>
      <c r="AJ11" s="11"/>
      <c r="AK11" s="11"/>
      <c r="AL11" s="31"/>
      <c r="AM11" s="32" t="s">
        <v>55</v>
      </c>
      <c r="AN11" s="31"/>
    </row>
    <row r="12" spans="1:45" x14ac:dyDescent="0.25">
      <c r="B12" s="5" t="s">
        <v>62</v>
      </c>
      <c r="C12" s="7">
        <v>849</v>
      </c>
      <c r="D12" s="11">
        <v>518</v>
      </c>
      <c r="E12" s="7">
        <v>502.46000000000004</v>
      </c>
      <c r="F12" s="3">
        <f>C12*(1+Dashboard!$C$11)</f>
        <v>899.94</v>
      </c>
      <c r="G12" s="3">
        <f>C12*(1-Dashboard!$C$14)</f>
        <v>849</v>
      </c>
      <c r="H12" s="11">
        <f>D12*(1+Dashboard!$C$5)</f>
        <v>523.17999999999995</v>
      </c>
      <c r="I12" s="11">
        <f>D12*(1-Dashboard!$C$8)</f>
        <v>518</v>
      </c>
      <c r="J12" s="11">
        <f t="shared" si="6"/>
        <v>470830.60920000001</v>
      </c>
      <c r="K12" s="11">
        <f t="shared" si="7"/>
        <v>439782</v>
      </c>
      <c r="L12" s="11">
        <f t="shared" si="8"/>
        <v>439782</v>
      </c>
      <c r="M12" s="11">
        <f t="shared" si="16"/>
        <v>31048.609200000006</v>
      </c>
      <c r="N12" s="11">
        <f t="shared" si="9"/>
        <v>0</v>
      </c>
      <c r="O12">
        <f t="shared" si="10"/>
        <v>426588.54000000004</v>
      </c>
      <c r="P12" s="11">
        <f t="shared" si="11"/>
        <v>13193.459999999963</v>
      </c>
      <c r="Q12" s="11">
        <f t="shared" si="12"/>
        <v>44242.069199999969</v>
      </c>
      <c r="R12" s="11">
        <f t="shared" si="17"/>
        <v>214795.55800000022</v>
      </c>
      <c r="S12" s="11">
        <f t="shared" si="18"/>
        <v>91272.900000000256</v>
      </c>
      <c r="T12" s="11">
        <f t="shared" si="19"/>
        <v>3042430</v>
      </c>
      <c r="U12" s="11">
        <f t="shared" si="20"/>
        <v>3257225.5580000002</v>
      </c>
      <c r="V12" s="45">
        <f t="shared" si="13"/>
        <v>0</v>
      </c>
      <c r="W12" s="45">
        <f t="shared" si="14"/>
        <v>50.940000000000055</v>
      </c>
      <c r="X12" s="11">
        <f t="shared" si="15"/>
        <v>31048.609200000006</v>
      </c>
      <c r="Y12" s="19"/>
      <c r="AB12" t="s">
        <v>63</v>
      </c>
      <c r="AC12" s="11">
        <f t="shared" si="2"/>
        <v>29630.700000000186</v>
      </c>
      <c r="AD12" s="11">
        <f t="shared" si="3"/>
        <v>69730.914000000106</v>
      </c>
      <c r="AG12" s="11" t="s">
        <v>63</v>
      </c>
      <c r="AH12" s="11">
        <f t="shared" si="4"/>
        <v>987690</v>
      </c>
      <c r="AI12" s="11">
        <f t="shared" si="5"/>
        <v>1057420.9140000001</v>
      </c>
      <c r="AJ12" s="11"/>
      <c r="AK12" s="11"/>
      <c r="AL12" s="31"/>
      <c r="AM12" s="31"/>
      <c r="AN12" s="31"/>
    </row>
    <row r="13" spans="1:45" x14ac:dyDescent="0.25">
      <c r="B13" s="5" t="s">
        <v>63</v>
      </c>
      <c r="C13" s="7">
        <v>1095</v>
      </c>
      <c r="D13" s="11">
        <v>902</v>
      </c>
      <c r="E13" s="7">
        <v>874.93999999999983</v>
      </c>
      <c r="F13" s="3">
        <f>C13*(1+Dashboard!$C$11)</f>
        <v>1160.7</v>
      </c>
      <c r="G13" s="3">
        <f>C13*(1-Dashboard!$C$14)</f>
        <v>1095</v>
      </c>
      <c r="H13" s="11">
        <f>D13*(1+Dashboard!$C$5)</f>
        <v>911.02</v>
      </c>
      <c r="I13" s="11">
        <f>D13*(1-Dashboard!$C$8)</f>
        <v>902</v>
      </c>
      <c r="J13" s="11">
        <f t="shared" si="6"/>
        <v>1057420.9140000001</v>
      </c>
      <c r="K13" s="11">
        <f t="shared" si="7"/>
        <v>987690</v>
      </c>
      <c r="L13" s="11">
        <f t="shared" si="8"/>
        <v>987690</v>
      </c>
      <c r="M13" s="11">
        <f t="shared" si="16"/>
        <v>69730.914000000106</v>
      </c>
      <c r="N13" s="11">
        <f t="shared" si="9"/>
        <v>0</v>
      </c>
      <c r="O13">
        <f t="shared" si="10"/>
        <v>958059.29999999981</v>
      </c>
      <c r="P13" s="11">
        <f t="shared" si="11"/>
        <v>29630.700000000186</v>
      </c>
      <c r="Q13" s="11">
        <f t="shared" si="12"/>
        <v>99361.614000000292</v>
      </c>
      <c r="R13" s="11">
        <f t="shared" si="17"/>
        <v>284526.4720000003</v>
      </c>
      <c r="S13" s="11">
        <f t="shared" si="18"/>
        <v>120903.60000000044</v>
      </c>
      <c r="T13" s="11">
        <f t="shared" si="19"/>
        <v>4030120</v>
      </c>
      <c r="U13" s="11">
        <f t="shared" si="20"/>
        <v>4314646.4720000001</v>
      </c>
      <c r="V13" s="45">
        <f t="shared" si="13"/>
        <v>0</v>
      </c>
      <c r="W13" s="45">
        <f t="shared" si="14"/>
        <v>65.700000000000045</v>
      </c>
      <c r="X13" s="11">
        <f t="shared" si="15"/>
        <v>69730.914000000106</v>
      </c>
      <c r="Y13" s="19"/>
      <c r="AB13" t="s">
        <v>64</v>
      </c>
      <c r="AC13" s="11">
        <f t="shared" si="2"/>
        <v>16918.230000000098</v>
      </c>
      <c r="AD13" s="11">
        <f t="shared" si="3"/>
        <v>39814.234600000083</v>
      </c>
      <c r="AG13" s="11" t="s">
        <v>64</v>
      </c>
      <c r="AH13" s="11">
        <f t="shared" si="4"/>
        <v>563941</v>
      </c>
      <c r="AI13" s="11">
        <f t="shared" si="5"/>
        <v>603755.23460000008</v>
      </c>
      <c r="AJ13" s="11"/>
      <c r="AK13" s="11"/>
      <c r="AL13" s="31"/>
      <c r="AM13" s="31"/>
      <c r="AN13" s="31"/>
    </row>
    <row r="14" spans="1:45" ht="18.75" x14ac:dyDescent="0.25">
      <c r="B14" s="5" t="s">
        <v>64</v>
      </c>
      <c r="C14" s="7">
        <v>677</v>
      </c>
      <c r="D14" s="11">
        <v>833</v>
      </c>
      <c r="E14" s="7">
        <v>808.00999999999988</v>
      </c>
      <c r="F14" s="3">
        <f>C14*(1+Dashboard!$C$11)</f>
        <v>717.62</v>
      </c>
      <c r="G14" s="3">
        <f>C14*(1-Dashboard!$C$14)</f>
        <v>677</v>
      </c>
      <c r="H14" s="11">
        <f>D14*(1+Dashboard!$C$5)</f>
        <v>841.33</v>
      </c>
      <c r="I14" s="11">
        <f>D14*(1-Dashboard!$C$8)</f>
        <v>833</v>
      </c>
      <c r="J14" s="11">
        <f t="shared" si="6"/>
        <v>603755.23460000008</v>
      </c>
      <c r="K14" s="11">
        <f t="shared" si="7"/>
        <v>563941</v>
      </c>
      <c r="L14" s="11">
        <f t="shared" si="8"/>
        <v>563941</v>
      </c>
      <c r="M14" s="11">
        <f t="shared" si="16"/>
        <v>39814.234600000083</v>
      </c>
      <c r="N14" s="11">
        <f t="shared" si="9"/>
        <v>0</v>
      </c>
      <c r="O14">
        <f t="shared" si="10"/>
        <v>547022.7699999999</v>
      </c>
      <c r="P14" s="11">
        <f t="shared" si="11"/>
        <v>16918.230000000098</v>
      </c>
      <c r="Q14" s="11">
        <f t="shared" si="12"/>
        <v>56732.464600000181</v>
      </c>
      <c r="R14" s="11">
        <f t="shared" si="17"/>
        <v>324340.70660000038</v>
      </c>
      <c r="S14" s="11">
        <f t="shared" si="18"/>
        <v>137821.83000000054</v>
      </c>
      <c r="T14" s="11">
        <f t="shared" si="19"/>
        <v>4594061</v>
      </c>
      <c r="U14" s="11">
        <f t="shared" si="20"/>
        <v>4918401.7066000002</v>
      </c>
      <c r="V14" s="45">
        <f t="shared" si="13"/>
        <v>0</v>
      </c>
      <c r="W14" s="45">
        <f t="shared" si="14"/>
        <v>40.620000000000005</v>
      </c>
      <c r="X14" s="11">
        <f t="shared" si="15"/>
        <v>39814.234600000083</v>
      </c>
      <c r="Y14" s="19"/>
      <c r="AB14" t="s">
        <v>65</v>
      </c>
      <c r="AC14" s="11">
        <f t="shared" si="2"/>
        <v>6340.3199999999779</v>
      </c>
      <c r="AD14" s="11">
        <f t="shared" si="3"/>
        <v>14920.886399999988</v>
      </c>
      <c r="AG14" s="11" t="s">
        <v>65</v>
      </c>
      <c r="AH14" s="11">
        <f t="shared" si="4"/>
        <v>211344</v>
      </c>
      <c r="AI14" s="11">
        <f t="shared" si="5"/>
        <v>226264.88639999999</v>
      </c>
      <c r="AJ14" s="11"/>
      <c r="AK14" s="11"/>
      <c r="AL14" s="31"/>
      <c r="AM14" s="32" t="s">
        <v>52</v>
      </c>
      <c r="AN14" s="31"/>
    </row>
    <row r="15" spans="1:45" x14ac:dyDescent="0.25">
      <c r="B15" s="5" t="s">
        <v>65</v>
      </c>
      <c r="C15" s="7">
        <v>296</v>
      </c>
      <c r="D15" s="11">
        <v>714</v>
      </c>
      <c r="E15" s="7">
        <v>692.58</v>
      </c>
      <c r="F15" s="3">
        <f>C15*(1+Dashboard!$C$11)</f>
        <v>313.76</v>
      </c>
      <c r="G15" s="3">
        <f>C15*(1-Dashboard!$C$14)</f>
        <v>296</v>
      </c>
      <c r="H15" s="11">
        <f>D15*(1+Dashboard!$C$5)</f>
        <v>721.14</v>
      </c>
      <c r="I15" s="11">
        <f>D15*(1-Dashboard!$C$8)</f>
        <v>714</v>
      </c>
      <c r="J15" s="11">
        <f t="shared" si="6"/>
        <v>226264.88639999999</v>
      </c>
      <c r="K15" s="11">
        <f t="shared" si="7"/>
        <v>211344</v>
      </c>
      <c r="L15" s="11">
        <f t="shared" si="8"/>
        <v>211344</v>
      </c>
      <c r="M15" s="11">
        <f t="shared" si="16"/>
        <v>14920.886399999988</v>
      </c>
      <c r="N15" s="11">
        <f t="shared" si="9"/>
        <v>0</v>
      </c>
      <c r="O15">
        <f t="shared" si="10"/>
        <v>205003.68000000002</v>
      </c>
      <c r="P15" s="11">
        <f t="shared" si="11"/>
        <v>6340.3199999999779</v>
      </c>
      <c r="Q15" s="11">
        <f t="shared" si="12"/>
        <v>21261.206399999966</v>
      </c>
      <c r="R15" s="11">
        <f t="shared" si="17"/>
        <v>339261.59300000034</v>
      </c>
      <c r="S15" s="11">
        <f t="shared" si="18"/>
        <v>144162.15000000052</v>
      </c>
      <c r="T15" s="11">
        <f t="shared" si="19"/>
        <v>4805405</v>
      </c>
      <c r="U15" s="11">
        <f t="shared" si="20"/>
        <v>5144666.5930000003</v>
      </c>
      <c r="V15" s="45">
        <f t="shared" si="13"/>
        <v>0</v>
      </c>
      <c r="W15" s="45">
        <f t="shared" si="14"/>
        <v>17.759999999999991</v>
      </c>
      <c r="X15" s="11">
        <f t="shared" si="15"/>
        <v>14920.886399999988</v>
      </c>
      <c r="Y15" s="19"/>
      <c r="AB15" t="s">
        <v>66</v>
      </c>
      <c r="AC15" s="11">
        <f t="shared" si="2"/>
        <v>37513.530000000261</v>
      </c>
      <c r="AD15" s="11">
        <f t="shared" si="3"/>
        <v>88281.840600000229</v>
      </c>
      <c r="AG15" s="11" t="s">
        <v>66</v>
      </c>
      <c r="AH15" s="11">
        <f t="shared" si="4"/>
        <v>1250451</v>
      </c>
      <c r="AI15" s="11">
        <f t="shared" si="5"/>
        <v>1338732.8406000002</v>
      </c>
      <c r="AJ15" s="11"/>
      <c r="AK15" s="11"/>
    </row>
    <row r="16" spans="1:45" x14ac:dyDescent="0.25">
      <c r="B16" s="5" t="s">
        <v>66</v>
      </c>
      <c r="C16" s="7">
        <v>1597</v>
      </c>
      <c r="D16" s="11">
        <v>783</v>
      </c>
      <c r="E16" s="7">
        <v>759.50999999999988</v>
      </c>
      <c r="F16" s="3">
        <f>C16*(1+Dashboard!$C$11)</f>
        <v>1692.8200000000002</v>
      </c>
      <c r="G16" s="3">
        <f>C16*(1-Dashboard!$C$14)</f>
        <v>1597</v>
      </c>
      <c r="H16" s="11">
        <f>D16*(1+Dashboard!$C$5)</f>
        <v>790.83</v>
      </c>
      <c r="I16" s="11">
        <f>D16*(1-Dashboard!$C$8)</f>
        <v>783</v>
      </c>
      <c r="J16" s="11">
        <f t="shared" si="6"/>
        <v>1338732.8406000002</v>
      </c>
      <c r="K16" s="11">
        <f t="shared" si="7"/>
        <v>1250451</v>
      </c>
      <c r="L16" s="11">
        <f t="shared" si="8"/>
        <v>1250451</v>
      </c>
      <c r="M16" s="11">
        <f t="shared" si="16"/>
        <v>88281.840600000229</v>
      </c>
      <c r="N16" s="11">
        <f t="shared" si="9"/>
        <v>0</v>
      </c>
      <c r="O16">
        <f t="shared" si="10"/>
        <v>1212937.4699999997</v>
      </c>
      <c r="P16" s="11">
        <f t="shared" si="11"/>
        <v>37513.530000000261</v>
      </c>
      <c r="Q16" s="11">
        <f t="shared" si="12"/>
        <v>125795.37060000049</v>
      </c>
      <c r="R16" s="11">
        <f t="shared" si="17"/>
        <v>427543.43360000057</v>
      </c>
      <c r="S16" s="11">
        <f t="shared" si="18"/>
        <v>181675.68000000078</v>
      </c>
      <c r="T16" s="11">
        <f t="shared" si="19"/>
        <v>6055856</v>
      </c>
      <c r="U16" s="11">
        <f t="shared" si="20"/>
        <v>6483399.433600001</v>
      </c>
      <c r="V16" s="45">
        <f t="shared" si="13"/>
        <v>0</v>
      </c>
      <c r="W16" s="45">
        <f t="shared" si="14"/>
        <v>95.820000000000164</v>
      </c>
      <c r="X16" s="11">
        <f t="shared" si="15"/>
        <v>88281.840600000229</v>
      </c>
      <c r="Y16" s="19"/>
      <c r="AB16" t="s">
        <v>67</v>
      </c>
      <c r="AC16" s="11">
        <f t="shared" si="2"/>
        <v>31852.619999999995</v>
      </c>
      <c r="AD16" s="11">
        <f t="shared" si="3"/>
        <v>74959.832399999956</v>
      </c>
      <c r="AG16" s="11" t="s">
        <v>67</v>
      </c>
      <c r="AH16" s="11">
        <f t="shared" si="4"/>
        <v>1061754</v>
      </c>
      <c r="AI16" s="11">
        <f t="shared" si="5"/>
        <v>1136713.8324</v>
      </c>
      <c r="AJ16" s="11"/>
      <c r="AK16" s="11"/>
    </row>
    <row r="17" spans="2:37" x14ac:dyDescent="0.25">
      <c r="B17" s="5" t="s">
        <v>67</v>
      </c>
      <c r="C17" s="7">
        <v>1138</v>
      </c>
      <c r="D17" s="11">
        <v>933</v>
      </c>
      <c r="E17" s="7">
        <v>905.01</v>
      </c>
      <c r="F17" s="3">
        <f>C17*(1+Dashboard!$C$11)</f>
        <v>1206.28</v>
      </c>
      <c r="G17" s="3">
        <f>C17*(1-Dashboard!$C$14)</f>
        <v>1138</v>
      </c>
      <c r="H17" s="11">
        <f>D17*(1+Dashboard!$C$5)</f>
        <v>942.33</v>
      </c>
      <c r="I17" s="11">
        <f>D17*(1-Dashboard!$C$8)</f>
        <v>933</v>
      </c>
      <c r="J17" s="11">
        <f t="shared" si="6"/>
        <v>1136713.8324</v>
      </c>
      <c r="K17" s="11">
        <f t="shared" si="7"/>
        <v>1061754</v>
      </c>
      <c r="L17" s="11">
        <f t="shared" si="8"/>
        <v>1061754</v>
      </c>
      <c r="M17" s="11">
        <f t="shared" si="16"/>
        <v>74959.832399999956</v>
      </c>
      <c r="N17" s="11">
        <f t="shared" si="9"/>
        <v>0</v>
      </c>
      <c r="O17">
        <f t="shared" si="10"/>
        <v>1029901.38</v>
      </c>
      <c r="P17" s="11">
        <f t="shared" si="11"/>
        <v>31852.619999999995</v>
      </c>
      <c r="Q17" s="11">
        <f t="shared" si="12"/>
        <v>106812.45239999995</v>
      </c>
      <c r="R17" s="11">
        <f t="shared" si="17"/>
        <v>502503.26600000053</v>
      </c>
      <c r="S17" s="11">
        <f t="shared" si="18"/>
        <v>213528.30000000077</v>
      </c>
      <c r="T17" s="11">
        <f t="shared" si="19"/>
        <v>7117610</v>
      </c>
      <c r="U17" s="11">
        <f t="shared" si="20"/>
        <v>7620113.2660000008</v>
      </c>
      <c r="V17" s="45">
        <f t="shared" si="13"/>
        <v>0</v>
      </c>
      <c r="W17" s="45">
        <f t="shared" si="14"/>
        <v>68.279999999999973</v>
      </c>
      <c r="X17" s="11">
        <f t="shared" si="15"/>
        <v>74959.832399999956</v>
      </c>
      <c r="Y17" s="19"/>
      <c r="AB17" t="s">
        <v>68</v>
      </c>
      <c r="AC17" s="11">
        <f t="shared" si="2"/>
        <v>147423.78000000119</v>
      </c>
      <c r="AD17" s="11">
        <f t="shared" si="3"/>
        <v>346937.29559999984</v>
      </c>
      <c r="AG17" s="11" t="s">
        <v>68</v>
      </c>
      <c r="AH17" s="11">
        <f t="shared" si="4"/>
        <v>4914126</v>
      </c>
      <c r="AI17" s="11">
        <f t="shared" si="5"/>
        <v>5261063.2955999998</v>
      </c>
      <c r="AJ17" s="11"/>
      <c r="AK17" s="11"/>
    </row>
    <row r="18" spans="2:37" x14ac:dyDescent="0.25">
      <c r="B18" s="5" t="s">
        <v>68</v>
      </c>
      <c r="C18" s="7">
        <v>2709</v>
      </c>
      <c r="D18" s="11">
        <v>1814</v>
      </c>
      <c r="E18" s="7">
        <v>1759.5799999999997</v>
      </c>
      <c r="F18" s="3">
        <f>C18*(1+Dashboard!$C$11)</f>
        <v>2871.54</v>
      </c>
      <c r="G18" s="3">
        <f>C18*(1-Dashboard!$C$14)</f>
        <v>2709</v>
      </c>
      <c r="H18" s="11">
        <f>D18*(1+Dashboard!$C$5)</f>
        <v>1832.14</v>
      </c>
      <c r="I18" s="11">
        <f>D18*(1-Dashboard!$C$8)</f>
        <v>1814</v>
      </c>
      <c r="J18" s="11">
        <f t="shared" si="6"/>
        <v>5261063.2955999998</v>
      </c>
      <c r="K18" s="11">
        <f t="shared" si="7"/>
        <v>4914126</v>
      </c>
      <c r="L18" s="11">
        <f t="shared" si="8"/>
        <v>4914126</v>
      </c>
      <c r="M18" s="11">
        <f t="shared" si="16"/>
        <v>346937.29559999984</v>
      </c>
      <c r="N18" s="11">
        <f t="shared" si="9"/>
        <v>0</v>
      </c>
      <c r="O18">
        <f t="shared" si="10"/>
        <v>4766702.2199999988</v>
      </c>
      <c r="P18" s="11">
        <f t="shared" si="11"/>
        <v>147423.78000000119</v>
      </c>
      <c r="Q18" s="11">
        <f t="shared" si="12"/>
        <v>494361.07560000103</v>
      </c>
      <c r="R18" s="11">
        <f t="shared" si="17"/>
        <v>849440.56160000036</v>
      </c>
      <c r="S18" s="11">
        <f t="shared" si="18"/>
        <v>360952.08000000194</v>
      </c>
      <c r="T18" s="11">
        <f t="shared" si="19"/>
        <v>12031736</v>
      </c>
      <c r="U18" s="11">
        <f t="shared" si="20"/>
        <v>12881176.5616</v>
      </c>
      <c r="V18" s="45">
        <f t="shared" si="13"/>
        <v>0</v>
      </c>
      <c r="W18" s="45">
        <f t="shared" si="14"/>
        <v>162.53999999999996</v>
      </c>
      <c r="X18" s="11">
        <f t="shared" si="15"/>
        <v>346937.29559999984</v>
      </c>
      <c r="Y18" s="19"/>
    </row>
    <row r="19" spans="2:37" x14ac:dyDescent="0.25">
      <c r="F19" s="3"/>
      <c r="G19" s="3"/>
      <c r="J19" s="11"/>
      <c r="K19" s="11"/>
      <c r="L19" s="11"/>
      <c r="M19" s="11"/>
      <c r="N19" s="11"/>
      <c r="P19" s="11"/>
      <c r="Q19" s="11"/>
    </row>
    <row r="20" spans="2:37" x14ac:dyDescent="0.25">
      <c r="F20" s="3"/>
      <c r="G20" s="3"/>
      <c r="J20" s="11"/>
      <c r="K20" s="11"/>
      <c r="L20" s="11"/>
      <c r="M20" s="11"/>
      <c r="N20" s="11"/>
      <c r="P20" s="11"/>
      <c r="Q20" s="11"/>
    </row>
    <row r="21" spans="2:37" x14ac:dyDescent="0.25">
      <c r="F21" s="3"/>
      <c r="G21" s="3"/>
      <c r="J21" s="11"/>
      <c r="K21" s="11"/>
      <c r="L21" s="11"/>
      <c r="M21" s="11"/>
      <c r="N21" s="2"/>
      <c r="P21" s="11"/>
      <c r="Q21" s="11"/>
      <c r="AB21" t="s">
        <v>0</v>
      </c>
      <c r="AC21" s="11" t="str">
        <f>C6</f>
        <v>Sum of Qty</v>
      </c>
      <c r="AD21" s="11" t="str">
        <f>F6</f>
        <v>Qty Increase</v>
      </c>
    </row>
    <row r="22" spans="2:37" x14ac:dyDescent="0.25">
      <c r="F22" s="3"/>
      <c r="G22" s="3"/>
      <c r="J22" s="11"/>
      <c r="K22" s="11"/>
      <c r="L22" s="11"/>
      <c r="M22" s="11"/>
      <c r="N22" s="11"/>
      <c r="P22" s="11"/>
      <c r="Q22" s="11"/>
      <c r="AB22" t="s">
        <v>57</v>
      </c>
      <c r="AC22" s="3">
        <f t="shared" ref="AC22:AD33" si="21">_xlfn.IFNA(INDEX(DataTable,MATCH(AB22,DataMonths,0),MATCH($AC$21,DataTableHeader,0)),0)</f>
        <v>601</v>
      </c>
      <c r="AD22" s="3">
        <f>_xlfn.IFNA(INDEX(DataTable,MATCH(AB22,DataMonths,0),MATCH($AD$21,DataTableHeader,0)),0)</f>
        <v>637.06000000000006</v>
      </c>
    </row>
    <row r="23" spans="2:37" x14ac:dyDescent="0.25">
      <c r="F23" s="3"/>
      <c r="G23" s="3"/>
      <c r="J23" s="11"/>
      <c r="K23" s="11"/>
      <c r="L23" s="11"/>
      <c r="M23" s="11"/>
      <c r="N23" s="11"/>
      <c r="P23" s="11"/>
      <c r="Q23" s="11"/>
      <c r="AB23" t="s">
        <v>58</v>
      </c>
      <c r="AC23" s="3">
        <f t="shared" si="21"/>
        <v>296</v>
      </c>
      <c r="AD23" s="3">
        <f>_xlfn.IFNA(INDEX(DataTable,MATCH(AB23,DataMonths,0),MATCH($AD$21,DataTableHeader,0)),0)</f>
        <v>313.76</v>
      </c>
    </row>
    <row r="24" spans="2:37" x14ac:dyDescent="0.25">
      <c r="F24" s="3"/>
      <c r="G24" s="3"/>
      <c r="J24" s="11"/>
      <c r="K24" s="11"/>
      <c r="L24" s="11"/>
      <c r="M24" s="11"/>
      <c r="N24" s="11"/>
      <c r="P24" s="11"/>
      <c r="Q24" s="11"/>
      <c r="AB24" t="s">
        <v>59</v>
      </c>
      <c r="AC24" s="3">
        <f t="shared" si="21"/>
        <v>517</v>
      </c>
      <c r="AD24" s="3">
        <f>_xlfn.IFNA(INDEX(DataTable,MATCH(AB24,DataMonths,0),MATCH($AD$21,DataTableHeader,0)),0)</f>
        <v>548.02</v>
      </c>
    </row>
    <row r="25" spans="2:37" x14ac:dyDescent="0.25">
      <c r="F25" s="3"/>
      <c r="G25" s="3"/>
      <c r="J25" s="11"/>
      <c r="K25" s="11"/>
      <c r="L25" s="11"/>
      <c r="M25" s="11"/>
      <c r="N25" s="11"/>
      <c r="P25" s="11"/>
      <c r="Q25" s="11"/>
      <c r="AB25" t="s">
        <v>60</v>
      </c>
      <c r="AC25" s="3">
        <f t="shared" si="21"/>
        <v>1380</v>
      </c>
      <c r="AD25" s="3">
        <f>_xlfn.IFNA(INDEX(DataTable,MATCH(AB25,DataMonths,0),MATCH($AD$21,DataTableHeader,0)),0)</f>
        <v>1462.8000000000002</v>
      </c>
    </row>
    <row r="26" spans="2:37" x14ac:dyDescent="0.25">
      <c r="F26" s="3"/>
      <c r="G26" s="3"/>
      <c r="J26" s="11"/>
      <c r="K26" s="11"/>
      <c r="L26" s="11"/>
      <c r="M26" s="11"/>
      <c r="N26" s="11"/>
      <c r="P26" s="11"/>
      <c r="Q26" s="11"/>
      <c r="AB26" t="s">
        <v>61</v>
      </c>
      <c r="AC26" s="3">
        <f t="shared" si="21"/>
        <v>629</v>
      </c>
      <c r="AD26" s="3">
        <f>_xlfn.IFNA(INDEX(DataTable,MATCH(AB26,DataMonths,0),MATCH($AD$21,DataTableHeader,0)),0)</f>
        <v>666.74</v>
      </c>
    </row>
    <row r="27" spans="2:37" x14ac:dyDescent="0.25">
      <c r="F27" s="3"/>
      <c r="G27" s="3"/>
      <c r="J27" s="11"/>
      <c r="K27" s="11"/>
      <c r="L27" s="11"/>
      <c r="M27" s="11"/>
      <c r="N27" s="11"/>
      <c r="P27" s="11"/>
      <c r="Q27" s="11"/>
      <c r="AB27" t="s">
        <v>62</v>
      </c>
      <c r="AC27" s="3">
        <f t="shared" si="21"/>
        <v>849</v>
      </c>
      <c r="AD27" s="3">
        <f>_xlfn.IFNA(INDEX(DataTable,MATCH(AB27,DataMonths,0),MATCH($AD$21,DataTableHeader,0)),0)</f>
        <v>899.94</v>
      </c>
    </row>
    <row r="28" spans="2:37" x14ac:dyDescent="0.25">
      <c r="F28" s="3"/>
      <c r="G28" s="3"/>
      <c r="J28" s="11"/>
      <c r="K28" s="11"/>
      <c r="L28" s="11"/>
      <c r="M28" s="11"/>
      <c r="N28" s="11"/>
      <c r="P28" s="11"/>
      <c r="Q28" s="11"/>
      <c r="AB28" t="s">
        <v>63</v>
      </c>
      <c r="AC28" s="3">
        <f t="shared" si="21"/>
        <v>1095</v>
      </c>
      <c r="AD28" s="3">
        <f>_xlfn.IFNA(INDEX(DataTable,MATCH(AB28,DataMonths,0),MATCH($AD$21,DataTableHeader,0)),0)</f>
        <v>1160.7</v>
      </c>
    </row>
    <row r="29" spans="2:37" x14ac:dyDescent="0.25">
      <c r="F29" s="3"/>
      <c r="G29" s="3"/>
      <c r="J29" s="11"/>
      <c r="K29" s="11"/>
      <c r="L29" s="11"/>
      <c r="M29" s="11"/>
      <c r="N29" s="11"/>
      <c r="P29" s="11"/>
      <c r="Q29" s="11"/>
      <c r="AB29" t="s">
        <v>64</v>
      </c>
      <c r="AC29" s="3">
        <f t="shared" si="21"/>
        <v>677</v>
      </c>
      <c r="AD29" s="3">
        <f>_xlfn.IFNA(INDEX(DataTable,MATCH(AB29,DataMonths,0),MATCH($AD$21,DataTableHeader,0)),0)</f>
        <v>717.62</v>
      </c>
    </row>
    <row r="30" spans="2:37" x14ac:dyDescent="0.25">
      <c r="F30" s="3"/>
      <c r="G30" s="3"/>
      <c r="J30" s="11"/>
      <c r="K30" s="11"/>
      <c r="L30" s="11"/>
      <c r="M30" s="11"/>
      <c r="N30" s="11"/>
      <c r="P30" s="11"/>
      <c r="Q30" s="11"/>
      <c r="AB30" t="s">
        <v>65</v>
      </c>
      <c r="AC30" s="3">
        <f t="shared" si="21"/>
        <v>296</v>
      </c>
      <c r="AD30" s="3">
        <f>_xlfn.IFNA(INDEX(DataTable,MATCH(AB30,DataMonths,0),MATCH($AD$21,DataTableHeader,0)),0)</f>
        <v>313.76</v>
      </c>
    </row>
    <row r="31" spans="2:37" x14ac:dyDescent="0.25">
      <c r="F31" s="3"/>
      <c r="G31" s="3"/>
      <c r="J31" s="11"/>
      <c r="K31" s="11"/>
      <c r="L31" s="11"/>
      <c r="M31" s="11"/>
      <c r="N31" s="11"/>
      <c r="P31" s="11"/>
      <c r="Q31" s="11"/>
      <c r="AB31" t="s">
        <v>66</v>
      </c>
      <c r="AC31" s="3">
        <f t="shared" si="21"/>
        <v>1597</v>
      </c>
      <c r="AD31" s="3">
        <f>_xlfn.IFNA(INDEX(DataTable,MATCH(AB31,DataMonths,0),MATCH($AD$21,DataTableHeader,0)),0)</f>
        <v>1692.8200000000002</v>
      </c>
    </row>
    <row r="32" spans="2:37" x14ac:dyDescent="0.25">
      <c r="F32" s="3"/>
      <c r="G32" s="3"/>
      <c r="J32" s="11"/>
      <c r="K32" s="11"/>
      <c r="L32" s="11"/>
      <c r="M32" s="11"/>
      <c r="N32" s="11"/>
      <c r="P32" s="11"/>
      <c r="Q32" s="11"/>
      <c r="AB32" t="s">
        <v>67</v>
      </c>
      <c r="AC32" s="3">
        <f t="shared" si="21"/>
        <v>1138</v>
      </c>
      <c r="AD32" s="3">
        <f>_xlfn.IFNA(INDEX(DataTable,MATCH(AB32,DataMonths,0),MATCH($AD$21,DataTableHeader,0)),0)</f>
        <v>1206.28</v>
      </c>
    </row>
    <row r="33" spans="6:30" x14ac:dyDescent="0.25">
      <c r="F33" s="3"/>
      <c r="G33" s="3"/>
      <c r="J33" s="11"/>
      <c r="K33" s="11"/>
      <c r="L33" s="11"/>
      <c r="M33" s="11"/>
      <c r="N33" s="11"/>
      <c r="P33" s="11"/>
      <c r="Q33" s="11"/>
      <c r="AB33" t="s">
        <v>68</v>
      </c>
      <c r="AC33" s="3">
        <f t="shared" si="21"/>
        <v>2709</v>
      </c>
      <c r="AD33" s="3">
        <f>_xlfn.IFNA(INDEX(DataTable,MATCH(AB33,DataMonths,0),MATCH($AD$21,DataTableHeader,0)),0)</f>
        <v>2871.54</v>
      </c>
    </row>
    <row r="34" spans="6:30" x14ac:dyDescent="0.25">
      <c r="F34" s="3"/>
      <c r="G34" s="3"/>
      <c r="J34" s="11"/>
      <c r="K34" s="11"/>
      <c r="L34" s="11"/>
      <c r="M34" s="11"/>
      <c r="N34" s="11"/>
      <c r="P34" s="11"/>
      <c r="Q34" s="11"/>
    </row>
    <row r="35" spans="6:30" x14ac:dyDescent="0.25">
      <c r="F35" s="3"/>
      <c r="G35" s="3"/>
      <c r="J35" s="11"/>
      <c r="K35" s="11"/>
      <c r="L35" s="11"/>
      <c r="M35" s="11"/>
      <c r="N35" s="11"/>
      <c r="P35" s="11"/>
      <c r="Q35" s="11"/>
    </row>
    <row r="36" spans="6:30" x14ac:dyDescent="0.25">
      <c r="F36" s="3"/>
      <c r="G36" s="3"/>
      <c r="J36" s="11"/>
      <c r="K36" s="11"/>
      <c r="L36" s="11"/>
      <c r="M36" s="11"/>
      <c r="N36" s="11"/>
      <c r="P36" s="11"/>
      <c r="Q36" s="11"/>
    </row>
    <row r="37" spans="6:30" x14ac:dyDescent="0.25">
      <c r="F37" s="3"/>
      <c r="G37" s="3"/>
      <c r="J37" s="11"/>
      <c r="K37" s="11"/>
      <c r="L37" s="11"/>
      <c r="M37" s="11"/>
      <c r="N37" s="11"/>
      <c r="P37" s="11"/>
      <c r="Q37" s="11"/>
    </row>
    <row r="38" spans="6:30" x14ac:dyDescent="0.25">
      <c r="F38" s="3"/>
      <c r="G38" s="3"/>
      <c r="J38" s="11"/>
      <c r="K38" s="11"/>
      <c r="L38" s="11"/>
      <c r="M38" s="11"/>
      <c r="N38" s="11"/>
      <c r="P38" s="11"/>
      <c r="Q38" s="11"/>
    </row>
    <row r="39" spans="6:30" x14ac:dyDescent="0.25">
      <c r="F39" s="3"/>
      <c r="G39" s="3"/>
      <c r="J39" s="11"/>
      <c r="K39" s="11"/>
      <c r="L39" s="11"/>
      <c r="M39" s="11"/>
      <c r="N39" s="11"/>
      <c r="P39" s="11"/>
      <c r="Q39" s="11"/>
    </row>
    <row r="40" spans="6:30" x14ac:dyDescent="0.25">
      <c r="F40" s="3"/>
      <c r="G40" s="3"/>
      <c r="J40" s="11"/>
      <c r="K40" s="11"/>
      <c r="L40" s="11"/>
      <c r="M40" s="11"/>
      <c r="N40" s="11"/>
      <c r="P40" s="11"/>
      <c r="Q40" s="11"/>
    </row>
    <row r="41" spans="6:30" x14ac:dyDescent="0.25">
      <c r="F41" s="3"/>
      <c r="G41" s="3"/>
      <c r="J41" s="11"/>
      <c r="K41" s="11"/>
      <c r="L41" s="11"/>
      <c r="M41" s="11"/>
      <c r="N41" s="11"/>
      <c r="P41" s="11"/>
      <c r="Q41" s="11"/>
    </row>
    <row r="42" spans="6:30" x14ac:dyDescent="0.25">
      <c r="F42" s="3"/>
      <c r="G42" s="3"/>
      <c r="J42" s="11"/>
      <c r="K42" s="11"/>
      <c r="L42" s="11"/>
      <c r="M42" s="11"/>
      <c r="N42" s="11"/>
      <c r="P42" s="11"/>
      <c r="Q42" s="11"/>
    </row>
    <row r="43" spans="6:30" x14ac:dyDescent="0.25">
      <c r="F43" s="3"/>
      <c r="G43" s="3"/>
      <c r="J43" s="11"/>
      <c r="K43" s="11"/>
      <c r="L43" s="11"/>
      <c r="M43" s="11"/>
      <c r="N43" s="11"/>
      <c r="P43" s="11"/>
      <c r="Q43" s="11"/>
    </row>
    <row r="44" spans="6:30" x14ac:dyDescent="0.25">
      <c r="F44" s="3"/>
      <c r="G44" s="3"/>
      <c r="J44" s="11"/>
      <c r="K44" s="11"/>
      <c r="L44" s="11"/>
      <c r="M44" s="11"/>
      <c r="N44" s="11"/>
      <c r="P44" s="11"/>
      <c r="Q44" s="11"/>
    </row>
    <row r="45" spans="6:30" x14ac:dyDescent="0.25">
      <c r="F45" s="3"/>
      <c r="G45" s="3"/>
      <c r="J45" s="11"/>
      <c r="K45" s="11"/>
      <c r="L45" s="11"/>
      <c r="M45" s="11"/>
      <c r="N45" s="11"/>
      <c r="P45" s="11"/>
      <c r="Q45" s="11"/>
    </row>
    <row r="46" spans="6:30" x14ac:dyDescent="0.25">
      <c r="F46" s="3"/>
      <c r="G46" s="3"/>
      <c r="J46" s="11"/>
      <c r="K46" s="11"/>
      <c r="L46" s="11"/>
      <c r="M46" s="11"/>
      <c r="N46" s="11"/>
      <c r="P46" s="11"/>
      <c r="Q46" s="11"/>
    </row>
    <row r="47" spans="6:30" x14ac:dyDescent="0.25">
      <c r="F47" s="3"/>
      <c r="G47" s="3"/>
      <c r="J47" s="11"/>
      <c r="K47" s="11"/>
      <c r="L47" s="11"/>
      <c r="M47" s="11"/>
      <c r="N47" s="11"/>
      <c r="P47" s="11"/>
      <c r="Q47" s="11"/>
    </row>
    <row r="48" spans="6:30" x14ac:dyDescent="0.25">
      <c r="F48" s="3"/>
      <c r="G48" s="3"/>
      <c r="J48" s="11"/>
      <c r="K48" s="11"/>
      <c r="L48" s="11"/>
      <c r="M48" s="11"/>
      <c r="N48" s="11"/>
      <c r="P48" s="11"/>
      <c r="Q48" s="11"/>
    </row>
    <row r="49" spans="6:17" x14ac:dyDescent="0.25">
      <c r="F49" s="3"/>
      <c r="G49" s="3"/>
      <c r="J49" s="11"/>
      <c r="K49" s="11"/>
      <c r="L49" s="11"/>
      <c r="M49" s="11"/>
      <c r="N49" s="11"/>
      <c r="P49" s="11"/>
      <c r="Q49" s="11"/>
    </row>
    <row r="50" spans="6:17" x14ac:dyDescent="0.25">
      <c r="F50" s="3"/>
      <c r="G50" s="3"/>
      <c r="J50" s="11"/>
      <c r="K50" s="11"/>
      <c r="L50" s="11"/>
      <c r="M50" s="11"/>
      <c r="N50" s="11"/>
      <c r="P50" s="11"/>
      <c r="Q50" s="11"/>
    </row>
    <row r="51" spans="6:17" x14ac:dyDescent="0.25">
      <c r="F51" s="3"/>
      <c r="G51" s="3"/>
      <c r="J51" s="11"/>
      <c r="K51" s="11"/>
      <c r="L51" s="11"/>
      <c r="M51" s="11"/>
      <c r="N51" s="11"/>
      <c r="P51" s="11"/>
      <c r="Q51" s="11"/>
    </row>
    <row r="52" spans="6:17" x14ac:dyDescent="0.25">
      <c r="F52" s="3"/>
      <c r="G52" s="3"/>
      <c r="J52" s="11"/>
      <c r="K52" s="11"/>
      <c r="L52" s="11"/>
      <c r="M52" s="11"/>
      <c r="N52" s="11"/>
      <c r="P52" s="11"/>
      <c r="Q52" s="11"/>
    </row>
    <row r="53" spans="6:17" x14ac:dyDescent="0.25">
      <c r="F53" s="3"/>
      <c r="G53" s="3"/>
      <c r="J53" s="11"/>
      <c r="K53" s="11"/>
      <c r="L53" s="11"/>
      <c r="M53" s="11"/>
      <c r="N53" s="11"/>
      <c r="P53" s="11"/>
      <c r="Q53" s="11"/>
    </row>
    <row r="54" spans="6:17" x14ac:dyDescent="0.25">
      <c r="F54" s="3"/>
      <c r="G54" s="3"/>
      <c r="J54" s="11"/>
      <c r="K54" s="11"/>
      <c r="L54" s="11"/>
      <c r="M54" s="11"/>
      <c r="N54" s="11"/>
      <c r="P54" s="11"/>
      <c r="Q54" s="11"/>
    </row>
    <row r="55" spans="6:17" x14ac:dyDescent="0.25">
      <c r="F55" s="3"/>
      <c r="G55" s="3"/>
      <c r="J55" s="11"/>
      <c r="K55" s="11"/>
      <c r="L55" s="11"/>
      <c r="M55" s="11"/>
      <c r="N55" s="11"/>
      <c r="P55" s="11"/>
      <c r="Q55" s="11"/>
    </row>
    <row r="56" spans="6:17" x14ac:dyDescent="0.25">
      <c r="F56" s="3"/>
      <c r="G56" s="3"/>
      <c r="J56" s="11"/>
      <c r="K56" s="11"/>
      <c r="L56" s="11"/>
      <c r="M56" s="11"/>
      <c r="N56" s="11"/>
      <c r="P56" s="11"/>
      <c r="Q56" s="11"/>
    </row>
    <row r="57" spans="6:17" x14ac:dyDescent="0.25">
      <c r="F57" s="3"/>
      <c r="G57" s="3"/>
      <c r="J57" s="11"/>
      <c r="K57" s="11"/>
      <c r="L57" s="11"/>
      <c r="M57" s="11"/>
      <c r="N57" s="11"/>
      <c r="P57" s="11"/>
      <c r="Q57" s="11"/>
    </row>
    <row r="58" spans="6:17" x14ac:dyDescent="0.25">
      <c r="F58" s="3"/>
      <c r="G58" s="3"/>
      <c r="J58" s="11"/>
      <c r="K58" s="11"/>
      <c r="L58" s="11"/>
      <c r="M58" s="11"/>
      <c r="N58" s="11"/>
      <c r="P58" s="11"/>
      <c r="Q58" s="11"/>
    </row>
    <row r="59" spans="6:17" x14ac:dyDescent="0.25">
      <c r="F59" s="3"/>
      <c r="G59" s="3"/>
      <c r="J59" s="11"/>
      <c r="K59" s="11"/>
      <c r="L59" s="11"/>
      <c r="M59" s="11"/>
      <c r="N59" s="11"/>
      <c r="P59" s="11"/>
      <c r="Q59" s="11"/>
    </row>
    <row r="60" spans="6:17" x14ac:dyDescent="0.25">
      <c r="F60" s="3"/>
      <c r="G60" s="3"/>
      <c r="J60" s="11"/>
      <c r="K60" s="11"/>
      <c r="L60" s="11"/>
      <c r="M60" s="11"/>
      <c r="N60" s="11"/>
      <c r="P60" s="11"/>
      <c r="Q60" s="11"/>
    </row>
    <row r="61" spans="6:17" x14ac:dyDescent="0.25">
      <c r="F61" s="3"/>
      <c r="G61" s="3"/>
      <c r="J61" s="11"/>
      <c r="K61" s="11"/>
      <c r="L61" s="11"/>
      <c r="M61" s="11"/>
      <c r="N61" s="11"/>
      <c r="P61" s="11"/>
      <c r="Q61" s="11"/>
    </row>
    <row r="62" spans="6:17" x14ac:dyDescent="0.25">
      <c r="F62" s="3"/>
      <c r="G62" s="3"/>
      <c r="J62" s="11"/>
      <c r="K62" s="11"/>
      <c r="L62" s="11"/>
      <c r="M62" s="11"/>
      <c r="N62" s="11"/>
      <c r="P62" s="11"/>
      <c r="Q62" s="11"/>
    </row>
    <row r="63" spans="6:17" x14ac:dyDescent="0.25">
      <c r="F63" s="3"/>
      <c r="G63" s="3"/>
      <c r="J63" s="11"/>
      <c r="K63" s="11"/>
      <c r="L63" s="11"/>
      <c r="M63" s="11"/>
      <c r="N63" s="11"/>
      <c r="P63" s="11"/>
      <c r="Q63" s="11"/>
    </row>
    <row r="64" spans="6:17" x14ac:dyDescent="0.25">
      <c r="F64" s="3"/>
      <c r="G64" s="3"/>
      <c r="J64" s="11"/>
      <c r="K64" s="11"/>
      <c r="L64" s="11"/>
      <c r="M64" s="11"/>
      <c r="N64" s="11"/>
      <c r="P64" s="11"/>
      <c r="Q64" s="11"/>
    </row>
    <row r="65" spans="6:17" x14ac:dyDescent="0.25">
      <c r="F65" s="3"/>
      <c r="G65" s="3"/>
      <c r="J65" s="11"/>
      <c r="K65" s="11"/>
      <c r="L65" s="11"/>
      <c r="M65" s="11"/>
      <c r="N65" s="11"/>
      <c r="P65" s="11"/>
      <c r="Q65" s="11"/>
    </row>
    <row r="66" spans="6:17" x14ac:dyDescent="0.25">
      <c r="F66" s="3"/>
      <c r="G66" s="3"/>
      <c r="J66" s="11"/>
      <c r="K66" s="11"/>
      <c r="L66" s="11"/>
      <c r="M66" s="11"/>
      <c r="N66" s="11"/>
      <c r="P66" s="11"/>
      <c r="Q66" s="11"/>
    </row>
    <row r="67" spans="6:17" x14ac:dyDescent="0.25">
      <c r="F67" s="3"/>
      <c r="G67" s="3"/>
      <c r="J67" s="11"/>
      <c r="K67" s="11"/>
      <c r="L67" s="11"/>
      <c r="M67" s="11"/>
      <c r="N67" s="11"/>
      <c r="P67" s="11"/>
      <c r="Q67" s="11"/>
    </row>
    <row r="68" spans="6:17" x14ac:dyDescent="0.25">
      <c r="F68" s="3"/>
      <c r="G68" s="3"/>
      <c r="J68" s="11"/>
      <c r="K68" s="11"/>
      <c r="L68" s="11"/>
      <c r="M68" s="11"/>
      <c r="N68" s="11"/>
      <c r="P68" s="11"/>
      <c r="Q68" s="11"/>
    </row>
    <row r="69" spans="6:17" x14ac:dyDescent="0.25">
      <c r="F69" s="3"/>
      <c r="G69" s="3"/>
      <c r="J69" s="11"/>
      <c r="K69" s="11"/>
      <c r="L69" s="11"/>
      <c r="M69" s="11"/>
      <c r="N69" s="11"/>
      <c r="P69" s="11"/>
      <c r="Q69" s="11"/>
    </row>
    <row r="70" spans="6:17" x14ac:dyDescent="0.25">
      <c r="F70" s="3"/>
      <c r="G70" s="3"/>
      <c r="J70" s="11"/>
      <c r="K70" s="11"/>
      <c r="L70" s="11"/>
      <c r="M70" s="11"/>
      <c r="N70" s="11"/>
      <c r="P70" s="11"/>
      <c r="Q70" s="11"/>
    </row>
    <row r="71" spans="6:17" x14ac:dyDescent="0.25">
      <c r="F71" s="3"/>
      <c r="G71" s="3"/>
      <c r="J71" s="11"/>
      <c r="K71" s="11"/>
      <c r="L71" s="11"/>
      <c r="M71" s="11"/>
      <c r="N71" s="11"/>
      <c r="P71" s="11"/>
      <c r="Q71" s="11"/>
    </row>
    <row r="72" spans="6:17" x14ac:dyDescent="0.25">
      <c r="F72" s="3"/>
      <c r="G72" s="3"/>
      <c r="J72" s="11"/>
      <c r="K72" s="11"/>
      <c r="L72" s="11"/>
      <c r="M72" s="11"/>
      <c r="N72" s="11"/>
      <c r="P72" s="11"/>
      <c r="Q72" s="11"/>
    </row>
    <row r="73" spans="6:17" x14ac:dyDescent="0.25">
      <c r="F73" s="3"/>
      <c r="G73" s="3"/>
      <c r="J73" s="11"/>
      <c r="K73" s="11"/>
      <c r="L73" s="11"/>
      <c r="M73" s="11"/>
      <c r="N73" s="11"/>
      <c r="P73" s="11"/>
      <c r="Q73" s="11"/>
    </row>
    <row r="74" spans="6:17" x14ac:dyDescent="0.25">
      <c r="F74" s="3"/>
      <c r="G74" s="3"/>
      <c r="J74" s="11"/>
      <c r="K74" s="11"/>
      <c r="L74" s="11"/>
      <c r="M74" s="11"/>
      <c r="N74" s="11"/>
      <c r="P74" s="11"/>
      <c r="Q74" s="11"/>
    </row>
    <row r="75" spans="6:17" x14ac:dyDescent="0.25">
      <c r="F75" s="3"/>
      <c r="G75" s="3"/>
      <c r="J75" s="11"/>
      <c r="K75" s="11"/>
      <c r="L75" s="11"/>
      <c r="M75" s="11"/>
      <c r="N75" s="11"/>
      <c r="P75" s="11"/>
      <c r="Q75" s="11"/>
    </row>
    <row r="76" spans="6:17" x14ac:dyDescent="0.25">
      <c r="F76" s="3"/>
      <c r="G76" s="3"/>
      <c r="J76" s="11"/>
      <c r="K76" s="11"/>
      <c r="L76" s="11"/>
      <c r="M76" s="11"/>
      <c r="N76" s="11"/>
      <c r="P76" s="11"/>
      <c r="Q76" s="11"/>
    </row>
    <row r="77" spans="6:17" x14ac:dyDescent="0.25">
      <c r="F77" s="3"/>
      <c r="G77" s="3"/>
      <c r="J77" s="11"/>
      <c r="K77" s="11"/>
      <c r="L77" s="11"/>
      <c r="M77" s="11"/>
      <c r="N77" s="11"/>
      <c r="P77" s="11"/>
      <c r="Q77" s="11"/>
    </row>
    <row r="78" spans="6:17" x14ac:dyDescent="0.25">
      <c r="F78" s="3"/>
      <c r="G78" s="3"/>
      <c r="J78" s="11"/>
      <c r="K78" s="11"/>
      <c r="L78" s="11"/>
      <c r="M78" s="11"/>
      <c r="N78" s="11"/>
      <c r="P78" s="11"/>
      <c r="Q78" s="11"/>
    </row>
    <row r="79" spans="6:17" x14ac:dyDescent="0.25">
      <c r="F79" s="3"/>
      <c r="G79" s="3"/>
      <c r="J79" s="11"/>
      <c r="K79" s="11"/>
      <c r="L79" s="11"/>
      <c r="M79" s="11"/>
      <c r="N79" s="11"/>
      <c r="P79" s="11"/>
      <c r="Q79" s="11"/>
    </row>
    <row r="80" spans="6:17" x14ac:dyDescent="0.25">
      <c r="F80" s="3"/>
      <c r="G80" s="3"/>
      <c r="J80" s="11"/>
      <c r="K80" s="11"/>
      <c r="L80" s="11"/>
      <c r="M80" s="11"/>
      <c r="N80" s="11"/>
      <c r="P80" s="11"/>
      <c r="Q80" s="11"/>
    </row>
    <row r="81" spans="6:17" x14ac:dyDescent="0.25">
      <c r="F81" s="3"/>
      <c r="G81" s="3"/>
      <c r="J81" s="11"/>
      <c r="K81" s="11"/>
      <c r="L81" s="11"/>
      <c r="M81" s="11"/>
      <c r="N81" s="11"/>
      <c r="P81" s="11"/>
      <c r="Q81" s="11"/>
    </row>
    <row r="82" spans="6:17" x14ac:dyDescent="0.25">
      <c r="F82" s="3"/>
      <c r="G82" s="3"/>
      <c r="J82" s="11"/>
      <c r="K82" s="11"/>
      <c r="L82" s="11"/>
      <c r="M82" s="11"/>
      <c r="N82" s="11"/>
      <c r="P82" s="11"/>
      <c r="Q82" s="11"/>
    </row>
    <row r="83" spans="6:17" x14ac:dyDescent="0.25">
      <c r="F83" s="3"/>
      <c r="G83" s="3"/>
      <c r="J83" s="11"/>
      <c r="K83" s="11"/>
      <c r="L83" s="11"/>
      <c r="M83" s="11"/>
      <c r="N83" s="11"/>
      <c r="P83" s="11"/>
      <c r="Q83" s="11"/>
    </row>
    <row r="84" spans="6:17" x14ac:dyDescent="0.25">
      <c r="F84" s="3"/>
      <c r="G84" s="3"/>
      <c r="J84" s="11"/>
      <c r="K84" s="11"/>
      <c r="L84" s="11"/>
      <c r="M84" s="11"/>
      <c r="N84" s="11"/>
      <c r="P84" s="11"/>
      <c r="Q84" s="11"/>
    </row>
    <row r="85" spans="6:17" x14ac:dyDescent="0.25">
      <c r="F85" s="3"/>
      <c r="G85" s="3"/>
      <c r="J85" s="11"/>
      <c r="K85" s="11"/>
      <c r="L85" s="11"/>
      <c r="M85" s="11"/>
      <c r="N85" s="11"/>
      <c r="P85" s="11"/>
      <c r="Q85" s="11"/>
    </row>
    <row r="86" spans="6:17" x14ac:dyDescent="0.25">
      <c r="F86" s="3"/>
      <c r="G86" s="3"/>
      <c r="J86" s="11"/>
      <c r="K86" s="11"/>
      <c r="L86" s="11"/>
      <c r="M86" s="11"/>
      <c r="N86" s="11"/>
      <c r="P86" s="11"/>
      <c r="Q86" s="11"/>
    </row>
    <row r="87" spans="6:17" x14ac:dyDescent="0.25">
      <c r="F87" s="3"/>
      <c r="G87" s="3"/>
      <c r="J87" s="11"/>
      <c r="K87" s="11"/>
      <c r="L87" s="11"/>
      <c r="M87" s="11"/>
      <c r="N87" s="11"/>
      <c r="P87" s="11"/>
      <c r="Q87" s="11"/>
    </row>
    <row r="88" spans="6:17" x14ac:dyDescent="0.25">
      <c r="F88" s="3"/>
      <c r="G88" s="3"/>
      <c r="J88" s="11"/>
      <c r="K88" s="11"/>
      <c r="L88" s="11"/>
      <c r="M88" s="11"/>
      <c r="N88" s="11"/>
      <c r="P88" s="11"/>
      <c r="Q88" s="11"/>
    </row>
    <row r="89" spans="6:17" x14ac:dyDescent="0.25">
      <c r="F89" s="3"/>
      <c r="G89" s="3"/>
      <c r="J89" s="11"/>
      <c r="K89" s="11"/>
      <c r="L89" s="11"/>
      <c r="M89" s="11"/>
      <c r="N89" s="11"/>
      <c r="P89" s="11"/>
      <c r="Q89" s="11"/>
    </row>
    <row r="90" spans="6:17" x14ac:dyDescent="0.25">
      <c r="F90" s="3"/>
      <c r="G90" s="3"/>
      <c r="J90" s="11"/>
      <c r="K90" s="11"/>
      <c r="L90" s="11"/>
      <c r="M90" s="11"/>
      <c r="N90" s="11"/>
      <c r="P90" s="11"/>
      <c r="Q90" s="11"/>
    </row>
    <row r="91" spans="6:17" x14ac:dyDescent="0.25">
      <c r="F91" s="3"/>
      <c r="G91" s="3"/>
      <c r="J91" s="11"/>
      <c r="K91" s="11"/>
      <c r="L91" s="11"/>
      <c r="M91" s="11"/>
      <c r="N91" s="11"/>
      <c r="P91" s="11"/>
      <c r="Q91" s="11"/>
    </row>
    <row r="92" spans="6:17" x14ac:dyDescent="0.25">
      <c r="F92" s="3"/>
      <c r="G92" s="3"/>
      <c r="J92" s="11"/>
      <c r="K92" s="11"/>
      <c r="L92" s="11"/>
      <c r="M92" s="11"/>
      <c r="N92" s="11"/>
      <c r="P92" s="11"/>
      <c r="Q92" s="11"/>
    </row>
    <row r="93" spans="6:17" x14ac:dyDescent="0.25">
      <c r="F93" s="3"/>
      <c r="G93" s="3"/>
      <c r="J93" s="11"/>
      <c r="K93" s="11"/>
      <c r="L93" s="11"/>
      <c r="M93" s="11"/>
      <c r="N93" s="11"/>
      <c r="P93" s="11"/>
      <c r="Q93" s="11"/>
    </row>
    <row r="94" spans="6:17" x14ac:dyDescent="0.25">
      <c r="F94" s="3"/>
      <c r="G94" s="3"/>
      <c r="J94" s="11"/>
      <c r="K94" s="11"/>
      <c r="L94" s="11"/>
      <c r="M94" s="11"/>
      <c r="N94" s="11"/>
      <c r="P94" s="11"/>
      <c r="Q94" s="11"/>
    </row>
    <row r="95" spans="6:17" x14ac:dyDescent="0.25">
      <c r="F95" s="3"/>
      <c r="G95" s="3"/>
      <c r="J95" s="11"/>
      <c r="K95" s="11"/>
      <c r="L95" s="11"/>
      <c r="M95" s="11"/>
      <c r="N95" s="11"/>
      <c r="P95" s="11"/>
      <c r="Q95" s="11"/>
    </row>
    <row r="96" spans="6:17" x14ac:dyDescent="0.25">
      <c r="F96" s="3"/>
      <c r="G96" s="3"/>
      <c r="J96" s="11"/>
      <c r="K96" s="11"/>
      <c r="L96" s="11"/>
      <c r="M96" s="11"/>
      <c r="N96" s="11"/>
      <c r="P96" s="11"/>
      <c r="Q96" s="11"/>
    </row>
    <row r="97" spans="6:17" x14ac:dyDescent="0.25">
      <c r="F97" s="3"/>
      <c r="G97" s="3"/>
      <c r="J97" s="11"/>
      <c r="K97" s="11"/>
      <c r="L97" s="11"/>
      <c r="M97" s="11"/>
      <c r="N97" s="11"/>
      <c r="P97" s="11"/>
      <c r="Q97" s="11"/>
    </row>
    <row r="98" spans="6:17" x14ac:dyDescent="0.25">
      <c r="F98" s="3"/>
      <c r="G98" s="3"/>
      <c r="J98" s="11"/>
      <c r="K98" s="11"/>
      <c r="L98" s="11"/>
      <c r="M98" s="11"/>
      <c r="N98" s="11"/>
      <c r="P98" s="11"/>
      <c r="Q98" s="11"/>
    </row>
    <row r="99" spans="6:17" x14ac:dyDescent="0.25">
      <c r="F99" s="3"/>
      <c r="G99" s="3"/>
      <c r="J99" s="11"/>
      <c r="K99" s="11"/>
      <c r="L99" s="11"/>
      <c r="M99" s="11"/>
      <c r="N99" s="11"/>
      <c r="P99" s="11"/>
      <c r="Q99" s="11"/>
    </row>
    <row r="100" spans="6:17" x14ac:dyDescent="0.25">
      <c r="F100" s="3"/>
      <c r="G100" s="3"/>
      <c r="J100" s="11"/>
      <c r="K100" s="11"/>
      <c r="L100" s="11"/>
      <c r="M100" s="11"/>
      <c r="N100" s="11"/>
      <c r="P100" s="11"/>
      <c r="Q100" s="11"/>
    </row>
    <row r="101" spans="6:17" x14ac:dyDescent="0.25">
      <c r="F101" s="3"/>
      <c r="G101" s="3"/>
      <c r="J101" s="11"/>
      <c r="K101" s="11"/>
      <c r="L101" s="11"/>
      <c r="M101" s="11"/>
      <c r="N101" s="11"/>
      <c r="P101" s="11"/>
      <c r="Q101" s="11"/>
    </row>
    <row r="102" spans="6:17" x14ac:dyDescent="0.25">
      <c r="F102" s="3"/>
      <c r="G102" s="3"/>
      <c r="J102" s="11"/>
      <c r="K102" s="11"/>
      <c r="L102" s="11"/>
      <c r="M102" s="11"/>
      <c r="N102" s="11"/>
      <c r="P102" s="11"/>
      <c r="Q102" s="11"/>
    </row>
    <row r="103" spans="6:17" x14ac:dyDescent="0.25">
      <c r="F103" s="3"/>
      <c r="G103" s="3"/>
      <c r="J103" s="11"/>
      <c r="K103" s="11"/>
      <c r="L103" s="11"/>
      <c r="M103" s="11"/>
      <c r="N103" s="11"/>
      <c r="P103" s="11"/>
      <c r="Q103" s="11"/>
    </row>
    <row r="104" spans="6:17" x14ac:dyDescent="0.25">
      <c r="F104" s="3"/>
      <c r="G104" s="3"/>
      <c r="J104" s="11"/>
      <c r="K104" s="11"/>
      <c r="L104" s="11"/>
      <c r="M104" s="11"/>
      <c r="N104" s="11"/>
      <c r="P104" s="11"/>
      <c r="Q104" s="11"/>
    </row>
    <row r="105" spans="6:17" x14ac:dyDescent="0.25">
      <c r="F105" s="3"/>
      <c r="G105" s="3"/>
      <c r="J105" s="11"/>
      <c r="K105" s="11"/>
      <c r="L105" s="11"/>
      <c r="M105" s="11"/>
      <c r="N105" s="11"/>
      <c r="P105" s="11"/>
      <c r="Q105" s="11"/>
    </row>
    <row r="106" spans="6:17" x14ac:dyDescent="0.25">
      <c r="F106" s="3"/>
      <c r="G106" s="3"/>
      <c r="J106" s="11"/>
      <c r="K106" s="11"/>
      <c r="L106" s="11"/>
      <c r="M106" s="11"/>
      <c r="N106" s="11"/>
      <c r="P106" s="11"/>
      <c r="Q106" s="11"/>
    </row>
    <row r="107" spans="6:17" x14ac:dyDescent="0.25">
      <c r="F107" s="3"/>
      <c r="G107" s="3"/>
      <c r="J107" s="11"/>
      <c r="K107" s="11"/>
      <c r="L107" s="11"/>
      <c r="M107" s="11"/>
      <c r="N107" s="11"/>
      <c r="P107" s="11"/>
      <c r="Q107" s="11"/>
    </row>
    <row r="108" spans="6:17" x14ac:dyDescent="0.25">
      <c r="F108" s="3"/>
      <c r="G108" s="3"/>
      <c r="J108" s="11"/>
      <c r="K108" s="11"/>
      <c r="L108" s="11"/>
      <c r="M108" s="11"/>
      <c r="N108" s="11"/>
      <c r="P108" s="11"/>
      <c r="Q108" s="11"/>
    </row>
    <row r="109" spans="6:17" x14ac:dyDescent="0.25">
      <c r="F109" s="3"/>
      <c r="G109" s="3"/>
      <c r="J109" s="11"/>
      <c r="K109" s="11"/>
      <c r="L109" s="11"/>
      <c r="M109" s="11"/>
      <c r="N109" s="11"/>
      <c r="P109" s="11"/>
      <c r="Q109" s="11"/>
    </row>
    <row r="110" spans="6:17" x14ac:dyDescent="0.25">
      <c r="F110" s="3"/>
      <c r="G110" s="3"/>
      <c r="J110" s="11"/>
      <c r="K110" s="11"/>
      <c r="L110" s="11"/>
      <c r="M110" s="11"/>
      <c r="N110" s="11"/>
      <c r="P110" s="11"/>
      <c r="Q110" s="11"/>
    </row>
    <row r="111" spans="6:17" x14ac:dyDescent="0.25">
      <c r="F111" s="3"/>
      <c r="G111" s="3"/>
      <c r="J111" s="11"/>
      <c r="K111" s="11"/>
      <c r="L111" s="11"/>
      <c r="M111" s="11"/>
      <c r="N111" s="11"/>
      <c r="P111" s="11"/>
      <c r="Q111" s="11"/>
    </row>
    <row r="112" spans="6:17" x14ac:dyDescent="0.25">
      <c r="F112" s="3"/>
      <c r="G112" s="3"/>
      <c r="J112" s="11"/>
      <c r="K112" s="11"/>
      <c r="L112" s="11"/>
      <c r="M112" s="11"/>
      <c r="N112" s="11"/>
      <c r="P112" s="11"/>
      <c r="Q112" s="11"/>
    </row>
    <row r="113" spans="6:17" x14ac:dyDescent="0.25">
      <c r="F113" s="3"/>
      <c r="G113" s="3"/>
      <c r="J113" s="11"/>
      <c r="K113" s="11"/>
      <c r="L113" s="11"/>
      <c r="M113" s="11"/>
      <c r="N113" s="11"/>
      <c r="P113" s="11"/>
      <c r="Q113" s="11"/>
    </row>
    <row r="114" spans="6:17" x14ac:dyDescent="0.25">
      <c r="F114" s="3"/>
      <c r="G114" s="3"/>
      <c r="J114" s="11"/>
      <c r="K114" s="11"/>
      <c r="L114" s="11"/>
      <c r="M114" s="11"/>
      <c r="N114" s="11"/>
      <c r="P114" s="11"/>
      <c r="Q114" s="11"/>
    </row>
    <row r="115" spans="6:17" x14ac:dyDescent="0.25">
      <c r="F115" s="3"/>
      <c r="G115" s="3"/>
      <c r="J115" s="11"/>
      <c r="K115" s="11"/>
      <c r="L115" s="11"/>
      <c r="M115" s="11"/>
      <c r="N115" s="11"/>
      <c r="P115" s="11"/>
      <c r="Q115" s="11"/>
    </row>
    <row r="116" spans="6:17" x14ac:dyDescent="0.25">
      <c r="F116" s="3"/>
      <c r="G116" s="3"/>
      <c r="J116" s="11"/>
      <c r="K116" s="11"/>
      <c r="L116" s="11"/>
      <c r="M116" s="11"/>
      <c r="N116" s="11"/>
      <c r="P116" s="11"/>
      <c r="Q116" s="11"/>
    </row>
    <row r="117" spans="6:17" x14ac:dyDescent="0.25">
      <c r="F117" s="3"/>
      <c r="G117" s="3"/>
      <c r="J117" s="11"/>
      <c r="K117" s="11"/>
      <c r="L117" s="11"/>
      <c r="M117" s="11"/>
      <c r="N117" s="11"/>
      <c r="P117" s="11"/>
      <c r="Q117" s="11"/>
    </row>
    <row r="118" spans="6:17" x14ac:dyDescent="0.25">
      <c r="F118" s="3"/>
      <c r="G118" s="3"/>
      <c r="J118" s="11"/>
      <c r="K118" s="11"/>
      <c r="L118" s="11"/>
      <c r="M118" s="11"/>
      <c r="N118" s="11"/>
      <c r="P118" s="11"/>
      <c r="Q118" s="11"/>
    </row>
    <row r="119" spans="6:17" x14ac:dyDescent="0.25">
      <c r="F119" s="3"/>
      <c r="G119" s="3"/>
      <c r="J119" s="11"/>
      <c r="K119" s="11"/>
      <c r="L119" s="11"/>
      <c r="M119" s="11"/>
      <c r="N119" s="11"/>
      <c r="P119" s="11"/>
      <c r="Q119" s="11"/>
    </row>
    <row r="120" spans="6:17" x14ac:dyDescent="0.25">
      <c r="F120" s="3"/>
      <c r="G120" s="3"/>
      <c r="J120" s="11"/>
      <c r="K120" s="11"/>
      <c r="L120" s="11"/>
      <c r="M120" s="11"/>
      <c r="N120" s="11"/>
      <c r="P120" s="11"/>
      <c r="Q120" s="11"/>
    </row>
    <row r="121" spans="6:17" x14ac:dyDescent="0.25">
      <c r="F121" s="3"/>
      <c r="G121" s="3"/>
      <c r="J121" s="11"/>
      <c r="K121" s="11"/>
      <c r="L121" s="11"/>
      <c r="M121" s="11"/>
      <c r="N121" s="11"/>
      <c r="P121" s="11"/>
      <c r="Q121" s="11"/>
    </row>
    <row r="122" spans="6:17" x14ac:dyDescent="0.25">
      <c r="F122" s="3"/>
      <c r="G122" s="3"/>
      <c r="J122" s="11"/>
      <c r="K122" s="11"/>
      <c r="L122" s="11"/>
      <c r="M122" s="11"/>
      <c r="N122" s="11"/>
      <c r="P122" s="11"/>
      <c r="Q122" s="11"/>
    </row>
    <row r="123" spans="6:17" x14ac:dyDescent="0.25">
      <c r="F123" s="3"/>
      <c r="G123" s="3"/>
      <c r="J123" s="11"/>
      <c r="K123" s="11"/>
      <c r="L123" s="11"/>
      <c r="M123" s="11"/>
      <c r="N123" s="11"/>
      <c r="P123" s="11"/>
      <c r="Q123" s="11"/>
    </row>
    <row r="124" spans="6:17" x14ac:dyDescent="0.25">
      <c r="F124" s="3"/>
      <c r="G124" s="3"/>
      <c r="J124" s="11"/>
      <c r="K124" s="11"/>
      <c r="L124" s="11"/>
      <c r="M124" s="11"/>
      <c r="N124" s="11"/>
      <c r="P124" s="11"/>
      <c r="Q124" s="11"/>
    </row>
    <row r="125" spans="6:17" x14ac:dyDescent="0.25">
      <c r="F125" s="3"/>
      <c r="G125" s="3"/>
      <c r="J125" s="11"/>
      <c r="K125" s="11"/>
      <c r="L125" s="11"/>
      <c r="M125" s="11"/>
      <c r="N125" s="11"/>
      <c r="P125" s="11"/>
      <c r="Q125" s="11"/>
    </row>
    <row r="126" spans="6:17" x14ac:dyDescent="0.25">
      <c r="F126" s="3"/>
      <c r="G126" s="3"/>
      <c r="J126" s="11"/>
      <c r="K126" s="11"/>
      <c r="L126" s="11"/>
      <c r="M126" s="11"/>
      <c r="N126" s="11"/>
      <c r="P126" s="11"/>
      <c r="Q126" s="11"/>
    </row>
    <row r="127" spans="6:17" x14ac:dyDescent="0.25">
      <c r="F127" s="3"/>
      <c r="G127" s="3"/>
      <c r="J127" s="11"/>
      <c r="K127" s="11"/>
      <c r="L127" s="11"/>
      <c r="M127" s="11"/>
      <c r="N127" s="11"/>
      <c r="P127" s="11"/>
      <c r="Q127" s="11"/>
    </row>
    <row r="128" spans="6:17" x14ac:dyDescent="0.25">
      <c r="F128" s="3"/>
      <c r="G128" s="3"/>
      <c r="J128" s="11"/>
      <c r="K128" s="11"/>
      <c r="L128" s="11"/>
      <c r="M128" s="11"/>
      <c r="N128" s="11"/>
      <c r="P128" s="11"/>
      <c r="Q128" s="11"/>
    </row>
    <row r="129" spans="6:17" x14ac:dyDescent="0.25">
      <c r="F129" s="3"/>
      <c r="G129" s="3"/>
      <c r="J129" s="11"/>
      <c r="K129" s="11"/>
      <c r="L129" s="11"/>
      <c r="M129" s="11"/>
      <c r="N129" s="11"/>
      <c r="P129" s="11"/>
      <c r="Q129" s="11"/>
    </row>
    <row r="130" spans="6:17" x14ac:dyDescent="0.25">
      <c r="F130" s="3"/>
      <c r="G130" s="3"/>
      <c r="J130" s="11"/>
      <c r="K130" s="11"/>
      <c r="L130" s="11"/>
      <c r="M130" s="11"/>
      <c r="N130" s="11"/>
      <c r="P130" s="11"/>
      <c r="Q130" s="11"/>
    </row>
    <row r="131" spans="6:17" x14ac:dyDescent="0.25">
      <c r="F131" s="3"/>
      <c r="G131" s="3"/>
      <c r="J131" s="11"/>
      <c r="K131" s="11"/>
      <c r="L131" s="11"/>
      <c r="M131" s="11"/>
      <c r="N131" s="11"/>
      <c r="P131" s="11"/>
      <c r="Q131" s="11"/>
    </row>
    <row r="132" spans="6:17" x14ac:dyDescent="0.25">
      <c r="F132" s="3"/>
      <c r="G132" s="3"/>
      <c r="J132" s="11"/>
      <c r="K132" s="11"/>
      <c r="L132" s="11"/>
      <c r="M132" s="11"/>
      <c r="N132" s="11"/>
      <c r="P132" s="11"/>
      <c r="Q132" s="11"/>
    </row>
    <row r="133" spans="6:17" x14ac:dyDescent="0.25">
      <c r="F133" s="3"/>
      <c r="G133" s="3"/>
      <c r="J133" s="11"/>
      <c r="K133" s="11"/>
      <c r="L133" s="11"/>
      <c r="M133" s="11"/>
      <c r="N133" s="11"/>
      <c r="P133" s="11"/>
      <c r="Q133" s="11"/>
    </row>
    <row r="134" spans="6:17" x14ac:dyDescent="0.25">
      <c r="F134" s="3"/>
      <c r="G134" s="3"/>
      <c r="J134" s="11"/>
      <c r="K134" s="11"/>
      <c r="L134" s="11"/>
      <c r="M134" s="11"/>
      <c r="N134" s="11"/>
      <c r="P134" s="11"/>
      <c r="Q134" s="11"/>
    </row>
    <row r="135" spans="6:17" x14ac:dyDescent="0.25">
      <c r="F135" s="3"/>
      <c r="G135" s="3"/>
      <c r="J135" s="11"/>
      <c r="K135" s="11"/>
      <c r="L135" s="11"/>
      <c r="M135" s="11"/>
      <c r="N135" s="11"/>
      <c r="P135" s="11"/>
      <c r="Q135" s="11"/>
    </row>
    <row r="136" spans="6:17" x14ac:dyDescent="0.25">
      <c r="F136" s="3"/>
      <c r="G136" s="3"/>
      <c r="J136" s="11"/>
      <c r="K136" s="11"/>
      <c r="L136" s="11"/>
      <c r="M136" s="11"/>
      <c r="N136" s="11"/>
      <c r="P136" s="11"/>
      <c r="Q136" s="11"/>
    </row>
    <row r="137" spans="6:17" x14ac:dyDescent="0.25">
      <c r="F137" s="3"/>
      <c r="G137" s="3"/>
      <c r="J137" s="11"/>
      <c r="K137" s="11"/>
      <c r="L137" s="11"/>
      <c r="M137" s="11"/>
      <c r="N137" s="11"/>
      <c r="P137" s="11"/>
      <c r="Q137" s="11"/>
    </row>
    <row r="138" spans="6:17" x14ac:dyDescent="0.25">
      <c r="F138" s="3"/>
      <c r="G138" s="3"/>
      <c r="J138" s="11"/>
      <c r="K138" s="11"/>
      <c r="L138" s="11"/>
      <c r="M138" s="11"/>
      <c r="N138" s="11"/>
      <c r="P138" s="11"/>
      <c r="Q138" s="11"/>
    </row>
    <row r="139" spans="6:17" x14ac:dyDescent="0.25">
      <c r="F139" s="3"/>
      <c r="G139" s="3"/>
      <c r="J139" s="11"/>
      <c r="K139" s="11"/>
      <c r="L139" s="11"/>
      <c r="M139" s="11"/>
      <c r="N139" s="11"/>
      <c r="P139" s="11"/>
      <c r="Q139" s="11"/>
    </row>
    <row r="140" spans="6:17" x14ac:dyDescent="0.25">
      <c r="F140" s="3"/>
      <c r="G140" s="3"/>
      <c r="J140" s="11"/>
      <c r="K140" s="11"/>
      <c r="L140" s="11"/>
      <c r="M140" s="11"/>
      <c r="N140" s="11"/>
      <c r="P140" s="11"/>
      <c r="Q140" s="11"/>
    </row>
    <row r="141" spans="6:17" x14ac:dyDescent="0.25">
      <c r="F141" s="3"/>
      <c r="G141" s="3"/>
      <c r="J141" s="11"/>
      <c r="K141" s="11"/>
      <c r="L141" s="11"/>
      <c r="M141" s="11"/>
      <c r="N141" s="11"/>
      <c r="P141" s="11"/>
      <c r="Q141" s="11"/>
    </row>
    <row r="142" spans="6:17" x14ac:dyDescent="0.25">
      <c r="F142" s="3"/>
      <c r="G142" s="3"/>
      <c r="J142" s="11"/>
      <c r="K142" s="11"/>
      <c r="L142" s="11"/>
      <c r="M142" s="11"/>
      <c r="N142" s="11"/>
      <c r="P142" s="11"/>
      <c r="Q142" s="11"/>
    </row>
    <row r="143" spans="6:17" x14ac:dyDescent="0.25">
      <c r="F143" s="3"/>
      <c r="G143" s="3"/>
      <c r="J143" s="11"/>
      <c r="K143" s="11"/>
      <c r="L143" s="11"/>
      <c r="M143" s="11"/>
      <c r="N143" s="11"/>
      <c r="P143" s="11"/>
      <c r="Q143" s="11"/>
    </row>
    <row r="144" spans="6:17" x14ac:dyDescent="0.25">
      <c r="F144" s="3"/>
      <c r="G144" s="3"/>
      <c r="J144" s="11"/>
      <c r="K144" s="11"/>
      <c r="L144" s="11"/>
      <c r="M144" s="11"/>
      <c r="N144" s="11"/>
      <c r="P144" s="11"/>
      <c r="Q144" s="11"/>
    </row>
    <row r="145" spans="6:17" x14ac:dyDescent="0.25">
      <c r="F145" s="3"/>
      <c r="G145" s="3"/>
      <c r="J145" s="11"/>
      <c r="K145" s="11"/>
      <c r="L145" s="11"/>
      <c r="M145" s="11"/>
      <c r="N145" s="11"/>
      <c r="P145" s="11"/>
      <c r="Q145" s="11"/>
    </row>
    <row r="146" spans="6:17" x14ac:dyDescent="0.25">
      <c r="F146" s="3"/>
      <c r="G146" s="3"/>
      <c r="J146" s="11"/>
      <c r="K146" s="11"/>
      <c r="L146" s="11"/>
      <c r="M146" s="11"/>
      <c r="N146" s="11"/>
      <c r="P146" s="11"/>
      <c r="Q146" s="11"/>
    </row>
    <row r="147" spans="6:17" x14ac:dyDescent="0.25">
      <c r="F147" s="3"/>
      <c r="G147" s="3"/>
      <c r="J147" s="11"/>
      <c r="K147" s="11"/>
      <c r="L147" s="11"/>
      <c r="M147" s="11"/>
      <c r="N147" s="11"/>
      <c r="P147" s="11"/>
      <c r="Q147" s="11"/>
    </row>
    <row r="148" spans="6:17" x14ac:dyDescent="0.25">
      <c r="F148" s="3"/>
      <c r="G148" s="3"/>
      <c r="J148" s="11"/>
      <c r="K148" s="11"/>
      <c r="L148" s="11"/>
      <c r="M148" s="11"/>
      <c r="N148" s="11"/>
      <c r="P148" s="11"/>
      <c r="Q148" s="11"/>
    </row>
    <row r="149" spans="6:17" x14ac:dyDescent="0.25">
      <c r="F149" s="3"/>
      <c r="G149" s="3"/>
      <c r="J149" s="11"/>
      <c r="K149" s="11"/>
      <c r="L149" s="11"/>
      <c r="M149" s="11"/>
      <c r="N149" s="11"/>
      <c r="P149" s="11"/>
      <c r="Q149" s="11"/>
    </row>
    <row r="150" spans="6:17" x14ac:dyDescent="0.25">
      <c r="F150" s="3"/>
      <c r="G150" s="3"/>
      <c r="J150" s="11"/>
      <c r="K150" s="11"/>
      <c r="L150" s="11"/>
      <c r="M150" s="11"/>
      <c r="N150" s="11"/>
      <c r="P150" s="11"/>
      <c r="Q150" s="11"/>
    </row>
    <row r="151" spans="6:17" x14ac:dyDescent="0.25">
      <c r="F151" s="3"/>
      <c r="G151" s="3"/>
      <c r="J151" s="11"/>
      <c r="K151" s="11"/>
      <c r="L151" s="11"/>
      <c r="M151" s="11"/>
      <c r="N151" s="11"/>
      <c r="P151" s="11"/>
      <c r="Q151" s="11"/>
    </row>
    <row r="152" spans="6:17" x14ac:dyDescent="0.25">
      <c r="F152" s="3"/>
      <c r="G152" s="3"/>
      <c r="J152" s="11"/>
      <c r="K152" s="11"/>
      <c r="L152" s="11"/>
      <c r="M152" s="11"/>
      <c r="N152" s="11"/>
      <c r="P152" s="11"/>
      <c r="Q152" s="11"/>
    </row>
    <row r="153" spans="6:17" x14ac:dyDescent="0.25">
      <c r="F153" s="3"/>
      <c r="G153" s="3"/>
      <c r="J153" s="11"/>
      <c r="K153" s="11"/>
      <c r="L153" s="11"/>
      <c r="M153" s="11"/>
      <c r="N153" s="11"/>
      <c r="P153" s="11"/>
      <c r="Q153" s="11"/>
    </row>
    <row r="154" spans="6:17" x14ac:dyDescent="0.25">
      <c r="F154" s="3"/>
      <c r="G154" s="3"/>
      <c r="J154" s="11"/>
      <c r="K154" s="11"/>
      <c r="L154" s="11"/>
      <c r="M154" s="11"/>
      <c r="N154" s="11"/>
      <c r="P154" s="11"/>
      <c r="Q154" s="11"/>
    </row>
    <row r="155" spans="6:17" x14ac:dyDescent="0.25">
      <c r="F155" s="3"/>
      <c r="G155" s="3"/>
      <c r="J155" s="11"/>
      <c r="K155" s="11"/>
      <c r="L155" s="11"/>
      <c r="M155" s="11"/>
      <c r="N155" s="11"/>
      <c r="P155" s="11"/>
      <c r="Q155" s="11"/>
    </row>
    <row r="156" spans="6:17" x14ac:dyDescent="0.25">
      <c r="F156" s="3"/>
      <c r="G156" s="3"/>
      <c r="J156" s="11"/>
      <c r="K156" s="11"/>
      <c r="L156" s="11"/>
      <c r="M156" s="11"/>
      <c r="N156" s="11"/>
      <c r="P156" s="11"/>
      <c r="Q156" s="11"/>
    </row>
    <row r="157" spans="6:17" x14ac:dyDescent="0.25">
      <c r="F157" s="3"/>
      <c r="G157" s="3"/>
      <c r="J157" s="11"/>
      <c r="K157" s="11"/>
      <c r="L157" s="11"/>
      <c r="M157" s="11"/>
      <c r="N157" s="11"/>
      <c r="P157" s="11"/>
      <c r="Q157" s="11"/>
    </row>
    <row r="158" spans="6:17" x14ac:dyDescent="0.25">
      <c r="F158" s="3"/>
      <c r="G158" s="3"/>
      <c r="J158" s="11"/>
      <c r="K158" s="11"/>
      <c r="L158" s="11"/>
      <c r="M158" s="11"/>
      <c r="N158" s="11"/>
      <c r="P158" s="11"/>
      <c r="Q158" s="11"/>
    </row>
    <row r="159" spans="6:17" x14ac:dyDescent="0.25">
      <c r="F159" s="3"/>
      <c r="G159" s="3"/>
      <c r="J159" s="11"/>
      <c r="K159" s="11"/>
      <c r="L159" s="11"/>
      <c r="M159" s="11"/>
      <c r="N159" s="11"/>
      <c r="P159" s="11"/>
      <c r="Q159" s="11"/>
    </row>
    <row r="160" spans="6:17" x14ac:dyDescent="0.25">
      <c r="F160" s="3"/>
      <c r="G160" s="3"/>
      <c r="J160" s="11"/>
      <c r="K160" s="11"/>
      <c r="L160" s="11"/>
      <c r="M160" s="11"/>
      <c r="N160" s="11"/>
      <c r="P160" s="11"/>
      <c r="Q160" s="11"/>
    </row>
    <row r="161" spans="6:17" x14ac:dyDescent="0.25">
      <c r="F161" s="3"/>
      <c r="G161" s="3"/>
      <c r="J161" s="11"/>
      <c r="K161" s="11"/>
      <c r="L161" s="11"/>
      <c r="M161" s="11"/>
      <c r="N161" s="11"/>
      <c r="P161" s="11"/>
      <c r="Q161" s="11"/>
    </row>
    <row r="162" spans="6:17" x14ac:dyDescent="0.25">
      <c r="F162" s="3"/>
      <c r="G162" s="3"/>
      <c r="J162" s="11"/>
      <c r="K162" s="11"/>
      <c r="L162" s="11"/>
      <c r="M162" s="11"/>
      <c r="N162" s="11"/>
      <c r="P162" s="11"/>
      <c r="Q162" s="11"/>
    </row>
    <row r="163" spans="6:17" x14ac:dyDescent="0.25">
      <c r="F163" s="3"/>
      <c r="G163" s="3"/>
      <c r="J163" s="11"/>
      <c r="K163" s="11"/>
      <c r="L163" s="11"/>
      <c r="M163" s="11"/>
      <c r="N163" s="11"/>
      <c r="P163" s="11"/>
      <c r="Q163" s="11"/>
    </row>
    <row r="164" spans="6:17" x14ac:dyDescent="0.25">
      <c r="F164" s="3"/>
      <c r="G164" s="3"/>
      <c r="J164" s="11"/>
      <c r="K164" s="11"/>
      <c r="L164" s="11"/>
      <c r="M164" s="11"/>
      <c r="N164" s="11"/>
      <c r="P164" s="11"/>
      <c r="Q164" s="11"/>
    </row>
    <row r="165" spans="6:17" x14ac:dyDescent="0.25">
      <c r="F165" s="3"/>
      <c r="G165" s="3"/>
      <c r="J165" s="11"/>
      <c r="K165" s="11"/>
      <c r="L165" s="11"/>
      <c r="M165" s="11"/>
      <c r="N165" s="11"/>
      <c r="P165" s="11"/>
      <c r="Q165" s="11"/>
    </row>
    <row r="166" spans="6:17" x14ac:dyDescent="0.25">
      <c r="F166" s="3"/>
      <c r="G166" s="3"/>
      <c r="J166" s="11"/>
      <c r="K166" s="11"/>
      <c r="L166" s="11"/>
      <c r="M166" s="11"/>
      <c r="N166" s="11"/>
      <c r="P166" s="11"/>
      <c r="Q166" s="11"/>
    </row>
    <row r="167" spans="6:17" x14ac:dyDescent="0.25">
      <c r="F167" s="3"/>
      <c r="G167" s="3"/>
      <c r="J167" s="11"/>
      <c r="K167" s="11"/>
      <c r="L167" s="11"/>
      <c r="M167" s="11"/>
      <c r="N167" s="11"/>
      <c r="P167" s="11"/>
      <c r="Q167" s="11"/>
    </row>
    <row r="168" spans="6:17" x14ac:dyDescent="0.25">
      <c r="F168" s="3"/>
      <c r="G168" s="3"/>
      <c r="J168" s="11"/>
      <c r="K168" s="11"/>
      <c r="L168" s="11"/>
      <c r="M168" s="11"/>
      <c r="N168" s="11"/>
      <c r="P168" s="11"/>
      <c r="Q168" s="11"/>
    </row>
    <row r="169" spans="6:17" x14ac:dyDescent="0.25">
      <c r="F169" s="3"/>
      <c r="G169" s="3"/>
      <c r="J169" s="11"/>
      <c r="K169" s="11"/>
      <c r="L169" s="11"/>
      <c r="M169" s="11"/>
      <c r="N169" s="11"/>
      <c r="P169" s="11"/>
      <c r="Q169" s="11"/>
    </row>
    <row r="170" spans="6:17" x14ac:dyDescent="0.25">
      <c r="F170" s="3"/>
      <c r="G170" s="3"/>
      <c r="J170" s="11"/>
      <c r="K170" s="11"/>
      <c r="L170" s="11"/>
      <c r="M170" s="11"/>
      <c r="N170" s="11"/>
      <c r="P170" s="11"/>
      <c r="Q170" s="11"/>
    </row>
    <row r="171" spans="6:17" x14ac:dyDescent="0.25">
      <c r="F171" s="3"/>
      <c r="G171" s="3"/>
      <c r="J171" s="11"/>
      <c r="K171" s="11"/>
      <c r="L171" s="11"/>
      <c r="M171" s="11"/>
      <c r="N171" s="11"/>
      <c r="P171" s="11"/>
      <c r="Q171" s="11"/>
    </row>
    <row r="172" spans="6:17" x14ac:dyDescent="0.25">
      <c r="F172" s="3"/>
      <c r="G172" s="3"/>
      <c r="J172" s="11"/>
      <c r="K172" s="11"/>
      <c r="L172" s="11"/>
      <c r="M172" s="11"/>
      <c r="N172" s="11"/>
      <c r="P172" s="11"/>
      <c r="Q172" s="11"/>
    </row>
    <row r="173" spans="6:17" x14ac:dyDescent="0.25">
      <c r="F173" s="3"/>
      <c r="G173" s="3"/>
      <c r="J173" s="11"/>
      <c r="K173" s="11"/>
      <c r="L173" s="11"/>
      <c r="M173" s="11"/>
      <c r="N173" s="11"/>
      <c r="P173" s="11"/>
      <c r="Q173" s="11"/>
    </row>
    <row r="174" spans="6:17" x14ac:dyDescent="0.25">
      <c r="F174" s="3"/>
      <c r="G174" s="3"/>
      <c r="J174" s="11"/>
      <c r="K174" s="11"/>
      <c r="L174" s="11"/>
      <c r="M174" s="11"/>
      <c r="N174" s="11"/>
      <c r="P174" s="11"/>
      <c r="Q174" s="11"/>
    </row>
    <row r="175" spans="6:17" x14ac:dyDescent="0.25">
      <c r="F175" s="3"/>
      <c r="G175" s="3"/>
      <c r="J175" s="11"/>
      <c r="K175" s="11"/>
      <c r="L175" s="11"/>
      <c r="M175" s="11"/>
      <c r="N175" s="11"/>
      <c r="P175" s="11"/>
      <c r="Q175" s="11"/>
    </row>
    <row r="176" spans="6:17" x14ac:dyDescent="0.25">
      <c r="F176" s="3"/>
      <c r="G176" s="3"/>
      <c r="J176" s="11"/>
      <c r="K176" s="11"/>
      <c r="L176" s="11"/>
      <c r="M176" s="11"/>
      <c r="N176" s="11"/>
      <c r="P176" s="11"/>
      <c r="Q176" s="11"/>
    </row>
    <row r="177" spans="6:17" x14ac:dyDescent="0.25">
      <c r="F177" s="3"/>
      <c r="G177" s="3"/>
      <c r="J177" s="11"/>
      <c r="K177" s="11"/>
      <c r="L177" s="11"/>
      <c r="M177" s="11"/>
      <c r="N177" s="11"/>
      <c r="P177" s="11"/>
      <c r="Q177" s="11"/>
    </row>
    <row r="178" spans="6:17" x14ac:dyDescent="0.25">
      <c r="F178" s="3"/>
      <c r="G178" s="3"/>
      <c r="J178" s="11"/>
      <c r="K178" s="11"/>
      <c r="L178" s="11"/>
      <c r="M178" s="11"/>
      <c r="N178" s="11"/>
      <c r="P178" s="11"/>
      <c r="Q178" s="11"/>
    </row>
    <row r="179" spans="6:17" x14ac:dyDescent="0.25">
      <c r="F179" s="3"/>
      <c r="G179" s="3"/>
      <c r="J179" s="11"/>
      <c r="K179" s="11"/>
      <c r="L179" s="11"/>
      <c r="M179" s="11"/>
      <c r="N179" s="11"/>
      <c r="P179" s="11"/>
      <c r="Q179" s="11"/>
    </row>
    <row r="180" spans="6:17" x14ac:dyDescent="0.25">
      <c r="F180" s="3"/>
      <c r="G180" s="3"/>
      <c r="J180" s="11"/>
      <c r="K180" s="11"/>
      <c r="L180" s="11"/>
      <c r="M180" s="11"/>
      <c r="N180" s="11"/>
      <c r="P180" s="11"/>
      <c r="Q180" s="11"/>
    </row>
    <row r="181" spans="6:17" x14ac:dyDescent="0.25">
      <c r="F181" s="3"/>
      <c r="G181" s="3"/>
      <c r="J181" s="11"/>
      <c r="K181" s="11"/>
      <c r="L181" s="11"/>
      <c r="M181" s="11"/>
      <c r="N181" s="11"/>
      <c r="P181" s="11"/>
      <c r="Q181" s="11"/>
    </row>
    <row r="182" spans="6:17" x14ac:dyDescent="0.25">
      <c r="F182" s="3"/>
      <c r="G182" s="3"/>
      <c r="J182" s="11"/>
      <c r="K182" s="11"/>
      <c r="L182" s="11"/>
      <c r="M182" s="11"/>
      <c r="N182" s="11"/>
      <c r="P182" s="11"/>
      <c r="Q182" s="11"/>
    </row>
    <row r="183" spans="6:17" x14ac:dyDescent="0.25">
      <c r="F183" s="3"/>
      <c r="G183" s="3"/>
      <c r="J183" s="11"/>
      <c r="K183" s="11"/>
      <c r="L183" s="11"/>
      <c r="M183" s="11"/>
      <c r="N183" s="11"/>
      <c r="P183" s="11"/>
      <c r="Q183" s="11"/>
    </row>
    <row r="184" spans="6:17" x14ac:dyDescent="0.25">
      <c r="F184" s="3"/>
      <c r="G184" s="3"/>
      <c r="J184" s="11"/>
      <c r="K184" s="11"/>
      <c r="L184" s="11"/>
      <c r="M184" s="11"/>
      <c r="N184" s="11"/>
      <c r="P184" s="11"/>
      <c r="Q184" s="11"/>
    </row>
    <row r="185" spans="6:17" x14ac:dyDescent="0.25">
      <c r="F185" s="3"/>
      <c r="G185" s="3"/>
      <c r="J185" s="11"/>
      <c r="K185" s="11"/>
      <c r="L185" s="11"/>
      <c r="M185" s="11"/>
      <c r="N185" s="11"/>
      <c r="P185" s="11"/>
      <c r="Q185" s="11"/>
    </row>
    <row r="186" spans="6:17" x14ac:dyDescent="0.25">
      <c r="F186" s="3"/>
      <c r="G186" s="3"/>
      <c r="J186" s="11"/>
      <c r="K186" s="11"/>
      <c r="L186" s="11"/>
      <c r="M186" s="11"/>
      <c r="N186" s="11"/>
      <c r="P186" s="11"/>
      <c r="Q186" s="11"/>
    </row>
    <row r="187" spans="6:17" x14ac:dyDescent="0.25">
      <c r="F187" s="3"/>
      <c r="G187" s="3"/>
      <c r="J187" s="11"/>
      <c r="K187" s="11"/>
      <c r="L187" s="11"/>
      <c r="M187" s="11"/>
      <c r="N187" s="11"/>
      <c r="P187" s="11"/>
      <c r="Q187" s="11"/>
    </row>
    <row r="188" spans="6:17" x14ac:dyDescent="0.25">
      <c r="F188" s="3"/>
      <c r="G188" s="3"/>
      <c r="J188" s="11"/>
      <c r="K188" s="11"/>
      <c r="L188" s="11"/>
      <c r="M188" s="11"/>
      <c r="N188" s="11"/>
      <c r="P188" s="11"/>
      <c r="Q188" s="11"/>
    </row>
    <row r="189" spans="6:17" x14ac:dyDescent="0.25">
      <c r="F189" s="3"/>
      <c r="G189" s="3"/>
      <c r="J189" s="11"/>
      <c r="K189" s="11"/>
      <c r="L189" s="11"/>
      <c r="M189" s="11"/>
      <c r="N189" s="11"/>
      <c r="P189" s="11"/>
      <c r="Q189" s="11"/>
    </row>
    <row r="190" spans="6:17" x14ac:dyDescent="0.25">
      <c r="F190" s="3"/>
      <c r="G190" s="3"/>
      <c r="J190" s="11"/>
      <c r="K190" s="11"/>
      <c r="L190" s="11"/>
      <c r="M190" s="11"/>
      <c r="N190" s="11"/>
      <c r="P190" s="11"/>
      <c r="Q190" s="11"/>
    </row>
    <row r="191" spans="6:17" x14ac:dyDescent="0.25">
      <c r="F191" s="3"/>
      <c r="G191" s="3"/>
      <c r="J191" s="11"/>
      <c r="K191" s="11"/>
      <c r="L191" s="11"/>
      <c r="M191" s="11"/>
      <c r="N191" s="11"/>
      <c r="P191" s="11"/>
      <c r="Q191" s="11"/>
    </row>
    <row r="192" spans="6:17" x14ac:dyDescent="0.25">
      <c r="F192" s="3"/>
      <c r="G192" s="3"/>
      <c r="J192" s="11"/>
      <c r="K192" s="11"/>
      <c r="L192" s="11"/>
      <c r="M192" s="11"/>
      <c r="N192" s="11"/>
      <c r="P192" s="11"/>
      <c r="Q192" s="11"/>
    </row>
    <row r="193" spans="6:17" x14ac:dyDescent="0.25">
      <c r="F193" s="3"/>
      <c r="G193" s="3"/>
      <c r="J193" s="11"/>
      <c r="K193" s="11"/>
      <c r="L193" s="11"/>
      <c r="M193" s="11"/>
      <c r="N193" s="11"/>
      <c r="P193" s="11"/>
      <c r="Q193" s="11"/>
    </row>
    <row r="194" spans="6:17" x14ac:dyDescent="0.25">
      <c r="F194" s="3"/>
      <c r="G194" s="3"/>
      <c r="J194" s="11"/>
      <c r="K194" s="11"/>
      <c r="L194" s="11"/>
      <c r="M194" s="11"/>
      <c r="N194" s="11"/>
      <c r="P194" s="11"/>
      <c r="Q194" s="11"/>
    </row>
    <row r="195" spans="6:17" x14ac:dyDescent="0.25">
      <c r="F195" s="3"/>
      <c r="G195" s="3"/>
      <c r="J195" s="11"/>
      <c r="K195" s="11"/>
      <c r="L195" s="11"/>
      <c r="M195" s="11"/>
      <c r="N195" s="11"/>
      <c r="P195" s="11"/>
      <c r="Q195" s="11"/>
    </row>
    <row r="196" spans="6:17" x14ac:dyDescent="0.25">
      <c r="F196" s="3"/>
      <c r="G196" s="3"/>
      <c r="J196" s="11"/>
      <c r="K196" s="11"/>
      <c r="L196" s="11"/>
      <c r="M196" s="11"/>
      <c r="N196" s="11"/>
      <c r="P196" s="11"/>
      <c r="Q196" s="11"/>
    </row>
    <row r="197" spans="6:17" x14ac:dyDescent="0.25">
      <c r="F197" s="3"/>
      <c r="G197" s="3"/>
      <c r="J197" s="11"/>
      <c r="K197" s="11"/>
      <c r="L197" s="11"/>
      <c r="M197" s="11"/>
      <c r="N197" s="11"/>
      <c r="P197" s="11"/>
      <c r="Q197" s="11"/>
    </row>
    <row r="198" spans="6:17" x14ac:dyDescent="0.25">
      <c r="F198" s="3"/>
      <c r="G198" s="3"/>
      <c r="J198" s="11"/>
      <c r="K198" s="11"/>
      <c r="L198" s="11"/>
      <c r="M198" s="11"/>
      <c r="N198" s="11"/>
      <c r="P198" s="11"/>
      <c r="Q198" s="11"/>
    </row>
    <row r="199" spans="6:17" x14ac:dyDescent="0.25">
      <c r="F199" s="3"/>
      <c r="G199" s="3"/>
      <c r="J199" s="11"/>
      <c r="K199" s="11"/>
      <c r="L199" s="11"/>
      <c r="M199" s="11"/>
      <c r="N199" s="11"/>
      <c r="P199" s="11"/>
      <c r="Q199" s="11"/>
    </row>
    <row r="200" spans="6:17" x14ac:dyDescent="0.25">
      <c r="F200" s="3"/>
      <c r="G200" s="3"/>
      <c r="J200" s="11"/>
      <c r="K200" s="11"/>
      <c r="L200" s="11"/>
      <c r="M200" s="11"/>
      <c r="N200" s="11"/>
      <c r="P200" s="11"/>
      <c r="Q200" s="11"/>
    </row>
    <row r="201" spans="6:17" x14ac:dyDescent="0.25">
      <c r="F201" s="3"/>
      <c r="G201" s="3"/>
      <c r="J201" s="11"/>
      <c r="K201" s="11"/>
      <c r="L201" s="11"/>
      <c r="M201" s="11"/>
      <c r="N201" s="11"/>
      <c r="P201" s="11"/>
      <c r="Q201" s="11"/>
    </row>
    <row r="202" spans="6:17" x14ac:dyDescent="0.25">
      <c r="F202" s="3"/>
      <c r="G202" s="3"/>
      <c r="J202" s="11"/>
      <c r="K202" s="11"/>
      <c r="L202" s="11"/>
      <c r="M202" s="11"/>
      <c r="N202" s="11"/>
      <c r="P202" s="11"/>
      <c r="Q202" s="11"/>
    </row>
    <row r="203" spans="6:17" x14ac:dyDescent="0.25">
      <c r="F203" s="3"/>
      <c r="G203" s="3"/>
      <c r="J203" s="11"/>
      <c r="K203" s="11"/>
      <c r="L203" s="11"/>
      <c r="M203" s="11"/>
      <c r="N203" s="11"/>
      <c r="P203" s="11"/>
      <c r="Q203" s="11"/>
    </row>
    <row r="204" spans="6:17" x14ac:dyDescent="0.25">
      <c r="F204" s="3"/>
      <c r="G204" s="3"/>
      <c r="J204" s="11"/>
      <c r="K204" s="11"/>
      <c r="L204" s="11"/>
      <c r="M204" s="11"/>
      <c r="N204" s="11"/>
      <c r="P204" s="11"/>
      <c r="Q204" s="11"/>
    </row>
    <row r="205" spans="6:17" x14ac:dyDescent="0.25">
      <c r="F205" s="3"/>
      <c r="G205" s="3"/>
      <c r="J205" s="11"/>
      <c r="K205" s="11"/>
      <c r="L205" s="11"/>
      <c r="M205" s="11"/>
      <c r="N205" s="11"/>
      <c r="P205" s="11"/>
      <c r="Q205" s="11"/>
    </row>
    <row r="206" spans="6:17" x14ac:dyDescent="0.25">
      <c r="F206" s="3"/>
      <c r="G206" s="3"/>
      <c r="J206" s="11"/>
      <c r="K206" s="11"/>
      <c r="L206" s="11"/>
      <c r="M206" s="11"/>
      <c r="N206" s="11"/>
      <c r="P206" s="11"/>
      <c r="Q206" s="11"/>
    </row>
    <row r="207" spans="6:17" x14ac:dyDescent="0.25">
      <c r="F207" s="3"/>
      <c r="G207" s="3"/>
      <c r="J207" s="11"/>
      <c r="K207" s="11"/>
      <c r="L207" s="11"/>
      <c r="M207" s="11"/>
      <c r="N207" s="11"/>
      <c r="P207" s="11"/>
      <c r="Q207" s="11"/>
    </row>
    <row r="208" spans="6:17" x14ac:dyDescent="0.25">
      <c r="F208" s="3"/>
      <c r="G208" s="3"/>
      <c r="J208" s="11"/>
      <c r="K208" s="11"/>
      <c r="L208" s="11"/>
      <c r="M208" s="11"/>
      <c r="N208" s="11"/>
      <c r="P208" s="11"/>
      <c r="Q208" s="11"/>
    </row>
    <row r="209" spans="6:17" x14ac:dyDescent="0.25">
      <c r="F209" s="3"/>
      <c r="G209" s="3"/>
      <c r="J209" s="11"/>
      <c r="K209" s="11"/>
      <c r="L209" s="11"/>
      <c r="M209" s="11"/>
      <c r="N209" s="11"/>
      <c r="P209" s="11"/>
      <c r="Q209" s="11"/>
    </row>
    <row r="210" spans="6:17" x14ac:dyDescent="0.25">
      <c r="F210" s="3"/>
      <c r="G210" s="3"/>
      <c r="J210" s="11"/>
      <c r="K210" s="11"/>
      <c r="L210" s="11"/>
      <c r="M210" s="11"/>
      <c r="N210" s="11"/>
      <c r="P210" s="11"/>
      <c r="Q210" s="11"/>
    </row>
    <row r="211" spans="6:17" x14ac:dyDescent="0.25">
      <c r="F211" s="3"/>
      <c r="G211" s="3"/>
      <c r="J211" s="11"/>
      <c r="K211" s="11"/>
      <c r="L211" s="11"/>
      <c r="M211" s="11"/>
      <c r="N211" s="11"/>
      <c r="P211" s="11"/>
      <c r="Q211" s="11"/>
    </row>
    <row r="212" spans="6:17" x14ac:dyDescent="0.25">
      <c r="F212" s="3"/>
      <c r="G212" s="3"/>
      <c r="J212" s="11"/>
      <c r="K212" s="11"/>
      <c r="L212" s="11"/>
      <c r="M212" s="11"/>
      <c r="N212" s="11"/>
      <c r="P212" s="11"/>
      <c r="Q212" s="11"/>
    </row>
    <row r="213" spans="6:17" x14ac:dyDescent="0.25">
      <c r="F213" s="3"/>
      <c r="G213" s="3"/>
      <c r="J213" s="11"/>
      <c r="K213" s="11"/>
      <c r="L213" s="11"/>
      <c r="M213" s="11"/>
      <c r="N213" s="11"/>
      <c r="P213" s="11"/>
      <c r="Q213" s="11"/>
    </row>
    <row r="214" spans="6:17" x14ac:dyDescent="0.25">
      <c r="F214" s="3"/>
      <c r="G214" s="3"/>
      <c r="J214" s="11"/>
      <c r="K214" s="11"/>
      <c r="L214" s="11"/>
      <c r="M214" s="11"/>
      <c r="N214" s="11"/>
      <c r="P214" s="11"/>
      <c r="Q214" s="11"/>
    </row>
    <row r="215" spans="6:17" x14ac:dyDescent="0.25">
      <c r="F215" s="3"/>
      <c r="G215" s="3"/>
      <c r="J215" s="11"/>
      <c r="K215" s="11"/>
      <c r="L215" s="11"/>
      <c r="M215" s="11"/>
      <c r="N215" s="11"/>
      <c r="P215" s="11"/>
      <c r="Q215" s="11"/>
    </row>
    <row r="216" spans="6:17" x14ac:dyDescent="0.25">
      <c r="F216" s="3"/>
      <c r="G216" s="3"/>
      <c r="J216" s="11"/>
      <c r="K216" s="11"/>
      <c r="L216" s="11"/>
      <c r="M216" s="11"/>
      <c r="N216" s="11"/>
      <c r="P216" s="11"/>
      <c r="Q216" s="11"/>
    </row>
    <row r="217" spans="6:17" x14ac:dyDescent="0.25">
      <c r="F217" s="3"/>
      <c r="G217" s="3"/>
      <c r="J217" s="11"/>
      <c r="K217" s="11"/>
      <c r="L217" s="11"/>
      <c r="M217" s="11"/>
      <c r="N217" s="11"/>
      <c r="P217" s="11"/>
      <c r="Q217" s="11"/>
    </row>
    <row r="218" spans="6:17" x14ac:dyDescent="0.25">
      <c r="F218" s="3"/>
      <c r="G218" s="3"/>
      <c r="J218" s="11"/>
      <c r="K218" s="11"/>
      <c r="L218" s="11"/>
      <c r="M218" s="11"/>
      <c r="N218" s="11"/>
      <c r="P218" s="11"/>
      <c r="Q218" s="11"/>
    </row>
    <row r="219" spans="6:17" x14ac:dyDescent="0.25">
      <c r="F219" s="3"/>
      <c r="G219" s="3"/>
      <c r="J219" s="11"/>
      <c r="K219" s="11"/>
      <c r="L219" s="11"/>
      <c r="M219" s="11"/>
      <c r="N219" s="11"/>
      <c r="P219" s="11"/>
      <c r="Q219" s="11"/>
    </row>
    <row r="220" spans="6:17" x14ac:dyDescent="0.25">
      <c r="F220" s="3"/>
      <c r="G220" s="3"/>
      <c r="J220" s="11"/>
      <c r="K220" s="11"/>
      <c r="L220" s="11"/>
      <c r="M220" s="11"/>
      <c r="N220" s="11"/>
      <c r="P220" s="11"/>
      <c r="Q220" s="11"/>
    </row>
    <row r="221" spans="6:17" x14ac:dyDescent="0.25">
      <c r="F221" s="3"/>
      <c r="G221" s="3"/>
      <c r="J221" s="11"/>
      <c r="K221" s="11"/>
      <c r="L221" s="11"/>
      <c r="M221" s="11"/>
      <c r="N221" s="11"/>
      <c r="P221" s="11"/>
      <c r="Q221" s="11"/>
    </row>
    <row r="222" spans="6:17" x14ac:dyDescent="0.25">
      <c r="F222" s="3"/>
      <c r="G222" s="3"/>
      <c r="J222" s="11"/>
      <c r="K222" s="11"/>
      <c r="L222" s="11"/>
      <c r="M222" s="11"/>
      <c r="N222" s="11"/>
      <c r="P222" s="11"/>
      <c r="Q222" s="11"/>
    </row>
    <row r="223" spans="6:17" x14ac:dyDescent="0.25">
      <c r="F223" s="3"/>
      <c r="G223" s="3"/>
      <c r="J223" s="11"/>
      <c r="K223" s="11"/>
      <c r="L223" s="11"/>
      <c r="M223" s="11"/>
      <c r="N223" s="11"/>
      <c r="P223" s="11"/>
      <c r="Q223" s="11"/>
    </row>
    <row r="224" spans="6:17" x14ac:dyDescent="0.25">
      <c r="F224" s="3"/>
      <c r="G224" s="3"/>
      <c r="J224" s="11"/>
      <c r="K224" s="11"/>
      <c r="L224" s="11"/>
      <c r="M224" s="11"/>
      <c r="N224" s="11"/>
      <c r="P224" s="11"/>
      <c r="Q224" s="11"/>
    </row>
    <row r="225" spans="6:17" x14ac:dyDescent="0.25">
      <c r="F225" s="3"/>
      <c r="G225" s="3"/>
      <c r="J225" s="11"/>
      <c r="K225" s="11"/>
      <c r="L225" s="11"/>
      <c r="M225" s="11"/>
      <c r="N225" s="11"/>
      <c r="P225" s="11"/>
      <c r="Q225" s="11"/>
    </row>
    <row r="226" spans="6:17" x14ac:dyDescent="0.25">
      <c r="F226" s="3"/>
      <c r="G226" s="3"/>
      <c r="J226" s="11"/>
      <c r="K226" s="11"/>
      <c r="L226" s="11"/>
      <c r="M226" s="11"/>
      <c r="N226" s="11"/>
      <c r="P226" s="11"/>
      <c r="Q226" s="11"/>
    </row>
    <row r="227" spans="6:17" x14ac:dyDescent="0.25">
      <c r="F227" s="3"/>
      <c r="G227" s="3"/>
      <c r="J227" s="11"/>
      <c r="K227" s="11"/>
      <c r="L227" s="11"/>
      <c r="M227" s="11"/>
      <c r="N227" s="11"/>
      <c r="P227" s="11"/>
      <c r="Q227" s="11"/>
    </row>
    <row r="228" spans="6:17" x14ac:dyDescent="0.25">
      <c r="F228" s="3"/>
      <c r="G228" s="3"/>
      <c r="J228" s="11"/>
      <c r="K228" s="11"/>
      <c r="L228" s="11"/>
      <c r="M228" s="11"/>
      <c r="N228" s="11"/>
      <c r="P228" s="11"/>
      <c r="Q228" s="11"/>
    </row>
    <row r="229" spans="6:17" x14ac:dyDescent="0.25">
      <c r="F229" s="3"/>
      <c r="G229" s="3"/>
      <c r="J229" s="11"/>
      <c r="K229" s="11"/>
      <c r="L229" s="11"/>
      <c r="M229" s="11"/>
      <c r="N229" s="11"/>
      <c r="P229" s="11"/>
      <c r="Q229" s="11"/>
    </row>
    <row r="230" spans="6:17" x14ac:dyDescent="0.25">
      <c r="F230" s="3"/>
      <c r="G230" s="3"/>
      <c r="J230" s="11"/>
      <c r="K230" s="11"/>
      <c r="L230" s="11"/>
      <c r="M230" s="11"/>
      <c r="N230" s="11"/>
      <c r="P230" s="11"/>
      <c r="Q230" s="11"/>
    </row>
    <row r="231" spans="6:17" x14ac:dyDescent="0.25">
      <c r="F231" s="3"/>
      <c r="G231" s="3"/>
      <c r="J231" s="11"/>
      <c r="K231" s="11"/>
      <c r="L231" s="11"/>
      <c r="M231" s="11"/>
      <c r="N231" s="11"/>
      <c r="P231" s="11"/>
      <c r="Q231" s="11"/>
    </row>
    <row r="232" spans="6:17" x14ac:dyDescent="0.25">
      <c r="F232" s="3"/>
      <c r="G232" s="3"/>
      <c r="J232" s="11"/>
      <c r="K232" s="11"/>
      <c r="L232" s="11"/>
      <c r="M232" s="11"/>
      <c r="N232" s="11"/>
      <c r="P232" s="11"/>
      <c r="Q232" s="11"/>
    </row>
    <row r="233" spans="6:17" x14ac:dyDescent="0.25">
      <c r="F233" s="3"/>
      <c r="G233" s="3"/>
      <c r="J233" s="11"/>
      <c r="K233" s="11"/>
      <c r="L233" s="11"/>
      <c r="M233" s="11"/>
      <c r="N233" s="11"/>
      <c r="P233" s="11"/>
      <c r="Q233" s="11"/>
    </row>
    <row r="234" spans="6:17" x14ac:dyDescent="0.25">
      <c r="F234" s="3"/>
      <c r="G234" s="3"/>
      <c r="J234" s="11"/>
      <c r="K234" s="11"/>
      <c r="L234" s="11"/>
      <c r="M234" s="11"/>
      <c r="N234" s="11"/>
      <c r="P234" s="11"/>
      <c r="Q234" s="11"/>
    </row>
    <row r="235" spans="6:17" x14ac:dyDescent="0.25">
      <c r="F235" s="3"/>
      <c r="G235" s="3"/>
      <c r="J235" s="11"/>
      <c r="K235" s="11"/>
      <c r="L235" s="11"/>
      <c r="M235" s="11"/>
      <c r="N235" s="11"/>
      <c r="P235" s="11"/>
      <c r="Q235" s="11"/>
    </row>
    <row r="236" spans="6:17" x14ac:dyDescent="0.25">
      <c r="F236" s="3"/>
      <c r="G236" s="3"/>
      <c r="J236" s="11"/>
      <c r="K236" s="11"/>
      <c r="L236" s="11"/>
      <c r="M236" s="11"/>
      <c r="N236" s="11"/>
      <c r="P236" s="11"/>
      <c r="Q236" s="11"/>
    </row>
    <row r="237" spans="6:17" x14ac:dyDescent="0.25">
      <c r="F237" s="3"/>
      <c r="G237" s="3"/>
      <c r="J237" s="11"/>
      <c r="K237" s="11"/>
      <c r="L237" s="11"/>
      <c r="M237" s="11"/>
      <c r="N237" s="11"/>
      <c r="P237" s="11"/>
      <c r="Q237" s="11"/>
    </row>
    <row r="238" spans="6:17" x14ac:dyDescent="0.25">
      <c r="F238" s="3"/>
      <c r="G238" s="3"/>
      <c r="J238" s="11"/>
      <c r="K238" s="11"/>
      <c r="L238" s="11"/>
      <c r="M238" s="11"/>
      <c r="N238" s="11"/>
      <c r="P238" s="11"/>
      <c r="Q238" s="11"/>
    </row>
    <row r="239" spans="6:17" x14ac:dyDescent="0.25">
      <c r="F239" s="3"/>
      <c r="G239" s="3"/>
      <c r="J239" s="11"/>
      <c r="K239" s="11"/>
      <c r="L239" s="11"/>
      <c r="M239" s="11"/>
      <c r="N239" s="11"/>
      <c r="P239" s="11"/>
      <c r="Q239" s="11"/>
    </row>
    <row r="240" spans="6:17" x14ac:dyDescent="0.25">
      <c r="F240" s="3"/>
      <c r="G240" s="3"/>
      <c r="J240" s="11"/>
      <c r="K240" s="11"/>
      <c r="L240" s="11"/>
      <c r="M240" s="11"/>
      <c r="N240" s="11"/>
      <c r="P240" s="11"/>
      <c r="Q240" s="11"/>
    </row>
    <row r="241" spans="6:17" x14ac:dyDescent="0.25">
      <c r="F241" s="3"/>
      <c r="G241" s="3"/>
      <c r="J241" s="11"/>
      <c r="K241" s="11"/>
      <c r="L241" s="11"/>
      <c r="M241" s="11"/>
      <c r="N241" s="11"/>
      <c r="P241" s="11"/>
      <c r="Q241" s="11"/>
    </row>
    <row r="242" spans="6:17" x14ac:dyDescent="0.25">
      <c r="F242" s="3"/>
      <c r="G242" s="3"/>
      <c r="J242" s="11"/>
      <c r="K242" s="11"/>
      <c r="L242" s="11"/>
      <c r="M242" s="11"/>
      <c r="N242" s="11"/>
      <c r="P242" s="11"/>
      <c r="Q242" s="11"/>
    </row>
    <row r="243" spans="6:17" x14ac:dyDescent="0.25">
      <c r="F243" s="3"/>
      <c r="G243" s="3"/>
      <c r="J243" s="11"/>
      <c r="K243" s="11"/>
      <c r="L243" s="11"/>
      <c r="M243" s="11"/>
      <c r="N243" s="11"/>
      <c r="P243" s="11"/>
      <c r="Q243" s="11"/>
    </row>
    <row r="244" spans="6:17" x14ac:dyDescent="0.25">
      <c r="F244" s="3"/>
      <c r="G244" s="3"/>
      <c r="J244" s="11"/>
      <c r="K244" s="11"/>
      <c r="L244" s="11"/>
      <c r="M244" s="11"/>
      <c r="N244" s="11"/>
      <c r="P244" s="11"/>
      <c r="Q244" s="11"/>
    </row>
    <row r="245" spans="6:17" x14ac:dyDescent="0.25">
      <c r="F245" s="3"/>
      <c r="G245" s="3"/>
      <c r="J245" s="11"/>
      <c r="K245" s="11"/>
      <c r="L245" s="11"/>
      <c r="M245" s="11"/>
      <c r="N245" s="11"/>
      <c r="P245" s="11"/>
      <c r="Q245" s="11"/>
    </row>
    <row r="246" spans="6:17" x14ac:dyDescent="0.25">
      <c r="F246" s="3"/>
      <c r="G246" s="3"/>
      <c r="J246" s="11"/>
      <c r="K246" s="11"/>
      <c r="L246" s="11"/>
      <c r="M246" s="11"/>
      <c r="N246" s="11"/>
      <c r="P246" s="11"/>
      <c r="Q246" s="11"/>
    </row>
    <row r="247" spans="6:17" x14ac:dyDescent="0.25">
      <c r="F247" s="3"/>
      <c r="G247" s="3"/>
      <c r="J247" s="11"/>
      <c r="K247" s="11"/>
      <c r="L247" s="11"/>
      <c r="M247" s="11"/>
      <c r="N247" s="11"/>
      <c r="P247" s="11"/>
      <c r="Q247" s="11"/>
    </row>
    <row r="248" spans="6:17" x14ac:dyDescent="0.25">
      <c r="F248" s="3"/>
      <c r="G248" s="3"/>
      <c r="J248" s="11"/>
      <c r="K248" s="11"/>
      <c r="L248" s="11"/>
      <c r="M248" s="11"/>
      <c r="N248" s="11"/>
      <c r="P248" s="11"/>
      <c r="Q248" s="11"/>
    </row>
    <row r="249" spans="6:17" x14ac:dyDescent="0.25">
      <c r="F249" s="3"/>
      <c r="G249" s="3"/>
      <c r="J249" s="11"/>
      <c r="K249" s="11"/>
      <c r="L249" s="11"/>
      <c r="M249" s="11"/>
      <c r="N249" s="11"/>
      <c r="P249" s="11"/>
      <c r="Q249" s="11"/>
    </row>
    <row r="250" spans="6:17" x14ac:dyDescent="0.25">
      <c r="F250" s="3"/>
      <c r="G250" s="3"/>
      <c r="J250" s="11"/>
      <c r="K250" s="11"/>
      <c r="L250" s="11"/>
      <c r="M250" s="11"/>
      <c r="N250" s="11"/>
      <c r="P250" s="11"/>
      <c r="Q250" s="11"/>
    </row>
    <row r="251" spans="6:17" x14ac:dyDescent="0.25">
      <c r="F251" s="3"/>
      <c r="G251" s="3"/>
      <c r="J251" s="11"/>
      <c r="K251" s="11"/>
      <c r="L251" s="11"/>
      <c r="M251" s="11"/>
      <c r="N251" s="11"/>
      <c r="P251" s="11"/>
      <c r="Q251" s="11"/>
    </row>
    <row r="252" spans="6:17" x14ac:dyDescent="0.25">
      <c r="F252" s="3"/>
      <c r="G252" s="3"/>
      <c r="J252" s="11"/>
      <c r="K252" s="11"/>
      <c r="L252" s="11"/>
      <c r="M252" s="11"/>
      <c r="N252" s="11"/>
      <c r="P252" s="11"/>
      <c r="Q252" s="11"/>
    </row>
    <row r="253" spans="6:17" x14ac:dyDescent="0.25">
      <c r="F253" s="3"/>
      <c r="G253" s="3"/>
      <c r="J253" s="11"/>
      <c r="K253" s="11"/>
      <c r="L253" s="11"/>
      <c r="M253" s="11"/>
      <c r="N253" s="11"/>
      <c r="P253" s="11"/>
      <c r="Q253" s="11"/>
    </row>
    <row r="254" spans="6:17" x14ac:dyDescent="0.25">
      <c r="F254" s="3"/>
      <c r="G254" s="3"/>
      <c r="J254" s="11"/>
      <c r="K254" s="11"/>
      <c r="L254" s="11"/>
      <c r="M254" s="11"/>
      <c r="N254" s="11"/>
      <c r="P254" s="11"/>
      <c r="Q254" s="11"/>
    </row>
    <row r="255" spans="6:17" x14ac:dyDescent="0.25">
      <c r="F255" s="3"/>
      <c r="G255" s="3"/>
      <c r="J255" s="11"/>
      <c r="K255" s="11"/>
      <c r="L255" s="11"/>
      <c r="M255" s="11"/>
      <c r="N255" s="11"/>
      <c r="P255" s="11"/>
      <c r="Q255" s="11"/>
    </row>
    <row r="256" spans="6:17" x14ac:dyDescent="0.25">
      <c r="F256" s="3"/>
      <c r="G256" s="3"/>
      <c r="J256" s="11"/>
      <c r="K256" s="11"/>
      <c r="L256" s="11"/>
      <c r="M256" s="11"/>
      <c r="N256" s="11"/>
      <c r="P256" s="11"/>
      <c r="Q256" s="11"/>
    </row>
    <row r="257" spans="6:17" x14ac:dyDescent="0.25">
      <c r="F257" s="3"/>
      <c r="G257" s="3"/>
      <c r="J257" s="11"/>
      <c r="K257" s="11"/>
      <c r="L257" s="11"/>
      <c r="M257" s="11"/>
      <c r="N257" s="11"/>
      <c r="P257" s="11"/>
      <c r="Q257" s="11"/>
    </row>
    <row r="258" spans="6:17" x14ac:dyDescent="0.25">
      <c r="F258" s="3"/>
      <c r="G258" s="3"/>
      <c r="J258" s="11"/>
      <c r="K258" s="11"/>
      <c r="L258" s="11"/>
      <c r="M258" s="11"/>
      <c r="N258" s="11"/>
      <c r="P258" s="11"/>
      <c r="Q258" s="11"/>
    </row>
    <row r="259" spans="6:17" x14ac:dyDescent="0.25">
      <c r="F259" s="3"/>
      <c r="G259" s="3"/>
      <c r="J259" s="11"/>
      <c r="K259" s="11"/>
      <c r="L259" s="11"/>
      <c r="M259" s="11"/>
      <c r="N259" s="11"/>
      <c r="P259" s="11"/>
      <c r="Q259" s="11"/>
    </row>
    <row r="260" spans="6:17" x14ac:dyDescent="0.25">
      <c r="F260" s="3"/>
      <c r="G260" s="3"/>
      <c r="J260" s="11"/>
      <c r="K260" s="11"/>
      <c r="L260" s="11"/>
      <c r="M260" s="11"/>
      <c r="N260" s="11"/>
      <c r="P260" s="11"/>
      <c r="Q260" s="11"/>
    </row>
    <row r="261" spans="6:17" x14ac:dyDescent="0.25">
      <c r="F261" s="3"/>
      <c r="G261" s="3"/>
      <c r="J261" s="11"/>
      <c r="K261" s="11"/>
      <c r="L261" s="11"/>
      <c r="M261" s="11"/>
      <c r="N261" s="11"/>
      <c r="P261" s="11"/>
      <c r="Q261" s="11"/>
    </row>
    <row r="262" spans="6:17" x14ac:dyDescent="0.25">
      <c r="F262" s="3"/>
      <c r="G262" s="3"/>
      <c r="J262" s="11"/>
      <c r="K262" s="11"/>
      <c r="L262" s="11"/>
      <c r="M262" s="11"/>
      <c r="N262" s="11"/>
      <c r="P262" s="11"/>
      <c r="Q262" s="11"/>
    </row>
    <row r="263" spans="6:17" x14ac:dyDescent="0.25">
      <c r="F263" s="3"/>
      <c r="G263" s="3"/>
      <c r="J263" s="11"/>
      <c r="K263" s="11"/>
      <c r="L263" s="11"/>
      <c r="M263" s="11"/>
      <c r="N263" s="11"/>
      <c r="P263" s="11"/>
      <c r="Q263" s="11"/>
    </row>
    <row r="264" spans="6:17" x14ac:dyDescent="0.25">
      <c r="F264" s="3"/>
      <c r="G264" s="3"/>
      <c r="J264" s="11"/>
      <c r="K264" s="11"/>
      <c r="L264" s="11"/>
      <c r="M264" s="11"/>
      <c r="N264" s="11"/>
      <c r="P264" s="11"/>
      <c r="Q264" s="11"/>
    </row>
    <row r="265" spans="6:17" x14ac:dyDescent="0.25">
      <c r="F265" s="3"/>
      <c r="G265" s="3"/>
      <c r="J265" s="11"/>
      <c r="K265" s="11"/>
      <c r="L265" s="11"/>
      <c r="M265" s="11"/>
      <c r="N265" s="11"/>
      <c r="P265" s="11"/>
      <c r="Q265" s="11"/>
    </row>
    <row r="266" spans="6:17" x14ac:dyDescent="0.25">
      <c r="F266" s="3"/>
      <c r="G266" s="3"/>
      <c r="J266" s="11"/>
      <c r="K266" s="11"/>
      <c r="L266" s="11"/>
      <c r="M266" s="11"/>
      <c r="N266" s="11"/>
      <c r="P266" s="11"/>
      <c r="Q266" s="11"/>
    </row>
    <row r="267" spans="6:17" x14ac:dyDescent="0.25">
      <c r="F267" s="3"/>
      <c r="G267" s="3"/>
      <c r="J267" s="11"/>
      <c r="K267" s="11"/>
      <c r="L267" s="11"/>
      <c r="M267" s="11"/>
      <c r="N267" s="11"/>
      <c r="P267" s="11"/>
      <c r="Q267" s="11"/>
    </row>
    <row r="268" spans="6:17" x14ac:dyDescent="0.25">
      <c r="F268" s="3"/>
      <c r="G268" s="3"/>
      <c r="J268" s="11"/>
      <c r="K268" s="11"/>
      <c r="L268" s="11"/>
      <c r="M268" s="11"/>
      <c r="N268" s="11"/>
      <c r="P268" s="11"/>
      <c r="Q268" s="11"/>
    </row>
    <row r="269" spans="6:17" x14ac:dyDescent="0.25">
      <c r="F269" s="3"/>
      <c r="G269" s="3"/>
      <c r="J269" s="11"/>
      <c r="K269" s="11"/>
      <c r="L269" s="11"/>
      <c r="M269" s="11"/>
      <c r="N269" s="11"/>
      <c r="P269" s="11"/>
      <c r="Q269" s="11"/>
    </row>
    <row r="270" spans="6:17" x14ac:dyDescent="0.25">
      <c r="F270" s="3"/>
      <c r="G270" s="3"/>
      <c r="J270" s="11"/>
      <c r="K270" s="11"/>
      <c r="L270" s="11"/>
      <c r="M270" s="11"/>
      <c r="N270" s="11"/>
      <c r="P270" s="11"/>
      <c r="Q270" s="11"/>
    </row>
    <row r="271" spans="6:17" x14ac:dyDescent="0.25">
      <c r="F271" s="3"/>
      <c r="G271" s="3"/>
      <c r="J271" s="11"/>
      <c r="K271" s="11"/>
      <c r="L271" s="11"/>
      <c r="M271" s="11"/>
      <c r="N271" s="11"/>
      <c r="P271" s="11"/>
      <c r="Q271" s="11"/>
    </row>
    <row r="272" spans="6:17" x14ac:dyDescent="0.25">
      <c r="F272" s="3"/>
      <c r="G272" s="3"/>
      <c r="J272" s="11"/>
      <c r="K272" s="11"/>
      <c r="L272" s="11"/>
      <c r="M272" s="11"/>
      <c r="N272" s="11"/>
      <c r="P272" s="11"/>
      <c r="Q272" s="11"/>
    </row>
    <row r="273" spans="6:17" x14ac:dyDescent="0.25">
      <c r="F273" s="3"/>
      <c r="G273" s="3"/>
      <c r="J273" s="11"/>
      <c r="K273" s="11"/>
      <c r="L273" s="11"/>
      <c r="M273" s="11"/>
      <c r="N273" s="11"/>
      <c r="P273" s="11"/>
      <c r="Q273" s="11"/>
    </row>
    <row r="274" spans="6:17" x14ac:dyDescent="0.25">
      <c r="F274" s="3"/>
      <c r="G274" s="3"/>
      <c r="J274" s="11"/>
      <c r="K274" s="11"/>
      <c r="L274" s="11"/>
      <c r="M274" s="11"/>
      <c r="N274" s="11"/>
      <c r="P274" s="11"/>
      <c r="Q274" s="11"/>
    </row>
    <row r="275" spans="6:17" x14ac:dyDescent="0.25">
      <c r="F275" s="3"/>
      <c r="G275" s="3"/>
      <c r="J275" s="11"/>
      <c r="K275" s="11"/>
      <c r="L275" s="11"/>
      <c r="M275" s="11"/>
      <c r="N275" s="11"/>
      <c r="P275" s="11"/>
      <c r="Q275" s="11"/>
    </row>
    <row r="276" spans="6:17" x14ac:dyDescent="0.25">
      <c r="F276" s="3"/>
      <c r="G276" s="3"/>
      <c r="J276" s="11"/>
      <c r="K276" s="11"/>
      <c r="L276" s="11"/>
      <c r="M276" s="11"/>
      <c r="N276" s="11"/>
      <c r="P276" s="11"/>
      <c r="Q276" s="11"/>
    </row>
    <row r="277" spans="6:17" x14ac:dyDescent="0.25">
      <c r="F277" s="3"/>
      <c r="G277" s="3"/>
      <c r="J277" s="11"/>
      <c r="K277" s="11"/>
      <c r="L277" s="11"/>
      <c r="M277" s="11"/>
      <c r="N277" s="11"/>
      <c r="P277" s="11"/>
      <c r="Q277" s="11"/>
    </row>
    <row r="278" spans="6:17" x14ac:dyDescent="0.25">
      <c r="F278" s="3"/>
      <c r="G278" s="3"/>
      <c r="J278" s="11"/>
      <c r="K278" s="11"/>
      <c r="L278" s="11"/>
      <c r="M278" s="11"/>
      <c r="N278" s="11"/>
      <c r="P278" s="11"/>
      <c r="Q278" s="11"/>
    </row>
    <row r="279" spans="6:17" x14ac:dyDescent="0.25">
      <c r="F279" s="3"/>
      <c r="G279" s="3"/>
      <c r="J279" s="11"/>
      <c r="K279" s="11"/>
      <c r="L279" s="11"/>
      <c r="M279" s="11"/>
      <c r="N279" s="11"/>
      <c r="P279" s="11"/>
      <c r="Q279" s="11"/>
    </row>
    <row r="280" spans="6:17" x14ac:dyDescent="0.25">
      <c r="F280" s="3"/>
      <c r="G280" s="3"/>
      <c r="J280" s="11"/>
      <c r="K280" s="11"/>
      <c r="L280" s="11"/>
      <c r="M280" s="11"/>
      <c r="N280" s="11"/>
      <c r="P280" s="11"/>
      <c r="Q280" s="11"/>
    </row>
    <row r="281" spans="6:17" x14ac:dyDescent="0.25">
      <c r="F281" s="3"/>
      <c r="G281" s="3"/>
      <c r="J281" s="11"/>
      <c r="K281" s="11"/>
      <c r="L281" s="11"/>
      <c r="M281" s="11"/>
      <c r="N281" s="11"/>
      <c r="P281" s="11"/>
      <c r="Q281" s="11"/>
    </row>
    <row r="282" spans="6:17" x14ac:dyDescent="0.25">
      <c r="F282" s="3"/>
      <c r="G282" s="3"/>
      <c r="J282" s="11"/>
      <c r="K282" s="11"/>
      <c r="L282" s="11"/>
      <c r="M282" s="11"/>
      <c r="N282" s="11"/>
      <c r="P282" s="11"/>
      <c r="Q282" s="11"/>
    </row>
    <row r="283" spans="6:17" x14ac:dyDescent="0.25">
      <c r="F283" s="3"/>
      <c r="G283" s="3"/>
      <c r="J283" s="11"/>
      <c r="K283" s="11"/>
      <c r="L283" s="11"/>
      <c r="M283" s="11"/>
      <c r="N283" s="11"/>
      <c r="P283" s="11"/>
      <c r="Q283" s="11"/>
    </row>
    <row r="284" spans="6:17" x14ac:dyDescent="0.25">
      <c r="F284" s="3"/>
      <c r="G284" s="3"/>
      <c r="J284" s="11"/>
      <c r="K284" s="11"/>
      <c r="L284" s="11"/>
      <c r="M284" s="11"/>
      <c r="N284" s="11"/>
      <c r="P284" s="11"/>
      <c r="Q284" s="11"/>
    </row>
    <row r="285" spans="6:17" x14ac:dyDescent="0.25">
      <c r="F285" s="3"/>
      <c r="G285" s="3"/>
      <c r="J285" s="11"/>
      <c r="K285" s="11"/>
      <c r="L285" s="11"/>
      <c r="M285" s="11"/>
      <c r="N285" s="11"/>
      <c r="P285" s="11"/>
      <c r="Q285" s="11"/>
    </row>
    <row r="286" spans="6:17" x14ac:dyDescent="0.25">
      <c r="F286" s="3"/>
      <c r="G286" s="3"/>
      <c r="J286" s="11"/>
      <c r="K286" s="11"/>
      <c r="L286" s="11"/>
      <c r="M286" s="11"/>
      <c r="N286" s="11"/>
      <c r="P286" s="11"/>
      <c r="Q286" s="11"/>
    </row>
    <row r="287" spans="6:17" x14ac:dyDescent="0.25">
      <c r="F287" s="3"/>
      <c r="G287" s="3"/>
      <c r="J287" s="11"/>
      <c r="K287" s="11"/>
      <c r="L287" s="11"/>
      <c r="M287" s="11"/>
      <c r="N287" s="11"/>
      <c r="P287" s="11"/>
      <c r="Q287" s="11"/>
    </row>
    <row r="288" spans="6:17" x14ac:dyDescent="0.25">
      <c r="F288" s="3"/>
      <c r="G288" s="3"/>
      <c r="J288" s="11"/>
      <c r="K288" s="11"/>
      <c r="L288" s="11"/>
      <c r="M288" s="11"/>
      <c r="N288" s="11"/>
      <c r="P288" s="11"/>
      <c r="Q288" s="11"/>
    </row>
    <row r="289" spans="6:17" x14ac:dyDescent="0.25">
      <c r="F289" s="3"/>
      <c r="G289" s="3"/>
      <c r="J289" s="11"/>
      <c r="K289" s="11"/>
      <c r="L289" s="11"/>
      <c r="M289" s="11"/>
      <c r="N289" s="11"/>
      <c r="P289" s="11"/>
      <c r="Q289" s="11"/>
    </row>
    <row r="290" spans="6:17" x14ac:dyDescent="0.25">
      <c r="F290" s="3"/>
      <c r="G290" s="3"/>
      <c r="J290" s="11"/>
      <c r="K290" s="11"/>
      <c r="L290" s="11"/>
      <c r="M290" s="11"/>
      <c r="N290" s="11"/>
      <c r="P290" s="11"/>
      <c r="Q290" s="11"/>
    </row>
    <row r="291" spans="6:17" x14ac:dyDescent="0.25">
      <c r="F291" s="3"/>
      <c r="G291" s="3"/>
      <c r="J291" s="11"/>
      <c r="K291" s="11"/>
      <c r="L291" s="11"/>
      <c r="M291" s="11"/>
      <c r="N291" s="11"/>
      <c r="P291" s="11"/>
      <c r="Q291" s="11"/>
    </row>
    <row r="292" spans="6:17" x14ac:dyDescent="0.25">
      <c r="F292" s="3"/>
      <c r="G292" s="3"/>
      <c r="J292" s="11"/>
      <c r="K292" s="11"/>
      <c r="L292" s="11"/>
      <c r="M292" s="11"/>
      <c r="N292" s="11"/>
      <c r="P292" s="11"/>
      <c r="Q292" s="11"/>
    </row>
    <row r="293" spans="6:17" x14ac:dyDescent="0.25">
      <c r="F293" s="3"/>
      <c r="G293" s="3"/>
      <c r="J293" s="11"/>
      <c r="K293" s="11"/>
      <c r="L293" s="11"/>
      <c r="M293" s="11"/>
      <c r="N293" s="11"/>
      <c r="P293" s="11"/>
      <c r="Q293" s="11"/>
    </row>
    <row r="294" spans="6:17" x14ac:dyDescent="0.25">
      <c r="F294" s="3"/>
      <c r="G294" s="3"/>
      <c r="J294" s="11"/>
      <c r="K294" s="11"/>
      <c r="L294" s="11"/>
      <c r="M294" s="11"/>
      <c r="N294" s="11"/>
      <c r="P294" s="11"/>
      <c r="Q294" s="11"/>
    </row>
    <row r="295" spans="6:17" x14ac:dyDescent="0.25">
      <c r="F295" s="3"/>
      <c r="G295" s="3"/>
      <c r="J295" s="11"/>
      <c r="K295" s="11"/>
      <c r="L295" s="11"/>
      <c r="M295" s="11"/>
      <c r="N295" s="11"/>
      <c r="P295" s="11"/>
      <c r="Q295" s="11"/>
    </row>
    <row r="296" spans="6:17" x14ac:dyDescent="0.25">
      <c r="F296" s="3"/>
      <c r="G296" s="3"/>
      <c r="J296" s="11"/>
      <c r="K296" s="11"/>
      <c r="L296" s="11"/>
      <c r="M296" s="11"/>
      <c r="N296" s="11"/>
      <c r="P296" s="11"/>
      <c r="Q296" s="11"/>
    </row>
    <row r="297" spans="6:17" x14ac:dyDescent="0.25">
      <c r="F297" s="3"/>
      <c r="G297" s="3"/>
      <c r="J297" s="11"/>
      <c r="K297" s="11"/>
      <c r="L297" s="11"/>
      <c r="M297" s="11"/>
      <c r="N297" s="11"/>
      <c r="P297" s="11"/>
      <c r="Q297" s="11"/>
    </row>
    <row r="298" spans="6:17" x14ac:dyDescent="0.25">
      <c r="F298" s="3"/>
      <c r="G298" s="3"/>
      <c r="J298" s="11"/>
      <c r="K298" s="11"/>
      <c r="L298" s="11"/>
      <c r="M298" s="11"/>
      <c r="N298" s="11"/>
      <c r="P298" s="11"/>
      <c r="Q298" s="11"/>
    </row>
    <row r="299" spans="6:17" x14ac:dyDescent="0.25">
      <c r="F299" s="3"/>
      <c r="G299" s="3"/>
      <c r="J299" s="11"/>
      <c r="K299" s="11"/>
      <c r="L299" s="11"/>
      <c r="M299" s="11"/>
      <c r="N299" s="11"/>
      <c r="P299" s="11"/>
      <c r="Q299" s="11"/>
    </row>
    <row r="300" spans="6:17" x14ac:dyDescent="0.25">
      <c r="F300" s="3"/>
      <c r="G300" s="3"/>
      <c r="J300" s="11"/>
      <c r="K300" s="11"/>
      <c r="L300" s="11"/>
      <c r="M300" s="11"/>
      <c r="N300" s="11"/>
      <c r="P300" s="11"/>
      <c r="Q300" s="11"/>
    </row>
    <row r="301" spans="6:17" x14ac:dyDescent="0.25">
      <c r="F301" s="3"/>
      <c r="G301" s="3"/>
      <c r="J301" s="11"/>
      <c r="K301" s="11"/>
      <c r="L301" s="11"/>
      <c r="M301" s="11"/>
      <c r="N301" s="11"/>
      <c r="P301" s="11"/>
      <c r="Q301" s="11"/>
    </row>
    <row r="302" spans="6:17" x14ac:dyDescent="0.25">
      <c r="F302" s="3"/>
      <c r="G302" s="3"/>
      <c r="J302" s="11"/>
      <c r="K302" s="11"/>
      <c r="L302" s="11"/>
      <c r="M302" s="11"/>
      <c r="N302" s="11"/>
      <c r="P302" s="11"/>
      <c r="Q302" s="11"/>
    </row>
    <row r="303" spans="6:17" x14ac:dyDescent="0.25">
      <c r="F303" s="3"/>
      <c r="G303" s="3"/>
      <c r="J303" s="11"/>
      <c r="K303" s="11"/>
      <c r="L303" s="11"/>
      <c r="M303" s="11"/>
      <c r="N303" s="11"/>
      <c r="P303" s="11"/>
      <c r="Q303" s="11"/>
    </row>
    <row r="304" spans="6:17" x14ac:dyDescent="0.25">
      <c r="F304" s="3"/>
      <c r="G304" s="3"/>
      <c r="J304" s="11"/>
      <c r="K304" s="11"/>
      <c r="L304" s="11"/>
      <c r="M304" s="11"/>
      <c r="N304" s="11"/>
      <c r="P304" s="11"/>
      <c r="Q304" s="11"/>
    </row>
    <row r="305" spans="6:17" x14ac:dyDescent="0.25">
      <c r="F305" s="3"/>
      <c r="G305" s="3"/>
      <c r="J305" s="11"/>
      <c r="K305" s="11"/>
      <c r="L305" s="11"/>
      <c r="M305" s="11"/>
      <c r="N305" s="11"/>
      <c r="P305" s="11"/>
      <c r="Q305" s="11"/>
    </row>
    <row r="306" spans="6:17" x14ac:dyDescent="0.25">
      <c r="F306" s="3"/>
      <c r="G306" s="3"/>
      <c r="J306" s="11"/>
      <c r="K306" s="11"/>
      <c r="L306" s="11"/>
      <c r="M306" s="11"/>
      <c r="N306" s="11"/>
      <c r="P306" s="11"/>
      <c r="Q306" s="11"/>
    </row>
    <row r="307" spans="6:17" x14ac:dyDescent="0.25">
      <c r="F307" s="3"/>
      <c r="G307" s="3"/>
      <c r="J307" s="11"/>
      <c r="K307" s="11"/>
      <c r="L307" s="11"/>
      <c r="M307" s="11"/>
      <c r="N307" s="11"/>
      <c r="P307" s="11"/>
      <c r="Q307" s="11"/>
    </row>
    <row r="308" spans="6:17" x14ac:dyDescent="0.25">
      <c r="F308" s="3"/>
      <c r="G308" s="3"/>
      <c r="J308" s="11"/>
      <c r="K308" s="11"/>
      <c r="L308" s="11"/>
      <c r="M308" s="11"/>
      <c r="N308" s="11"/>
      <c r="P308" s="11"/>
      <c r="Q308" s="11"/>
    </row>
    <row r="309" spans="6:17" x14ac:dyDescent="0.25">
      <c r="F309" s="3"/>
      <c r="G309" s="3"/>
      <c r="J309" s="11"/>
      <c r="K309" s="11"/>
      <c r="L309" s="11"/>
      <c r="M309" s="11"/>
      <c r="N309" s="11"/>
      <c r="P309" s="11"/>
      <c r="Q309" s="11"/>
    </row>
    <row r="310" spans="6:17" x14ac:dyDescent="0.25">
      <c r="F310" s="3"/>
      <c r="G310" s="3"/>
      <c r="J310" s="11"/>
      <c r="K310" s="11"/>
      <c r="L310" s="11"/>
      <c r="M310" s="11"/>
      <c r="N310" s="11"/>
      <c r="P310" s="11"/>
      <c r="Q310" s="11"/>
    </row>
    <row r="311" spans="6:17" x14ac:dyDescent="0.25">
      <c r="F311" s="3"/>
      <c r="G311" s="3"/>
      <c r="J311" s="11"/>
      <c r="K311" s="11"/>
      <c r="L311" s="11"/>
      <c r="M311" s="11"/>
      <c r="N311" s="11"/>
      <c r="P311" s="11"/>
      <c r="Q311" s="11"/>
    </row>
    <row r="312" spans="6:17" x14ac:dyDescent="0.25">
      <c r="F312" s="3"/>
      <c r="G312" s="3"/>
      <c r="J312" s="11"/>
      <c r="K312" s="11"/>
      <c r="L312" s="11"/>
      <c r="M312" s="11"/>
      <c r="N312" s="11"/>
      <c r="P312" s="11"/>
      <c r="Q312" s="11"/>
    </row>
    <row r="313" spans="6:17" x14ac:dyDescent="0.25">
      <c r="F313" s="3"/>
      <c r="G313" s="3"/>
      <c r="J313" s="11"/>
      <c r="K313" s="11"/>
      <c r="L313" s="11"/>
      <c r="M313" s="11"/>
      <c r="N313" s="11"/>
      <c r="P313" s="11"/>
      <c r="Q313" s="11"/>
    </row>
    <row r="314" spans="6:17" x14ac:dyDescent="0.25">
      <c r="F314" s="3"/>
      <c r="G314" s="3"/>
      <c r="J314" s="11"/>
      <c r="K314" s="11"/>
      <c r="L314" s="11"/>
      <c r="M314" s="11"/>
      <c r="N314" s="11"/>
      <c r="P314" s="11"/>
      <c r="Q314" s="11"/>
    </row>
    <row r="315" spans="6:17" x14ac:dyDescent="0.25">
      <c r="F315" s="3"/>
      <c r="G315" s="3"/>
      <c r="J315" s="11"/>
      <c r="K315" s="11"/>
      <c r="L315" s="11"/>
      <c r="M315" s="11"/>
      <c r="N315" s="11"/>
      <c r="P315" s="11"/>
      <c r="Q315" s="11"/>
    </row>
    <row r="316" spans="6:17" x14ac:dyDescent="0.25">
      <c r="F316" s="3"/>
      <c r="G316" s="3"/>
      <c r="J316" s="11"/>
      <c r="K316" s="11"/>
      <c r="L316" s="11"/>
      <c r="M316" s="11"/>
      <c r="N316" s="11"/>
      <c r="P316" s="11"/>
      <c r="Q316" s="11"/>
    </row>
    <row r="317" spans="6:17" x14ac:dyDescent="0.25">
      <c r="F317" s="3"/>
      <c r="G317" s="3"/>
      <c r="J317" s="11"/>
      <c r="K317" s="11"/>
      <c r="L317" s="11"/>
      <c r="M317" s="11"/>
      <c r="N317" s="11"/>
      <c r="P317" s="11"/>
      <c r="Q317" s="11"/>
    </row>
    <row r="318" spans="6:17" x14ac:dyDescent="0.25">
      <c r="F318" s="3"/>
      <c r="G318" s="3"/>
      <c r="J318" s="11"/>
      <c r="K318" s="11"/>
      <c r="L318" s="11"/>
      <c r="M318" s="11"/>
      <c r="N318" s="11"/>
      <c r="P318" s="11"/>
      <c r="Q318" s="11"/>
    </row>
    <row r="319" spans="6:17" x14ac:dyDescent="0.25">
      <c r="F319" s="3"/>
      <c r="G319" s="3"/>
      <c r="J319" s="11"/>
      <c r="K319" s="11"/>
      <c r="L319" s="11"/>
      <c r="M319" s="11"/>
      <c r="N319" s="11"/>
      <c r="P319" s="11"/>
      <c r="Q319" s="11"/>
    </row>
    <row r="320" spans="6:17" x14ac:dyDescent="0.25">
      <c r="F320" s="3"/>
      <c r="G320" s="3"/>
      <c r="J320" s="11"/>
      <c r="K320" s="11"/>
      <c r="L320" s="11"/>
      <c r="M320" s="11"/>
      <c r="N320" s="11"/>
      <c r="P320" s="11"/>
      <c r="Q320" s="11"/>
    </row>
    <row r="321" spans="6:17" x14ac:dyDescent="0.25">
      <c r="F321" s="3"/>
      <c r="G321" s="3"/>
      <c r="J321" s="11"/>
      <c r="K321" s="11"/>
      <c r="L321" s="11"/>
      <c r="M321" s="11"/>
      <c r="N321" s="11"/>
      <c r="P321" s="11"/>
      <c r="Q321" s="11"/>
    </row>
    <row r="322" spans="6:17" x14ac:dyDescent="0.25">
      <c r="F322" s="3"/>
      <c r="G322" s="3"/>
      <c r="J322" s="11"/>
      <c r="K322" s="11"/>
      <c r="L322" s="11"/>
      <c r="M322" s="11"/>
      <c r="N322" s="11"/>
      <c r="P322" s="11"/>
      <c r="Q322" s="11"/>
    </row>
    <row r="323" spans="6:17" x14ac:dyDescent="0.25">
      <c r="F323" s="3"/>
      <c r="G323" s="3"/>
      <c r="J323" s="11"/>
      <c r="K323" s="11"/>
      <c r="L323" s="11"/>
      <c r="M323" s="11"/>
      <c r="N323" s="11"/>
      <c r="P323" s="11"/>
      <c r="Q323" s="11"/>
    </row>
    <row r="324" spans="6:17" x14ac:dyDescent="0.25">
      <c r="F324" s="3"/>
      <c r="G324" s="3"/>
      <c r="J324" s="11"/>
      <c r="K324" s="11"/>
      <c r="L324" s="11"/>
      <c r="M324" s="11"/>
      <c r="N324" s="11"/>
      <c r="P324" s="11"/>
      <c r="Q324" s="11"/>
    </row>
    <row r="325" spans="6:17" x14ac:dyDescent="0.25">
      <c r="F325" s="3"/>
      <c r="G325" s="3"/>
      <c r="J325" s="11"/>
      <c r="K325" s="11"/>
      <c r="L325" s="11"/>
      <c r="M325" s="11"/>
      <c r="N325" s="11"/>
      <c r="P325" s="11"/>
      <c r="Q325" s="11"/>
    </row>
    <row r="326" spans="6:17" x14ac:dyDescent="0.25">
      <c r="F326" s="3"/>
      <c r="G326" s="3"/>
      <c r="J326" s="11"/>
      <c r="K326" s="11"/>
      <c r="L326" s="11"/>
      <c r="M326" s="11"/>
      <c r="N326" s="11"/>
      <c r="P326" s="11"/>
      <c r="Q326" s="11"/>
    </row>
    <row r="327" spans="6:17" x14ac:dyDescent="0.25">
      <c r="F327" s="3"/>
      <c r="G327" s="3"/>
      <c r="J327" s="11"/>
      <c r="K327" s="11"/>
      <c r="L327" s="11"/>
      <c r="M327" s="11"/>
      <c r="N327" s="11"/>
      <c r="P327" s="11"/>
      <c r="Q327" s="11"/>
    </row>
    <row r="328" spans="6:17" x14ac:dyDescent="0.25">
      <c r="F328" s="3"/>
      <c r="G328" s="3"/>
      <c r="J328" s="11"/>
      <c r="K328" s="11"/>
      <c r="L328" s="11"/>
      <c r="M328" s="11"/>
      <c r="N328" s="11"/>
      <c r="P328" s="11"/>
      <c r="Q328" s="11"/>
    </row>
    <row r="329" spans="6:17" x14ac:dyDescent="0.25">
      <c r="F329" s="3"/>
      <c r="G329" s="3"/>
      <c r="J329" s="11"/>
      <c r="K329" s="11"/>
      <c r="L329" s="11"/>
      <c r="M329" s="11"/>
      <c r="N329" s="11"/>
      <c r="P329" s="11"/>
      <c r="Q329" s="11"/>
    </row>
    <row r="330" spans="6:17" x14ac:dyDescent="0.25">
      <c r="F330" s="3"/>
      <c r="G330" s="3"/>
      <c r="J330" s="11"/>
      <c r="K330" s="11"/>
      <c r="L330" s="11"/>
      <c r="M330" s="11"/>
      <c r="N330" s="11"/>
      <c r="P330" s="11"/>
      <c r="Q330" s="11"/>
    </row>
    <row r="331" spans="6:17" x14ac:dyDescent="0.25">
      <c r="F331" s="3"/>
      <c r="G331" s="3"/>
      <c r="J331" s="11"/>
      <c r="K331" s="11"/>
      <c r="L331" s="11"/>
      <c r="M331" s="11"/>
      <c r="N331" s="11"/>
      <c r="P331" s="11"/>
      <c r="Q331" s="11"/>
    </row>
    <row r="332" spans="6:17" x14ac:dyDescent="0.25">
      <c r="F332" s="3"/>
      <c r="G332" s="3"/>
      <c r="J332" s="11"/>
      <c r="K332" s="11"/>
      <c r="L332" s="11"/>
      <c r="M332" s="11"/>
      <c r="N332" s="11"/>
      <c r="P332" s="11"/>
      <c r="Q332" s="11"/>
    </row>
    <row r="333" spans="6:17" x14ac:dyDescent="0.25">
      <c r="F333" s="3"/>
      <c r="G333" s="3"/>
      <c r="J333" s="11"/>
      <c r="K333" s="11"/>
      <c r="L333" s="11"/>
      <c r="M333" s="11"/>
      <c r="N333" s="11"/>
      <c r="P333" s="11"/>
      <c r="Q333" s="11"/>
    </row>
    <row r="334" spans="6:17" x14ac:dyDescent="0.25">
      <c r="F334" s="3"/>
      <c r="G334" s="3"/>
      <c r="J334" s="11"/>
      <c r="K334" s="11"/>
      <c r="L334" s="11"/>
      <c r="M334" s="11"/>
      <c r="N334" s="11"/>
      <c r="P334" s="11"/>
      <c r="Q334" s="11"/>
    </row>
    <row r="335" spans="6:17" x14ac:dyDescent="0.25">
      <c r="F335" s="3"/>
      <c r="G335" s="3"/>
      <c r="J335" s="11"/>
      <c r="K335" s="11"/>
      <c r="L335" s="11"/>
      <c r="M335" s="11"/>
      <c r="N335" s="11"/>
      <c r="P335" s="11"/>
      <c r="Q335" s="11"/>
    </row>
    <row r="336" spans="6:17" x14ac:dyDescent="0.25">
      <c r="F336" s="3"/>
      <c r="G336" s="3"/>
      <c r="J336" s="11"/>
      <c r="K336" s="11"/>
      <c r="L336" s="11"/>
      <c r="M336" s="11"/>
      <c r="N336" s="11"/>
      <c r="P336" s="11"/>
      <c r="Q336" s="11"/>
    </row>
    <row r="337" spans="6:17" x14ac:dyDescent="0.25">
      <c r="F337" s="3"/>
      <c r="G337" s="3"/>
      <c r="J337" s="11"/>
      <c r="K337" s="11"/>
      <c r="L337" s="11"/>
      <c r="M337" s="11"/>
      <c r="N337" s="11"/>
      <c r="P337" s="11"/>
      <c r="Q337" s="11"/>
    </row>
    <row r="338" spans="6:17" x14ac:dyDescent="0.25">
      <c r="F338" s="3"/>
      <c r="G338" s="3"/>
      <c r="J338" s="11"/>
      <c r="K338" s="11"/>
      <c r="L338" s="11"/>
      <c r="M338" s="11"/>
      <c r="N338" s="11"/>
      <c r="P338" s="11"/>
      <c r="Q338" s="11"/>
    </row>
    <row r="339" spans="6:17" x14ac:dyDescent="0.25">
      <c r="F339" s="3"/>
      <c r="G339" s="3"/>
      <c r="J339" s="11"/>
      <c r="K339" s="11"/>
      <c r="L339" s="11"/>
      <c r="M339" s="11"/>
      <c r="N339" s="11"/>
      <c r="P339" s="11"/>
      <c r="Q339" s="11"/>
    </row>
    <row r="340" spans="6:17" x14ac:dyDescent="0.25">
      <c r="F340" s="3"/>
      <c r="G340" s="3"/>
      <c r="J340" s="11"/>
      <c r="K340" s="11"/>
      <c r="L340" s="11"/>
      <c r="M340" s="11"/>
      <c r="N340" s="11"/>
      <c r="P340" s="11"/>
      <c r="Q340" s="11"/>
    </row>
    <row r="341" spans="6:17" x14ac:dyDescent="0.25">
      <c r="F341" s="3"/>
      <c r="G341" s="3"/>
      <c r="J341" s="11"/>
      <c r="K341" s="11"/>
      <c r="L341" s="11"/>
      <c r="M341" s="11"/>
      <c r="N341" s="11"/>
      <c r="P341" s="11"/>
      <c r="Q341" s="11"/>
    </row>
    <row r="342" spans="6:17" x14ac:dyDescent="0.25">
      <c r="F342" s="3"/>
      <c r="G342" s="3"/>
      <c r="J342" s="11"/>
      <c r="K342" s="11"/>
      <c r="L342" s="11"/>
      <c r="M342" s="11"/>
      <c r="N342" s="11"/>
      <c r="P342" s="11"/>
      <c r="Q342" s="11"/>
    </row>
    <row r="343" spans="6:17" x14ac:dyDescent="0.25">
      <c r="F343" s="3"/>
      <c r="G343" s="3"/>
      <c r="J343" s="11"/>
      <c r="K343" s="11"/>
      <c r="L343" s="11"/>
      <c r="M343" s="11"/>
      <c r="N343" s="11"/>
      <c r="P343" s="11"/>
      <c r="Q343" s="11"/>
    </row>
    <row r="344" spans="6:17" x14ac:dyDescent="0.25">
      <c r="F344" s="3"/>
      <c r="G344" s="3"/>
      <c r="J344" s="11"/>
      <c r="K344" s="11"/>
      <c r="L344" s="11"/>
      <c r="M344" s="11"/>
      <c r="N344" s="11"/>
      <c r="P344" s="11"/>
      <c r="Q344" s="11"/>
    </row>
    <row r="345" spans="6:17" x14ac:dyDescent="0.25">
      <c r="F345" s="3"/>
      <c r="G345" s="3"/>
      <c r="J345" s="11"/>
      <c r="K345" s="11"/>
      <c r="L345" s="11"/>
      <c r="M345" s="11"/>
      <c r="N345" s="11"/>
      <c r="P345" s="11"/>
      <c r="Q345" s="11"/>
    </row>
    <row r="346" spans="6:17" x14ac:dyDescent="0.25">
      <c r="F346" s="3"/>
      <c r="G346" s="3"/>
      <c r="J346" s="11"/>
      <c r="K346" s="11"/>
      <c r="L346" s="11"/>
      <c r="M346" s="11"/>
      <c r="N346" s="11"/>
      <c r="P346" s="11"/>
      <c r="Q346" s="11"/>
    </row>
    <row r="347" spans="6:17" x14ac:dyDescent="0.25">
      <c r="F347" s="3"/>
      <c r="G347" s="3"/>
      <c r="J347" s="11"/>
      <c r="K347" s="11"/>
      <c r="L347" s="11"/>
      <c r="M347" s="11"/>
      <c r="N347" s="11"/>
      <c r="P347" s="11"/>
      <c r="Q347" s="11"/>
    </row>
    <row r="348" spans="6:17" x14ac:dyDescent="0.25">
      <c r="F348" s="3"/>
      <c r="G348" s="3"/>
      <c r="J348" s="11"/>
      <c r="K348" s="11"/>
      <c r="L348" s="11"/>
      <c r="M348" s="11"/>
      <c r="N348" s="11"/>
      <c r="P348" s="11"/>
      <c r="Q348" s="11"/>
    </row>
    <row r="349" spans="6:17" x14ac:dyDescent="0.25">
      <c r="F349" s="3"/>
      <c r="G349" s="3"/>
      <c r="J349" s="11"/>
      <c r="K349" s="11"/>
      <c r="L349" s="11"/>
      <c r="M349" s="11"/>
      <c r="N349" s="11"/>
      <c r="P349" s="11"/>
      <c r="Q349" s="11"/>
    </row>
    <row r="350" spans="6:17" x14ac:dyDescent="0.25">
      <c r="F350" s="3"/>
      <c r="G350" s="3"/>
      <c r="J350" s="11"/>
      <c r="K350" s="11"/>
      <c r="L350" s="11"/>
      <c r="M350" s="11"/>
      <c r="N350" s="11"/>
      <c r="P350" s="11"/>
      <c r="Q350" s="11"/>
    </row>
    <row r="351" spans="6:17" x14ac:dyDescent="0.25">
      <c r="F351" s="3"/>
      <c r="G351" s="3"/>
      <c r="J351" s="11"/>
      <c r="K351" s="11"/>
      <c r="L351" s="11"/>
      <c r="M351" s="11"/>
      <c r="N351" s="11"/>
      <c r="P351" s="11"/>
      <c r="Q351" s="11"/>
    </row>
    <row r="352" spans="6:17" x14ac:dyDescent="0.25">
      <c r="F352" s="3"/>
      <c r="G352" s="3"/>
      <c r="J352" s="11"/>
      <c r="K352" s="11"/>
      <c r="L352" s="11"/>
      <c r="M352" s="11"/>
      <c r="N352" s="11"/>
      <c r="P352" s="11"/>
      <c r="Q352" s="11"/>
    </row>
    <row r="353" spans="6:17" x14ac:dyDescent="0.25">
      <c r="F353" s="3"/>
      <c r="G353" s="3"/>
      <c r="J353" s="11"/>
      <c r="K353" s="11"/>
      <c r="L353" s="11"/>
      <c r="M353" s="11"/>
      <c r="N353" s="11"/>
      <c r="P353" s="11"/>
      <c r="Q353" s="11"/>
    </row>
    <row r="354" spans="6:17" x14ac:dyDescent="0.25">
      <c r="F354" s="3"/>
      <c r="G354" s="3"/>
      <c r="J354" s="11"/>
      <c r="K354" s="11"/>
      <c r="L354" s="11"/>
      <c r="M354" s="11"/>
      <c r="N354" s="11"/>
      <c r="P354" s="11"/>
      <c r="Q354" s="11"/>
    </row>
    <row r="355" spans="6:17" x14ac:dyDescent="0.25">
      <c r="F355" s="3"/>
      <c r="G355" s="3"/>
      <c r="J355" s="11"/>
      <c r="K355" s="11"/>
      <c r="L355" s="11"/>
      <c r="M355" s="11"/>
      <c r="N355" s="11"/>
      <c r="P355" s="11"/>
      <c r="Q355" s="11"/>
    </row>
    <row r="356" spans="6:17" x14ac:dyDescent="0.25">
      <c r="F356" s="3"/>
      <c r="G356" s="3"/>
      <c r="J356" s="11"/>
      <c r="K356" s="11"/>
      <c r="L356" s="11"/>
      <c r="M356" s="11"/>
      <c r="N356" s="11"/>
      <c r="P356" s="11"/>
      <c r="Q356" s="11"/>
    </row>
    <row r="357" spans="6:17" x14ac:dyDescent="0.25">
      <c r="F357" s="3"/>
      <c r="G357" s="3"/>
      <c r="J357" s="11"/>
      <c r="K357" s="11"/>
      <c r="L357" s="11"/>
      <c r="M357" s="11"/>
      <c r="N357" s="11"/>
      <c r="P357" s="11"/>
      <c r="Q357" s="11"/>
    </row>
    <row r="358" spans="6:17" x14ac:dyDescent="0.25">
      <c r="F358" s="3"/>
      <c r="G358" s="3"/>
      <c r="J358" s="11"/>
      <c r="K358" s="11"/>
      <c r="L358" s="11"/>
      <c r="M358" s="11"/>
      <c r="N358" s="11"/>
      <c r="P358" s="11"/>
      <c r="Q358" s="11"/>
    </row>
    <row r="359" spans="6:17" x14ac:dyDescent="0.25">
      <c r="F359" s="3"/>
      <c r="G359" s="3"/>
      <c r="J359" s="11"/>
      <c r="K359" s="11"/>
      <c r="L359" s="11"/>
      <c r="M359" s="11"/>
      <c r="N359" s="11"/>
      <c r="P359" s="11"/>
      <c r="Q359" s="11"/>
    </row>
    <row r="360" spans="6:17" x14ac:dyDescent="0.25">
      <c r="F360" s="3"/>
      <c r="G360" s="3"/>
      <c r="J360" s="11"/>
      <c r="K360" s="11"/>
      <c r="L360" s="11"/>
      <c r="M360" s="11"/>
      <c r="N360" s="11"/>
      <c r="P360" s="11"/>
      <c r="Q360" s="11"/>
    </row>
    <row r="361" spans="6:17" x14ac:dyDescent="0.25">
      <c r="F361" s="3"/>
      <c r="G361" s="3"/>
      <c r="J361" s="11"/>
      <c r="K361" s="11"/>
      <c r="L361" s="11"/>
      <c r="M361" s="11"/>
      <c r="N361" s="11"/>
      <c r="P361" s="11"/>
      <c r="Q361" s="11"/>
    </row>
    <row r="362" spans="6:17" x14ac:dyDescent="0.25">
      <c r="F362" s="3"/>
      <c r="G362" s="3"/>
      <c r="J362" s="11"/>
      <c r="K362" s="11"/>
      <c r="L362" s="11"/>
      <c r="M362" s="11"/>
      <c r="N362" s="11"/>
      <c r="P362" s="11"/>
      <c r="Q362" s="11"/>
    </row>
    <row r="363" spans="6:17" x14ac:dyDescent="0.25">
      <c r="F363" s="3"/>
      <c r="G363" s="3"/>
      <c r="J363" s="11"/>
      <c r="K363" s="11"/>
      <c r="L363" s="11"/>
      <c r="M363" s="11"/>
      <c r="N363" s="11"/>
      <c r="P363" s="11"/>
      <c r="Q363" s="11"/>
    </row>
    <row r="364" spans="6:17" x14ac:dyDescent="0.25">
      <c r="F364" s="3"/>
      <c r="G364" s="3"/>
      <c r="J364" s="11"/>
      <c r="K364" s="11"/>
      <c r="L364" s="11"/>
      <c r="M364" s="11"/>
      <c r="N364" s="11"/>
      <c r="P364" s="11"/>
      <c r="Q364" s="11"/>
    </row>
    <row r="365" spans="6:17" x14ac:dyDescent="0.25">
      <c r="F365" s="3"/>
      <c r="G365" s="3"/>
      <c r="J365" s="11"/>
      <c r="K365" s="11"/>
      <c r="L365" s="11"/>
      <c r="M365" s="11"/>
      <c r="N365" s="11"/>
      <c r="P365" s="11"/>
      <c r="Q365" s="11"/>
    </row>
    <row r="366" spans="6:17" x14ac:dyDescent="0.25">
      <c r="F366" s="3"/>
      <c r="G366" s="3"/>
      <c r="J366" s="11"/>
      <c r="K366" s="11"/>
      <c r="L366" s="11"/>
      <c r="M366" s="11"/>
      <c r="N366" s="11"/>
      <c r="P366" s="11"/>
      <c r="Q366" s="11"/>
    </row>
    <row r="367" spans="6:17" x14ac:dyDescent="0.25">
      <c r="F367" s="3"/>
      <c r="G367" s="3"/>
      <c r="J367" s="11"/>
      <c r="K367" s="11"/>
      <c r="L367" s="11"/>
      <c r="M367" s="11"/>
      <c r="N367" s="11"/>
      <c r="P367" s="11"/>
      <c r="Q367" s="11"/>
    </row>
    <row r="368" spans="6:17" x14ac:dyDescent="0.25">
      <c r="F368" s="3"/>
      <c r="G368" s="3"/>
      <c r="J368" s="11"/>
      <c r="K368" s="11"/>
      <c r="L368" s="11"/>
      <c r="M368" s="11"/>
      <c r="N368" s="11"/>
      <c r="P368" s="11"/>
      <c r="Q368" s="11"/>
    </row>
    <row r="369" spans="6:17" x14ac:dyDescent="0.25">
      <c r="F369" s="3"/>
      <c r="G369" s="3"/>
      <c r="J369" s="11"/>
      <c r="K369" s="11"/>
      <c r="L369" s="11"/>
      <c r="M369" s="11"/>
      <c r="N369" s="11"/>
      <c r="P369" s="11"/>
      <c r="Q369" s="11"/>
    </row>
    <row r="370" spans="6:17" x14ac:dyDescent="0.25">
      <c r="F370" s="3"/>
      <c r="G370" s="3"/>
      <c r="J370" s="12"/>
      <c r="K370" s="12"/>
      <c r="L370" s="11"/>
      <c r="M370" s="11"/>
      <c r="N370" s="11"/>
      <c r="P370" s="11"/>
      <c r="Q370" s="11"/>
    </row>
  </sheetData>
  <mergeCells count="2">
    <mergeCell ref="AB3:AD3"/>
    <mergeCell ref="AH3:AI3"/>
  </mergeCells>
  <pageMargins left="0.7" right="0.7" top="0.75" bottom="0.75" header="0.3" footer="0.3"/>
  <pageSetup orientation="portrait" r:id="rId3"/>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D32"/>
  <sheetViews>
    <sheetView showGridLines="0" tabSelected="1" workbookViewId="0">
      <selection activeCell="A3" sqref="A3"/>
    </sheetView>
  </sheetViews>
  <sheetFormatPr defaultRowHeight="15" x14ac:dyDescent="0.25"/>
  <cols>
    <col min="1" max="1" width="9.140625" style="8"/>
    <col min="2" max="2" width="4.42578125" style="8" customWidth="1"/>
    <col min="3" max="3" width="7.42578125" style="8" customWidth="1"/>
    <col min="4" max="4" width="2.28515625" style="8" customWidth="1"/>
    <col min="5" max="5" width="6.28515625" style="8" customWidth="1"/>
    <col min="6" max="6" width="6.140625" style="8" customWidth="1"/>
    <col min="7" max="7" width="7.42578125" style="8" customWidth="1"/>
    <col min="8" max="10" width="9.140625" style="8"/>
    <col min="11" max="11" width="6.5703125" style="8" customWidth="1"/>
    <col min="12" max="12" width="7.42578125" style="8" customWidth="1"/>
    <col min="13" max="13" width="14.85546875" style="8" customWidth="1"/>
    <col min="14" max="14" width="13.7109375" style="8" customWidth="1"/>
    <col min="15" max="15" width="13.140625" style="8" customWidth="1"/>
    <col min="16" max="16" width="19.85546875" style="8" customWidth="1"/>
    <col min="17" max="17" width="1.7109375" style="8" customWidth="1"/>
    <col min="18" max="19" width="9.140625" style="8"/>
    <col min="20" max="20" width="14" style="8" customWidth="1"/>
    <col min="21" max="21" width="9.140625" style="8"/>
    <col min="22" max="22" width="22.5703125" style="8" bestFit="1" customWidth="1"/>
    <col min="23" max="23" width="10.85546875" style="8" customWidth="1"/>
    <col min="24" max="26" width="9.140625" style="8"/>
    <col min="27" max="27" width="22.5703125" style="8" hidden="1" customWidth="1"/>
    <col min="28" max="31" width="0" style="8" hidden="1" customWidth="1"/>
    <col min="32" max="16384" width="9.140625" style="8"/>
  </cols>
  <sheetData>
    <row r="2" spans="1:30" ht="15.75" thickBot="1" x14ac:dyDescent="0.3">
      <c r="E2" s="43">
        <f>M31</f>
        <v>5</v>
      </c>
      <c r="F2" s="42" t="str">
        <f>N31</f>
        <v>Product (s) Selected</v>
      </c>
      <c r="G2" s="42"/>
    </row>
    <row r="3" spans="1:30" ht="15.75" thickTop="1" x14ac:dyDescent="0.25">
      <c r="B3" s="22"/>
      <c r="C3" s="22"/>
      <c r="D3" s="22"/>
      <c r="E3" s="24"/>
      <c r="F3" s="24"/>
      <c r="G3" s="24"/>
      <c r="H3" s="24"/>
      <c r="I3" s="24"/>
      <c r="J3" s="24"/>
      <c r="K3" s="24"/>
      <c r="L3" s="24"/>
      <c r="M3" s="24"/>
      <c r="N3" s="24"/>
      <c r="O3" s="24"/>
      <c r="P3" s="24"/>
      <c r="Q3" s="24"/>
      <c r="R3" s="25"/>
      <c r="S3" s="25"/>
      <c r="T3" s="26"/>
    </row>
    <row r="4" spans="1:30" x14ac:dyDescent="0.25">
      <c r="B4" s="22"/>
      <c r="C4" s="22"/>
      <c r="D4" s="22"/>
      <c r="E4" s="9"/>
      <c r="F4" s="9"/>
      <c r="G4" s="9"/>
      <c r="H4" s="9"/>
      <c r="I4" s="9"/>
      <c r="J4" s="9"/>
      <c r="K4" s="9"/>
      <c r="L4" s="9"/>
      <c r="M4" s="9"/>
      <c r="N4" s="9"/>
      <c r="O4" s="9"/>
      <c r="P4" s="9"/>
      <c r="Q4" s="9"/>
      <c r="R4" s="22"/>
      <c r="S4" s="22"/>
      <c r="T4" s="27"/>
      <c r="AA4" s="8">
        <v>32</v>
      </c>
    </row>
    <row r="5" spans="1:30" x14ac:dyDescent="0.25">
      <c r="A5" s="38">
        <f>C5</f>
        <v>0.01</v>
      </c>
      <c r="B5" s="22"/>
      <c r="C5" s="23">
        <v>0.01</v>
      </c>
      <c r="D5" s="22"/>
      <c r="E5" s="21"/>
      <c r="F5" s="21"/>
      <c r="G5" s="21"/>
      <c r="H5" s="9"/>
      <c r="I5" s="9"/>
      <c r="J5" s="9"/>
      <c r="K5" s="9"/>
      <c r="L5" s="9"/>
      <c r="M5" s="9"/>
      <c r="N5" s="9"/>
      <c r="O5" s="9"/>
      <c r="P5" s="9"/>
      <c r="Q5" s="9"/>
      <c r="R5" s="22"/>
      <c r="S5" s="22"/>
      <c r="T5" s="27"/>
    </row>
    <row r="6" spans="1:30" x14ac:dyDescent="0.25">
      <c r="A6" s="39"/>
      <c r="B6" s="22"/>
      <c r="C6" s="22"/>
      <c r="D6" s="22"/>
      <c r="E6" s="9"/>
      <c r="F6" s="9"/>
      <c r="G6" s="9"/>
      <c r="H6" s="9"/>
      <c r="I6" s="9"/>
      <c r="J6" s="9"/>
      <c r="K6" s="9"/>
      <c r="L6" s="9"/>
      <c r="M6" s="9"/>
      <c r="N6" s="9"/>
      <c r="O6" s="9"/>
      <c r="P6" s="9"/>
      <c r="Q6" s="9"/>
      <c r="R6" s="22"/>
      <c r="S6" s="22"/>
      <c r="T6" s="27"/>
      <c r="AA6" s="8" t="s">
        <v>79</v>
      </c>
      <c r="AC6" s="8" t="s">
        <v>80</v>
      </c>
    </row>
    <row r="7" spans="1:30" x14ac:dyDescent="0.25">
      <c r="A7" s="39"/>
      <c r="B7" s="22"/>
      <c r="C7" s="22"/>
      <c r="D7" s="22"/>
      <c r="E7" s="9"/>
      <c r="F7" s="9"/>
      <c r="G7" s="9"/>
      <c r="H7" s="9"/>
      <c r="I7" s="9"/>
      <c r="J7" s="9"/>
      <c r="K7" s="9"/>
      <c r="L7" s="9"/>
      <c r="M7" s="9"/>
      <c r="N7" s="9"/>
      <c r="O7" s="9"/>
      <c r="P7" s="9"/>
      <c r="Q7" s="9"/>
      <c r="R7" s="22"/>
      <c r="S7" s="22"/>
      <c r="T7" s="27"/>
    </row>
    <row r="8" spans="1:30" x14ac:dyDescent="0.25">
      <c r="A8" s="49">
        <f>C8</f>
        <v>0</v>
      </c>
      <c r="B8" s="22"/>
      <c r="C8" s="23"/>
      <c r="D8" s="22"/>
      <c r="E8" s="9"/>
      <c r="F8" s="9"/>
      <c r="G8" s="9"/>
      <c r="H8" s="9"/>
      <c r="I8" s="9"/>
      <c r="J8" s="9"/>
      <c r="K8" s="9"/>
      <c r="L8" s="9"/>
      <c r="M8" s="9"/>
      <c r="N8" s="9"/>
      <c r="O8" s="9"/>
      <c r="P8" s="9"/>
      <c r="Q8" s="9"/>
      <c r="R8" s="22"/>
      <c r="S8" s="22"/>
      <c r="T8" s="27"/>
      <c r="AA8" s="36" t="s">
        <v>75</v>
      </c>
      <c r="AB8" s="37"/>
      <c r="AC8" s="37"/>
      <c r="AD8" s="37" t="s">
        <v>77</v>
      </c>
    </row>
    <row r="9" spans="1:30" x14ac:dyDescent="0.25">
      <c r="A9" s="50"/>
      <c r="B9" s="22"/>
      <c r="C9" s="22"/>
      <c r="D9" s="22"/>
      <c r="E9" s="9"/>
      <c r="F9" s="9"/>
      <c r="G9" s="9"/>
      <c r="H9" s="9"/>
      <c r="I9" s="9"/>
      <c r="J9" s="9"/>
      <c r="K9" s="9"/>
      <c r="L9" s="9"/>
      <c r="M9" s="9"/>
      <c r="N9" s="9"/>
      <c r="O9" s="9"/>
      <c r="P9" s="9"/>
      <c r="Q9" s="9"/>
      <c r="R9" s="22"/>
      <c r="S9" s="22"/>
      <c r="T9" s="27"/>
      <c r="AA9" s="37" t="s">
        <v>76</v>
      </c>
      <c r="AB9" s="37"/>
      <c r="AC9" s="37"/>
      <c r="AD9" s="37" t="s">
        <v>78</v>
      </c>
    </row>
    <row r="10" spans="1:30" x14ac:dyDescent="0.25">
      <c r="A10" s="46"/>
      <c r="B10" s="22"/>
      <c r="C10" s="22"/>
      <c r="D10" s="22"/>
      <c r="E10" s="9"/>
      <c r="F10" s="9"/>
      <c r="G10" s="9"/>
      <c r="H10" s="9"/>
      <c r="I10" s="9"/>
      <c r="J10" s="9"/>
      <c r="K10" s="9"/>
      <c r="L10" s="9"/>
      <c r="M10" s="9"/>
      <c r="N10" s="9"/>
      <c r="O10" s="9"/>
      <c r="P10" s="9"/>
      <c r="Q10" s="9"/>
      <c r="R10" s="22"/>
      <c r="S10" s="22"/>
      <c r="T10" s="27"/>
    </row>
    <row r="11" spans="1:30" x14ac:dyDescent="0.25">
      <c r="A11" s="47">
        <f>C11</f>
        <v>0.06</v>
      </c>
      <c r="B11" s="22"/>
      <c r="C11" s="23">
        <v>0.06</v>
      </c>
      <c r="D11" s="22"/>
      <c r="E11" s="9"/>
      <c r="F11" s="9"/>
      <c r="G11" s="9"/>
      <c r="H11" s="9"/>
      <c r="I11" s="9"/>
      <c r="J11" s="9"/>
      <c r="K11" s="9"/>
      <c r="L11" s="9"/>
      <c r="M11" s="9"/>
      <c r="N11" s="9"/>
      <c r="O11" s="9"/>
      <c r="P11" s="9"/>
      <c r="Q11" s="9"/>
      <c r="R11" s="22"/>
      <c r="S11" s="22"/>
      <c r="T11" s="27"/>
      <c r="AA11" s="65" t="str">
        <f>IF(C14&gt;0,Backend!X5,"")</f>
        <v/>
      </c>
    </row>
    <row r="12" spans="1:30" x14ac:dyDescent="0.25">
      <c r="A12" s="46"/>
      <c r="B12" s="22"/>
      <c r="C12" s="22"/>
      <c r="D12" s="22"/>
      <c r="E12" s="9"/>
      <c r="F12" s="9"/>
      <c r="G12" s="9"/>
      <c r="H12" s="9"/>
      <c r="I12" s="9"/>
      <c r="J12" s="9"/>
      <c r="K12" s="9"/>
      <c r="L12" s="9"/>
      <c r="M12" s="9"/>
      <c r="N12" s="9"/>
      <c r="O12" s="9"/>
      <c r="P12" s="9"/>
      <c r="Q12" s="9"/>
      <c r="R12" s="22"/>
      <c r="S12" s="22"/>
      <c r="T12" s="27"/>
      <c r="AA12" s="8" t="s">
        <v>83</v>
      </c>
    </row>
    <row r="13" spans="1:30" x14ac:dyDescent="0.25">
      <c r="A13" s="46"/>
      <c r="B13" s="22"/>
      <c r="C13" s="22"/>
      <c r="D13" s="22"/>
      <c r="E13" s="9"/>
      <c r="F13" s="9"/>
      <c r="G13" s="9"/>
      <c r="H13" s="9"/>
      <c r="I13" s="9"/>
      <c r="J13" s="9"/>
      <c r="K13" s="9"/>
      <c r="M13" s="9"/>
      <c r="N13" s="9"/>
      <c r="O13" s="9"/>
      <c r="P13" s="9"/>
      <c r="Q13" s="9"/>
      <c r="R13" s="22"/>
      <c r="S13" s="22"/>
      <c r="T13" s="27"/>
      <c r="AA13" s="8" t="s">
        <v>84</v>
      </c>
    </row>
    <row r="14" spans="1:30" ht="15.75" thickBot="1" x14ac:dyDescent="0.3">
      <c r="A14" s="47">
        <f>C14</f>
        <v>0</v>
      </c>
      <c r="B14" s="22"/>
      <c r="C14" s="23"/>
      <c r="D14" s="22"/>
      <c r="E14" s="9"/>
      <c r="F14" s="9"/>
      <c r="G14" s="9"/>
      <c r="H14" s="9"/>
      <c r="I14" s="9"/>
      <c r="J14" s="9"/>
      <c r="K14" s="9"/>
      <c r="M14" s="35" t="str">
        <f>Backend!T6</f>
        <v>Cumlative Original Sales</v>
      </c>
      <c r="N14" s="35" t="str">
        <f>Backend!U6</f>
        <v>Cumlative Scenario Sales</v>
      </c>
      <c r="O14" s="35" t="str">
        <f>Backend!S6</f>
        <v>Cumlative Original Profit</v>
      </c>
      <c r="P14" s="35" t="str">
        <f>Backend!R6</f>
        <v>Cumlative Scenario Profit</v>
      </c>
      <c r="Q14" s="9"/>
      <c r="R14" s="22"/>
      <c r="S14" s="22"/>
      <c r="T14" s="27"/>
    </row>
    <row r="15" spans="1:30" ht="16.5" thickBot="1" x14ac:dyDescent="0.3">
      <c r="A15" s="46"/>
      <c r="B15" s="22"/>
      <c r="C15" s="22"/>
      <c r="D15" s="22"/>
      <c r="E15" s="9"/>
      <c r="F15" s="9"/>
      <c r="G15" s="9"/>
      <c r="H15" s="9"/>
      <c r="I15" s="9"/>
      <c r="J15" s="9"/>
      <c r="K15" s="9"/>
      <c r="L15" s="59" t="s">
        <v>56</v>
      </c>
      <c r="M15" s="58"/>
      <c r="N15" s="58"/>
      <c r="O15" s="58"/>
      <c r="P15" s="58"/>
      <c r="Q15" s="9"/>
      <c r="R15" s="22"/>
      <c r="S15" s="22"/>
      <c r="T15" s="27"/>
      <c r="AA15" s="8" t="str">
        <f>IF(C11&lt;C14,AA12,IF(C11&gt;C14,AA13,""))</f>
        <v>Profit Increased By</v>
      </c>
    </row>
    <row r="16" spans="1:30" ht="16.5" thickTop="1" x14ac:dyDescent="0.25">
      <c r="A16" s="47">
        <f>A5+A8+A11+A14</f>
        <v>6.9999999999999993E-2</v>
      </c>
      <c r="B16" s="22"/>
      <c r="C16" s="22"/>
      <c r="D16" s="22"/>
      <c r="E16" s="9"/>
      <c r="F16" s="9"/>
      <c r="G16" s="9"/>
      <c r="H16" s="9"/>
      <c r="I16" s="9"/>
      <c r="J16" s="9"/>
      <c r="K16" s="9"/>
      <c r="L16" s="54" t="s">
        <v>57</v>
      </c>
      <c r="M16" s="55">
        <f t="shared" ref="M16:P27" si="0">_xlfn.IFNA(INDEX(DataTable,MATCH($L16,DataMonths,0),MATCH(M$14,DataTableHeader,0)),0)</f>
        <v>516860</v>
      </c>
      <c r="N16" s="55">
        <f t="shared" si="0"/>
        <v>553350.31600000011</v>
      </c>
      <c r="O16" s="55">
        <f t="shared" si="0"/>
        <v>15505.799999999988</v>
      </c>
      <c r="P16" s="55">
        <f t="shared" si="0"/>
        <v>36490.316000000108</v>
      </c>
      <c r="Q16" s="9"/>
      <c r="R16" s="22"/>
      <c r="S16" s="22"/>
      <c r="T16" s="27"/>
    </row>
    <row r="17" spans="1:23" ht="15.75" x14ac:dyDescent="0.25">
      <c r="A17" s="48"/>
      <c r="B17" s="22"/>
      <c r="C17" s="22"/>
      <c r="D17" s="22"/>
      <c r="E17" s="9"/>
      <c r="F17" s="9"/>
      <c r="G17" s="9"/>
      <c r="H17" s="9"/>
      <c r="I17" s="9"/>
      <c r="J17" s="9"/>
      <c r="K17" s="9"/>
      <c r="L17" s="52" t="s">
        <v>58</v>
      </c>
      <c r="M17" s="53">
        <f t="shared" si="0"/>
        <v>690612</v>
      </c>
      <c r="N17" s="53">
        <f t="shared" si="0"/>
        <v>739369.20720000006</v>
      </c>
      <c r="O17" s="53">
        <f t="shared" si="0"/>
        <v>20718.359999999986</v>
      </c>
      <c r="P17" s="53">
        <f t="shared" si="0"/>
        <v>48757.207200000092</v>
      </c>
      <c r="Q17" s="9"/>
      <c r="R17" s="22"/>
      <c r="S17" s="22"/>
      <c r="T17" s="27"/>
    </row>
    <row r="18" spans="1:23" ht="15.75" x14ac:dyDescent="0.25">
      <c r="A18" s="48"/>
      <c r="B18" s="22"/>
      <c r="C18" s="22"/>
      <c r="D18" s="22"/>
      <c r="E18" s="9"/>
      <c r="F18" s="9"/>
      <c r="G18" s="9"/>
      <c r="H18" s="9"/>
      <c r="I18" s="9"/>
      <c r="J18" s="9"/>
      <c r="K18" s="9"/>
      <c r="L18" s="52" t="s">
        <v>59</v>
      </c>
      <c r="M18" s="53">
        <f t="shared" si="0"/>
        <v>1049927</v>
      </c>
      <c r="N18" s="53">
        <f t="shared" si="0"/>
        <v>1124051.8462</v>
      </c>
      <c r="O18" s="53">
        <f t="shared" si="0"/>
        <v>31497.809999999998</v>
      </c>
      <c r="P18" s="53">
        <f t="shared" si="0"/>
        <v>74124.846200000116</v>
      </c>
      <c r="Q18" s="9"/>
      <c r="R18" s="22"/>
      <c r="S18" s="22"/>
      <c r="T18" s="27"/>
    </row>
    <row r="19" spans="1:23" ht="15.75" x14ac:dyDescent="0.25">
      <c r="A19" s="48"/>
      <c r="B19" s="22"/>
      <c r="C19" s="22"/>
      <c r="D19" s="22"/>
      <c r="E19" s="9"/>
      <c r="F19" s="9"/>
      <c r="G19" s="9"/>
      <c r="H19" s="9"/>
      <c r="I19" s="9"/>
      <c r="J19" s="9"/>
      <c r="K19" s="9"/>
      <c r="L19" s="52" t="s">
        <v>60</v>
      </c>
      <c r="M19" s="53">
        <f t="shared" si="0"/>
        <v>2156687</v>
      </c>
      <c r="N19" s="53">
        <f t="shared" si="0"/>
        <v>2308949.1022000001</v>
      </c>
      <c r="O19" s="53">
        <f t="shared" si="0"/>
        <v>64700.610000000277</v>
      </c>
      <c r="P19" s="53">
        <f t="shared" si="0"/>
        <v>152262.10220000017</v>
      </c>
      <c r="Q19" s="9"/>
      <c r="R19" s="22"/>
      <c r="S19" s="22"/>
      <c r="T19" s="27"/>
    </row>
    <row r="20" spans="1:23" ht="15.75" x14ac:dyDescent="0.25">
      <c r="A20" s="48"/>
      <c r="B20" s="22"/>
      <c r="C20" s="22"/>
      <c r="D20" s="22"/>
      <c r="E20" s="9"/>
      <c r="F20" s="9"/>
      <c r="G20" s="9"/>
      <c r="H20" s="9"/>
      <c r="I20" s="9"/>
      <c r="J20" s="9"/>
      <c r="K20" s="9"/>
      <c r="L20" s="52" t="s">
        <v>61</v>
      </c>
      <c r="M20" s="53">
        <f t="shared" si="0"/>
        <v>2602648</v>
      </c>
      <c r="N20" s="53">
        <f t="shared" si="0"/>
        <v>2786394.9488000004</v>
      </c>
      <c r="O20" s="53">
        <f t="shared" si="0"/>
        <v>78079.440000000293</v>
      </c>
      <c r="P20" s="53">
        <f t="shared" si="0"/>
        <v>183746.94880000022</v>
      </c>
      <c r="Q20" s="9"/>
      <c r="R20" s="22"/>
      <c r="S20" s="22"/>
      <c r="T20" s="27"/>
      <c r="V20" s="67"/>
      <c r="W20" s="66"/>
    </row>
    <row r="21" spans="1:23" ht="15.75" x14ac:dyDescent="0.25">
      <c r="A21" s="48"/>
      <c r="B21" s="22"/>
      <c r="C21" s="22"/>
      <c r="D21" s="22"/>
      <c r="E21" s="9"/>
      <c r="F21" s="9"/>
      <c r="G21" s="9"/>
      <c r="H21" s="9"/>
      <c r="I21" s="9"/>
      <c r="J21" s="9"/>
      <c r="K21" s="9"/>
      <c r="L21" s="52" t="s">
        <v>62</v>
      </c>
      <c r="M21" s="53">
        <f t="shared" si="0"/>
        <v>3042430</v>
      </c>
      <c r="N21" s="53">
        <f t="shared" si="0"/>
        <v>3257225.5580000002</v>
      </c>
      <c r="O21" s="53">
        <f t="shared" si="0"/>
        <v>91272.900000000256</v>
      </c>
      <c r="P21" s="53">
        <f t="shared" si="0"/>
        <v>214795.55800000022</v>
      </c>
      <c r="Q21" s="9"/>
      <c r="R21" s="22"/>
      <c r="S21" s="22"/>
      <c r="T21" s="27"/>
      <c r="W21" s="66"/>
    </row>
    <row r="22" spans="1:23" ht="15.75" x14ac:dyDescent="0.25">
      <c r="A22" s="48"/>
      <c r="B22" s="22"/>
      <c r="C22" s="22"/>
      <c r="D22" s="22"/>
      <c r="E22" s="9"/>
      <c r="F22" s="9"/>
      <c r="G22" s="9"/>
      <c r="H22" s="9"/>
      <c r="I22" s="9"/>
      <c r="J22" s="9"/>
      <c r="K22" s="9"/>
      <c r="L22" s="52" t="s">
        <v>63</v>
      </c>
      <c r="M22" s="53">
        <f t="shared" si="0"/>
        <v>4030120</v>
      </c>
      <c r="N22" s="53">
        <f t="shared" si="0"/>
        <v>4314646.4720000001</v>
      </c>
      <c r="O22" s="53">
        <f t="shared" si="0"/>
        <v>120903.60000000044</v>
      </c>
      <c r="P22" s="53">
        <f t="shared" si="0"/>
        <v>284526.4720000003</v>
      </c>
      <c r="Q22" s="9"/>
      <c r="R22" s="22"/>
      <c r="S22" s="22"/>
      <c r="T22" s="27"/>
      <c r="W22" s="66"/>
    </row>
    <row r="23" spans="1:23" ht="15.75" x14ac:dyDescent="0.25">
      <c r="A23" s="48"/>
      <c r="B23" s="22"/>
      <c r="C23" s="22"/>
      <c r="D23" s="22"/>
      <c r="E23" s="9"/>
      <c r="F23" s="9"/>
      <c r="G23" s="9"/>
      <c r="H23" s="9"/>
      <c r="I23" s="9"/>
      <c r="J23" s="9"/>
      <c r="K23" s="9"/>
      <c r="L23" s="52" t="s">
        <v>64</v>
      </c>
      <c r="M23" s="53">
        <f t="shared" si="0"/>
        <v>4594061</v>
      </c>
      <c r="N23" s="53">
        <f t="shared" si="0"/>
        <v>4918401.7066000002</v>
      </c>
      <c r="O23" s="53">
        <f t="shared" si="0"/>
        <v>137821.83000000054</v>
      </c>
      <c r="P23" s="53">
        <f t="shared" si="0"/>
        <v>324340.70660000038</v>
      </c>
      <c r="Q23" s="9"/>
      <c r="R23" s="22"/>
      <c r="S23" s="22"/>
      <c r="T23" s="27"/>
    </row>
    <row r="24" spans="1:23" ht="15.75" x14ac:dyDescent="0.25">
      <c r="A24" s="48"/>
      <c r="B24" s="22"/>
      <c r="C24" s="22"/>
      <c r="D24" s="22"/>
      <c r="E24" s="9"/>
      <c r="F24" s="9"/>
      <c r="G24" s="9"/>
      <c r="H24" s="9"/>
      <c r="I24" s="9"/>
      <c r="J24" s="9"/>
      <c r="K24" s="9"/>
      <c r="L24" s="52" t="s">
        <v>65</v>
      </c>
      <c r="M24" s="53">
        <f t="shared" si="0"/>
        <v>4805405</v>
      </c>
      <c r="N24" s="53">
        <f t="shared" si="0"/>
        <v>5144666.5930000003</v>
      </c>
      <c r="O24" s="53">
        <f t="shared" si="0"/>
        <v>144162.15000000052</v>
      </c>
      <c r="P24" s="53">
        <f t="shared" si="0"/>
        <v>339261.59300000034</v>
      </c>
      <c r="Q24" s="9"/>
      <c r="R24" s="22"/>
      <c r="S24" s="22"/>
      <c r="T24" s="27"/>
    </row>
    <row r="25" spans="1:23" ht="15.75" x14ac:dyDescent="0.25">
      <c r="A25" s="51"/>
      <c r="B25" s="22"/>
      <c r="C25" s="22"/>
      <c r="D25" s="22"/>
      <c r="E25" s="9"/>
      <c r="F25" s="9"/>
      <c r="G25" s="9"/>
      <c r="H25" s="9"/>
      <c r="I25" s="9"/>
      <c r="J25" s="9"/>
      <c r="K25" s="9"/>
      <c r="L25" s="52" t="s">
        <v>66</v>
      </c>
      <c r="M25" s="53">
        <f t="shared" si="0"/>
        <v>6055856</v>
      </c>
      <c r="N25" s="53">
        <f t="shared" si="0"/>
        <v>6483399.433600001</v>
      </c>
      <c r="O25" s="53">
        <f t="shared" si="0"/>
        <v>181675.68000000078</v>
      </c>
      <c r="P25" s="53">
        <f t="shared" si="0"/>
        <v>427543.43360000057</v>
      </c>
      <c r="Q25" s="9"/>
      <c r="R25" s="22"/>
      <c r="S25" s="22"/>
      <c r="T25" s="27"/>
    </row>
    <row r="26" spans="1:23" ht="15.75" x14ac:dyDescent="0.25">
      <c r="A26" s="51"/>
      <c r="B26" s="22"/>
      <c r="C26" s="22"/>
      <c r="D26" s="22"/>
      <c r="E26" s="9"/>
      <c r="F26" s="9"/>
      <c r="G26" s="9"/>
      <c r="H26" s="9"/>
      <c r="I26" s="9"/>
      <c r="J26" s="9"/>
      <c r="K26" s="9"/>
      <c r="L26" s="52" t="s">
        <v>67</v>
      </c>
      <c r="M26" s="53">
        <f t="shared" si="0"/>
        <v>7117610</v>
      </c>
      <c r="N26" s="53">
        <f t="shared" si="0"/>
        <v>7620113.2660000008</v>
      </c>
      <c r="O26" s="53">
        <f t="shared" si="0"/>
        <v>213528.30000000077</v>
      </c>
      <c r="P26" s="53">
        <f t="shared" si="0"/>
        <v>502503.26600000053</v>
      </c>
      <c r="Q26" s="9"/>
      <c r="R26" s="22"/>
      <c r="S26" s="22"/>
      <c r="T26" s="27"/>
    </row>
    <row r="27" spans="1:23" ht="16.5" thickBot="1" x14ac:dyDescent="0.3">
      <c r="B27" s="22"/>
      <c r="C27" s="22"/>
      <c r="D27" s="22"/>
      <c r="E27" s="9"/>
      <c r="F27" s="9"/>
      <c r="G27" s="9"/>
      <c r="H27" s="9"/>
      <c r="I27" s="9"/>
      <c r="J27" s="9"/>
      <c r="K27" s="9"/>
      <c r="L27" s="56" t="s">
        <v>68</v>
      </c>
      <c r="M27" s="57">
        <f t="shared" si="0"/>
        <v>12031736</v>
      </c>
      <c r="N27" s="57">
        <f t="shared" si="0"/>
        <v>12881176.5616</v>
      </c>
      <c r="O27" s="57">
        <f t="shared" si="0"/>
        <v>360952.08000000194</v>
      </c>
      <c r="P27" s="57">
        <f t="shared" si="0"/>
        <v>849440.56160000036</v>
      </c>
      <c r="Q27" s="9"/>
      <c r="R27" s="22"/>
      <c r="S27" s="22"/>
      <c r="T27" s="27"/>
    </row>
    <row r="28" spans="1:23" x14ac:dyDescent="0.25">
      <c r="B28" s="22"/>
      <c r="C28" s="22"/>
      <c r="D28" s="22"/>
      <c r="E28" s="9"/>
      <c r="F28" s="9"/>
      <c r="G28" s="9"/>
      <c r="H28" s="9"/>
      <c r="I28" s="9"/>
      <c r="J28" s="9"/>
      <c r="K28" s="9"/>
      <c r="L28" s="9"/>
      <c r="M28" s="9"/>
      <c r="N28" s="9"/>
      <c r="O28" s="9"/>
      <c r="P28" s="9"/>
      <c r="Q28" s="9"/>
      <c r="R28" s="22"/>
      <c r="S28" s="22"/>
      <c r="T28" s="27"/>
    </row>
    <row r="29" spans="1:23" ht="20.25" thickBot="1" x14ac:dyDescent="0.4">
      <c r="B29" s="22"/>
      <c r="C29" s="22"/>
      <c r="D29" s="22"/>
      <c r="E29" s="9"/>
      <c r="F29" s="9"/>
      <c r="G29" s="9"/>
      <c r="H29" s="9"/>
      <c r="I29" s="9"/>
      <c r="J29" s="9"/>
      <c r="K29" s="9"/>
      <c r="L29" s="70" t="str">
        <f>IF(A16&gt;0,"Scenerio Applied","No Scenario Applied")</f>
        <v>Scenerio Applied</v>
      </c>
      <c r="M29" s="70"/>
      <c r="N29" s="70"/>
      <c r="O29" s="70"/>
      <c r="P29" s="70"/>
      <c r="Q29" s="9"/>
      <c r="R29" s="22"/>
      <c r="S29" s="22"/>
      <c r="T29" s="27"/>
    </row>
    <row r="30" spans="1:23" x14ac:dyDescent="0.25">
      <c r="B30" s="22"/>
      <c r="C30" s="22"/>
      <c r="D30" s="22"/>
      <c r="E30" s="9"/>
      <c r="F30" s="9"/>
      <c r="G30" s="9"/>
      <c r="H30" s="9"/>
      <c r="I30" s="9"/>
      <c r="J30" s="9"/>
      <c r="K30" s="9"/>
      <c r="N30" s="64"/>
      <c r="O30" s="40"/>
      <c r="P30" s="9"/>
      <c r="Q30" s="9"/>
      <c r="R30" s="22"/>
      <c r="S30" s="22"/>
      <c r="T30" s="27"/>
    </row>
    <row r="31" spans="1:23" ht="16.5" thickBot="1" x14ac:dyDescent="0.3">
      <c r="B31" s="22"/>
      <c r="C31" s="22"/>
      <c r="D31" s="22"/>
      <c r="E31" s="28"/>
      <c r="F31" s="28"/>
      <c r="G31" s="28"/>
      <c r="H31" s="28"/>
      <c r="I31" s="28"/>
      <c r="J31" s="28"/>
      <c r="K31" s="28"/>
      <c r="L31" s="28"/>
      <c r="M31" s="41">
        <f>Backend!AS5</f>
        <v>5</v>
      </c>
      <c r="N31" s="71" t="str">
        <f>IF(M31=AA4,AC6,AA6)</f>
        <v>Product (s) Selected</v>
      </c>
      <c r="O31" s="71"/>
      <c r="P31" s="28"/>
      <c r="Q31" s="28"/>
      <c r="R31" s="29"/>
      <c r="S31" s="29"/>
      <c r="T31" s="30"/>
    </row>
    <row r="32" spans="1:23" ht="15.75" thickTop="1" x14ac:dyDescent="0.25"/>
  </sheetData>
  <mergeCells count="2">
    <mergeCell ref="L29:P29"/>
    <mergeCell ref="N31:O31"/>
  </mergeCells>
  <conditionalFormatting sqref="M16:M27">
    <cfRule type="dataBar" priority="3">
      <dataBar>
        <cfvo type="min"/>
        <cfvo type="max"/>
        <color theme="5" tint="-0.499984740745262"/>
      </dataBar>
      <extLst>
        <ext xmlns:x14="http://schemas.microsoft.com/office/spreadsheetml/2009/9/main" uri="{B025F937-C7B1-47D3-B67F-A62EFF666E3E}">
          <x14:id>{B776A380-87E6-49B7-91A1-64EC4927FFF0}</x14:id>
        </ext>
      </extLst>
    </cfRule>
    <cfRule type="dataBar" priority="8">
      <dataBar>
        <cfvo type="min"/>
        <cfvo type="max"/>
        <color theme="4" tint="-0.249977111117893"/>
      </dataBar>
      <extLst>
        <ext xmlns:x14="http://schemas.microsoft.com/office/spreadsheetml/2009/9/main" uri="{B025F937-C7B1-47D3-B67F-A62EFF666E3E}">
          <x14:id>{C8BA4769-99B8-45C9-8CF9-AE2C6ABE32F9}</x14:id>
        </ext>
      </extLst>
    </cfRule>
    <cfRule type="dataBar" priority="9">
      <dataBar>
        <cfvo type="min"/>
        <cfvo type="max"/>
        <color theme="4" tint="0.39997558519241921"/>
      </dataBar>
      <extLst>
        <ext xmlns:x14="http://schemas.microsoft.com/office/spreadsheetml/2009/9/main" uri="{B025F937-C7B1-47D3-B67F-A62EFF666E3E}">
          <x14:id>{EB59A6C3-5C0A-4D08-9F9B-C65E67273675}</x14:id>
        </ext>
      </extLst>
    </cfRule>
    <cfRule type="dataBar" priority="10">
      <dataBar>
        <cfvo type="min"/>
        <cfvo type="max"/>
        <color rgb="FF00B050"/>
      </dataBar>
      <extLst>
        <ext xmlns:x14="http://schemas.microsoft.com/office/spreadsheetml/2009/9/main" uri="{B025F937-C7B1-47D3-B67F-A62EFF666E3E}">
          <x14:id>{7D126B80-4E8C-4C11-A910-C924CA1A5F48}</x14:id>
        </ext>
      </extLst>
    </cfRule>
    <cfRule type="dataBar" priority="18">
      <dataBar>
        <cfvo type="min"/>
        <cfvo type="max"/>
        <color rgb="FF008AEF"/>
      </dataBar>
      <extLst>
        <ext xmlns:x14="http://schemas.microsoft.com/office/spreadsheetml/2009/9/main" uri="{B025F937-C7B1-47D3-B67F-A62EFF666E3E}">
          <x14:id>{F7EDB65C-E772-48F7-9B4F-55F7EBD9FE64}</x14:id>
        </ext>
      </extLst>
    </cfRule>
  </conditionalFormatting>
  <conditionalFormatting sqref="N16:N27">
    <cfRule type="dataBar" priority="2">
      <dataBar>
        <cfvo type="min"/>
        <cfvo type="max"/>
        <color rgb="FF92D050"/>
      </dataBar>
      <extLst>
        <ext xmlns:x14="http://schemas.microsoft.com/office/spreadsheetml/2009/9/main" uri="{B025F937-C7B1-47D3-B67F-A62EFF666E3E}">
          <x14:id>{EC615CB3-BD18-4491-A3E4-6BFA2A2391C2}</x14:id>
        </ext>
      </extLst>
    </cfRule>
    <cfRule type="dataBar" priority="4">
      <dataBar>
        <cfvo type="min"/>
        <cfvo type="max"/>
        <color theme="7" tint="-0.499984740745262"/>
      </dataBar>
      <extLst>
        <ext xmlns:x14="http://schemas.microsoft.com/office/spreadsheetml/2009/9/main" uri="{B025F937-C7B1-47D3-B67F-A62EFF666E3E}">
          <x14:id>{DAC57193-3D0F-406A-8695-2809D0C3D8A2}</x14:id>
        </ext>
      </extLst>
    </cfRule>
    <cfRule type="dataBar" priority="16">
      <dataBar>
        <cfvo type="min"/>
        <cfvo type="max"/>
        <color theme="4" tint="-0.249977111117893"/>
      </dataBar>
      <extLst>
        <ext xmlns:x14="http://schemas.microsoft.com/office/spreadsheetml/2009/9/main" uri="{B025F937-C7B1-47D3-B67F-A62EFF666E3E}">
          <x14:id>{0916E6D7-6F47-44DF-8B3B-8DC7F7504916}</x14:id>
        </ext>
      </extLst>
    </cfRule>
    <cfRule type="dataBar" priority="17">
      <dataBar>
        <cfvo type="min"/>
        <cfvo type="max"/>
        <color theme="4" tint="0.39997558519241921"/>
      </dataBar>
      <extLst>
        <ext xmlns:x14="http://schemas.microsoft.com/office/spreadsheetml/2009/9/main" uri="{B025F937-C7B1-47D3-B67F-A62EFF666E3E}">
          <x14:id>{AA5ECA24-4882-4EF6-AC3E-141B05FD4815}</x14:id>
        </ext>
      </extLst>
    </cfRule>
  </conditionalFormatting>
  <conditionalFormatting sqref="O16:O27">
    <cfRule type="dataBar" priority="1">
      <dataBar>
        <cfvo type="min"/>
        <cfvo type="max"/>
        <color theme="5" tint="-0.499984740745262"/>
      </dataBar>
      <extLst>
        <ext xmlns:x14="http://schemas.microsoft.com/office/spreadsheetml/2009/9/main" uri="{B025F937-C7B1-47D3-B67F-A62EFF666E3E}">
          <x14:id>{E3DF1A47-FC90-439E-AC8B-1650FA92D293}</x14:id>
        </ext>
      </extLst>
    </cfRule>
    <cfRule type="dataBar" priority="5">
      <dataBar>
        <cfvo type="min"/>
        <cfvo type="max"/>
        <color theme="9" tint="-0.499984740745262"/>
      </dataBar>
      <extLst>
        <ext xmlns:x14="http://schemas.microsoft.com/office/spreadsheetml/2009/9/main" uri="{B025F937-C7B1-47D3-B67F-A62EFF666E3E}">
          <x14:id>{BF43A3DB-FCD9-4376-B404-7DD267ADF1AD}</x14:id>
        </ext>
      </extLst>
    </cfRule>
    <cfRule type="dataBar" priority="15">
      <dataBar>
        <cfvo type="min"/>
        <cfvo type="max"/>
        <color rgb="FF008AEF"/>
      </dataBar>
      <extLst>
        <ext xmlns:x14="http://schemas.microsoft.com/office/spreadsheetml/2009/9/main" uri="{B025F937-C7B1-47D3-B67F-A62EFF666E3E}">
          <x14:id>{D887528B-1611-4619-B740-B5DC764AA46B}</x14:id>
        </ext>
      </extLst>
    </cfRule>
  </conditionalFormatting>
  <conditionalFormatting sqref="P16:P27">
    <cfRule type="dataBar" priority="11">
      <dataBar>
        <cfvo type="min"/>
        <cfvo type="max"/>
        <color rgb="FF92D050"/>
      </dataBar>
      <extLst>
        <ext xmlns:x14="http://schemas.microsoft.com/office/spreadsheetml/2009/9/main" uri="{B025F937-C7B1-47D3-B67F-A62EFF666E3E}">
          <x14:id>{FE9B4649-3684-430F-ADC3-0B3EEE14DC3E}</x14:id>
        </ext>
      </extLst>
    </cfRule>
    <cfRule type="dataBar" priority="14">
      <dataBar>
        <cfvo type="min"/>
        <cfvo type="max"/>
        <color rgb="FF63C384"/>
      </dataBar>
      <extLst>
        <ext xmlns:x14="http://schemas.microsoft.com/office/spreadsheetml/2009/9/main" uri="{B025F937-C7B1-47D3-B67F-A62EFF666E3E}">
          <x14:id>{655C3359-C36A-456B-9380-85B49CBE95DB}</x14:id>
        </ext>
      </extLst>
    </cfRule>
  </conditionalFormatting>
  <conditionalFormatting sqref="L29:P29">
    <cfRule type="expression" dxfId="47" priority="6">
      <formula>$A$16&gt;=1</formula>
    </cfRule>
    <cfRule type="expression" dxfId="46" priority="7">
      <formula>$A$16=0</formula>
    </cfRule>
  </conditionalFormatting>
  <pageMargins left="0.7" right="0.7" top="0.75" bottom="0.75" header="0.3" footer="0.3"/>
  <pageSetup orientation="portrait" r:id="rId1"/>
  <drawing r:id="rId2"/>
  <extLst>
    <ext xmlns:x14="http://schemas.microsoft.com/office/spreadsheetml/2009/9/main" uri="{78C0D931-6437-407d-A8EE-F0AAD7539E65}">
      <x14:conditionalFormattings>
        <x14:conditionalFormatting xmlns:xm="http://schemas.microsoft.com/office/excel/2006/main">
          <x14:cfRule type="dataBar" id="{B776A380-87E6-49B7-91A1-64EC4927FFF0}">
            <x14:dataBar minLength="0" maxLength="100" gradient="0">
              <x14:cfvo type="autoMin"/>
              <x14:cfvo type="autoMax"/>
              <x14:negativeFillColor rgb="FFFF0000"/>
              <x14:axisColor rgb="FF000000"/>
            </x14:dataBar>
          </x14:cfRule>
          <x14:cfRule type="dataBar" id="{C8BA4769-99B8-45C9-8CF9-AE2C6ABE32F9}">
            <x14:dataBar minLength="0" maxLength="100" gradient="0">
              <x14:cfvo type="autoMin"/>
              <x14:cfvo type="autoMax"/>
              <x14:negativeFillColor rgb="FFFF0000"/>
              <x14:axisColor rgb="FF000000"/>
            </x14:dataBar>
          </x14:cfRule>
          <x14:cfRule type="dataBar" id="{EB59A6C3-5C0A-4D08-9F9B-C65E67273675}">
            <x14:dataBar minLength="0" maxLength="100" gradient="0">
              <x14:cfvo type="autoMin"/>
              <x14:cfvo type="autoMax"/>
              <x14:negativeFillColor rgb="FFFF0000"/>
              <x14:axisColor rgb="FF000000"/>
            </x14:dataBar>
          </x14:cfRule>
          <x14:cfRule type="dataBar" id="{7D126B80-4E8C-4C11-A910-C924CA1A5F48}">
            <x14:dataBar minLength="0" maxLength="100" gradient="0">
              <x14:cfvo type="autoMin"/>
              <x14:cfvo type="autoMax"/>
              <x14:negativeFillColor rgb="FFFF0000"/>
              <x14:axisColor rgb="FF000000"/>
            </x14:dataBar>
          </x14:cfRule>
          <x14:cfRule type="dataBar" id="{F7EDB65C-E772-48F7-9B4F-55F7EBD9FE64}">
            <x14:dataBar minLength="0" maxLength="100" gradient="0">
              <x14:cfvo type="autoMin"/>
              <x14:cfvo type="autoMax"/>
              <x14:negativeFillColor rgb="FFFF0000"/>
              <x14:axisColor rgb="FF000000"/>
            </x14:dataBar>
          </x14:cfRule>
          <xm:sqref>M16:M27</xm:sqref>
        </x14:conditionalFormatting>
        <x14:conditionalFormatting xmlns:xm="http://schemas.microsoft.com/office/excel/2006/main">
          <x14:cfRule type="dataBar" id="{EC615CB3-BD18-4491-A3E4-6BFA2A2391C2}">
            <x14:dataBar minLength="0" maxLength="100" gradient="0">
              <x14:cfvo type="autoMin"/>
              <x14:cfvo type="autoMax"/>
              <x14:negativeFillColor rgb="FFFF0000"/>
              <x14:axisColor rgb="FF000000"/>
            </x14:dataBar>
          </x14:cfRule>
          <x14:cfRule type="dataBar" id="{DAC57193-3D0F-406A-8695-2809D0C3D8A2}">
            <x14:dataBar minLength="0" maxLength="100" gradient="0">
              <x14:cfvo type="autoMin"/>
              <x14:cfvo type="autoMax"/>
              <x14:negativeFillColor rgb="FFFF0000"/>
              <x14:axisColor rgb="FF000000"/>
            </x14:dataBar>
          </x14:cfRule>
          <x14:cfRule type="dataBar" id="{0916E6D7-6F47-44DF-8B3B-8DC7F7504916}">
            <x14:dataBar minLength="0" maxLength="100" gradient="0">
              <x14:cfvo type="autoMin"/>
              <x14:cfvo type="autoMax"/>
              <x14:negativeFillColor rgb="FFFF0000"/>
              <x14:axisColor rgb="FF000000"/>
            </x14:dataBar>
          </x14:cfRule>
          <x14:cfRule type="dataBar" id="{AA5ECA24-4882-4EF6-AC3E-141B05FD4815}">
            <x14:dataBar minLength="0" maxLength="100" gradient="0">
              <x14:cfvo type="autoMin"/>
              <x14:cfvo type="autoMax"/>
              <x14:negativeFillColor rgb="FFFF0000"/>
              <x14:axisColor rgb="FF000000"/>
            </x14:dataBar>
          </x14:cfRule>
          <xm:sqref>N16:N27</xm:sqref>
        </x14:conditionalFormatting>
        <x14:conditionalFormatting xmlns:xm="http://schemas.microsoft.com/office/excel/2006/main">
          <x14:cfRule type="dataBar" id="{E3DF1A47-FC90-439E-AC8B-1650FA92D293}">
            <x14:dataBar minLength="0" maxLength="100" gradient="0">
              <x14:cfvo type="autoMin"/>
              <x14:cfvo type="autoMax"/>
              <x14:negativeFillColor rgb="FFFF0000"/>
              <x14:axisColor rgb="FF000000"/>
            </x14:dataBar>
          </x14:cfRule>
          <x14:cfRule type="dataBar" id="{BF43A3DB-FCD9-4376-B404-7DD267ADF1AD}">
            <x14:dataBar minLength="0" maxLength="100" gradient="0">
              <x14:cfvo type="autoMin"/>
              <x14:cfvo type="autoMax"/>
              <x14:negativeFillColor rgb="FFFF0000"/>
              <x14:axisColor rgb="FF000000"/>
            </x14:dataBar>
          </x14:cfRule>
          <x14:cfRule type="dataBar" id="{D887528B-1611-4619-B740-B5DC764AA46B}">
            <x14:dataBar minLength="0" maxLength="100" gradient="0">
              <x14:cfvo type="autoMin"/>
              <x14:cfvo type="autoMax"/>
              <x14:negativeFillColor rgb="FFFF0000"/>
              <x14:axisColor rgb="FF000000"/>
            </x14:dataBar>
          </x14:cfRule>
          <xm:sqref>O16:O27</xm:sqref>
        </x14:conditionalFormatting>
        <x14:conditionalFormatting xmlns:xm="http://schemas.microsoft.com/office/excel/2006/main">
          <x14:cfRule type="dataBar" id="{FE9B4649-3684-430F-ADC3-0B3EEE14DC3E}">
            <x14:dataBar minLength="0" maxLength="100" gradient="0">
              <x14:cfvo type="autoMin"/>
              <x14:cfvo type="autoMax"/>
              <x14:negativeFillColor rgb="FFFF0000"/>
              <x14:axisColor rgb="FF000000"/>
            </x14:dataBar>
          </x14:cfRule>
          <x14:cfRule type="dataBar" id="{655C3359-C36A-456B-9380-85B49CBE95DB}">
            <x14:dataBar minLength="0" maxLength="100" gradient="0">
              <x14:cfvo type="autoMin"/>
              <x14:cfvo type="autoMax"/>
              <x14:negativeFillColor rgb="FFFF0000"/>
              <x14:axisColor rgb="FF000000"/>
            </x14:dataBar>
          </x14:cfRule>
          <xm:sqref>P16:P27</xm:sqref>
        </x14:conditionalFormatting>
      </x14:conditionalFormattings>
    </ex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59"/>
  <sheetViews>
    <sheetView topLeftCell="A12" workbookViewId="0">
      <selection activeCell="E15" sqref="E15"/>
    </sheetView>
  </sheetViews>
  <sheetFormatPr defaultRowHeight="15" x14ac:dyDescent="0.25"/>
  <cols>
    <col min="1" max="1" width="19.28515625" style="5" customWidth="1"/>
    <col min="2" max="2" width="19.140625" bestFit="1" customWidth="1"/>
    <col min="6" max="6" width="9.140625" style="33" customWidth="1"/>
  </cols>
  <sheetData>
    <row r="1" spans="1:6" x14ac:dyDescent="0.25">
      <c r="A1" s="4" t="s">
        <v>0</v>
      </c>
      <c r="B1" t="s">
        <v>1</v>
      </c>
      <c r="C1" t="s">
        <v>34</v>
      </c>
      <c r="D1" t="s">
        <v>35</v>
      </c>
      <c r="E1" t="s">
        <v>48</v>
      </c>
      <c r="F1" s="33" t="s">
        <v>56</v>
      </c>
    </row>
    <row r="2" spans="1:6" x14ac:dyDescent="0.25">
      <c r="A2" s="4">
        <v>43941</v>
      </c>
      <c r="B2" t="s">
        <v>2</v>
      </c>
      <c r="C2">
        <v>2</v>
      </c>
      <c r="D2">
        <v>100</v>
      </c>
      <c r="E2">
        <v>97</v>
      </c>
      <c r="F2" s="33">
        <f>Table1[[#This Row],[Date]]</f>
        <v>43941</v>
      </c>
    </row>
    <row r="3" spans="1:6" x14ac:dyDescent="0.25">
      <c r="A3" s="4">
        <v>43943</v>
      </c>
      <c r="B3" t="s">
        <v>3</v>
      </c>
      <c r="C3">
        <v>20</v>
      </c>
      <c r="D3">
        <v>50</v>
      </c>
      <c r="E3">
        <v>48.5</v>
      </c>
      <c r="F3" s="33">
        <f>Table1[[#This Row],[Date]]</f>
        <v>43943</v>
      </c>
    </row>
    <row r="4" spans="1:6" x14ac:dyDescent="0.25">
      <c r="A4" s="4">
        <v>43945</v>
      </c>
      <c r="B4" t="s">
        <v>4</v>
      </c>
      <c r="C4">
        <v>30</v>
      </c>
      <c r="D4">
        <v>30</v>
      </c>
      <c r="E4">
        <v>29.099999999999998</v>
      </c>
      <c r="F4" s="33">
        <f>Table1[[#This Row],[Date]]</f>
        <v>43945</v>
      </c>
    </row>
    <row r="5" spans="1:6" x14ac:dyDescent="0.25">
      <c r="A5" s="4">
        <v>43947</v>
      </c>
      <c r="B5" t="s">
        <v>5</v>
      </c>
      <c r="C5">
        <v>2</v>
      </c>
      <c r="D5">
        <v>45</v>
      </c>
      <c r="E5">
        <v>43.65</v>
      </c>
      <c r="F5" s="33">
        <f>Table1[[#This Row],[Date]]</f>
        <v>43947</v>
      </c>
    </row>
    <row r="6" spans="1:6" x14ac:dyDescent="0.25">
      <c r="A6" s="4">
        <v>43949</v>
      </c>
      <c r="B6" t="s">
        <v>6</v>
      </c>
      <c r="C6">
        <v>5</v>
      </c>
      <c r="D6">
        <v>70</v>
      </c>
      <c r="E6">
        <v>67.899999999999991</v>
      </c>
      <c r="F6" s="33">
        <f>Table1[[#This Row],[Date]]</f>
        <v>43949</v>
      </c>
    </row>
    <row r="7" spans="1:6" x14ac:dyDescent="0.25">
      <c r="A7" s="4">
        <v>43951</v>
      </c>
      <c r="B7" t="s">
        <v>7</v>
      </c>
      <c r="C7">
        <v>8</v>
      </c>
      <c r="D7">
        <v>90</v>
      </c>
      <c r="E7">
        <v>87.3</v>
      </c>
      <c r="F7" s="33">
        <f>Table1[[#This Row],[Date]]</f>
        <v>43951</v>
      </c>
    </row>
    <row r="8" spans="1:6" x14ac:dyDescent="0.25">
      <c r="A8" s="4">
        <v>43953</v>
      </c>
      <c r="B8" t="s">
        <v>8</v>
      </c>
      <c r="C8">
        <v>10</v>
      </c>
      <c r="D8">
        <v>80</v>
      </c>
      <c r="E8">
        <v>77.599999999999994</v>
      </c>
      <c r="F8" s="33">
        <f>Table1[[#This Row],[Date]]</f>
        <v>43953</v>
      </c>
    </row>
    <row r="9" spans="1:6" x14ac:dyDescent="0.25">
      <c r="A9" s="1">
        <v>43955</v>
      </c>
      <c r="B9" t="s">
        <v>9</v>
      </c>
      <c r="C9">
        <v>7</v>
      </c>
      <c r="D9">
        <v>12</v>
      </c>
      <c r="E9">
        <v>11.64</v>
      </c>
      <c r="F9" s="33">
        <f>Table1[[#This Row],[Date]]</f>
        <v>43955</v>
      </c>
    </row>
    <row r="10" spans="1:6" x14ac:dyDescent="0.25">
      <c r="A10" s="4">
        <v>43957</v>
      </c>
      <c r="B10" t="s">
        <v>3</v>
      </c>
      <c r="C10">
        <v>8</v>
      </c>
      <c r="D10">
        <v>50</v>
      </c>
      <c r="E10">
        <v>48.5</v>
      </c>
      <c r="F10" s="33">
        <f>Table1[[#This Row],[Date]]</f>
        <v>43957</v>
      </c>
    </row>
    <row r="11" spans="1:6" x14ac:dyDescent="0.25">
      <c r="A11" s="1">
        <v>43958</v>
      </c>
      <c r="B11" t="s">
        <v>10</v>
      </c>
      <c r="C11">
        <v>9</v>
      </c>
      <c r="D11">
        <v>15</v>
      </c>
      <c r="E11">
        <v>14.549999999999999</v>
      </c>
      <c r="F11" s="33">
        <f>Table1[[#This Row],[Date]]</f>
        <v>43958</v>
      </c>
    </row>
    <row r="12" spans="1:6" x14ac:dyDescent="0.25">
      <c r="A12" s="4">
        <v>43959</v>
      </c>
      <c r="B12" t="s">
        <v>11</v>
      </c>
      <c r="C12">
        <v>4</v>
      </c>
      <c r="D12">
        <v>19</v>
      </c>
      <c r="E12">
        <v>18.43</v>
      </c>
      <c r="F12" s="33">
        <f>Table1[[#This Row],[Date]]</f>
        <v>43959</v>
      </c>
    </row>
    <row r="13" spans="1:6" x14ac:dyDescent="0.25">
      <c r="A13" s="1">
        <v>43960</v>
      </c>
      <c r="B13" t="s">
        <v>12</v>
      </c>
      <c r="C13">
        <v>8</v>
      </c>
      <c r="D13">
        <v>100</v>
      </c>
      <c r="E13">
        <v>97</v>
      </c>
      <c r="F13" s="33">
        <f>Table1[[#This Row],[Date]]</f>
        <v>43960</v>
      </c>
    </row>
    <row r="14" spans="1:6" x14ac:dyDescent="0.25">
      <c r="A14" s="4">
        <v>43961</v>
      </c>
      <c r="B14" t="s">
        <v>13</v>
      </c>
      <c r="C14">
        <v>200</v>
      </c>
      <c r="D14">
        <v>50</v>
      </c>
      <c r="E14">
        <v>48.5</v>
      </c>
      <c r="F14" s="33">
        <f>Table1[[#This Row],[Date]]</f>
        <v>43961</v>
      </c>
    </row>
    <row r="15" spans="1:6" x14ac:dyDescent="0.25">
      <c r="A15" s="4">
        <v>43962</v>
      </c>
      <c r="B15" t="s">
        <v>14</v>
      </c>
      <c r="C15">
        <v>600</v>
      </c>
      <c r="D15">
        <v>30</v>
      </c>
      <c r="E15">
        <v>29.099999999999998</v>
      </c>
      <c r="F15" s="33">
        <f>Table1[[#This Row],[Date]]</f>
        <v>43962</v>
      </c>
    </row>
    <row r="16" spans="1:6" x14ac:dyDescent="0.25">
      <c r="A16" s="4">
        <v>43963</v>
      </c>
      <c r="B16" t="s">
        <v>15</v>
      </c>
      <c r="C16">
        <v>80</v>
      </c>
      <c r="D16">
        <v>45</v>
      </c>
      <c r="E16">
        <v>43.65</v>
      </c>
      <c r="F16" s="33">
        <f>Table1[[#This Row],[Date]]</f>
        <v>43963</v>
      </c>
    </row>
    <row r="17" spans="1:6" x14ac:dyDescent="0.25">
      <c r="A17" s="1">
        <v>43964</v>
      </c>
      <c r="B17" t="s">
        <v>4</v>
      </c>
      <c r="C17">
        <v>50</v>
      </c>
      <c r="D17">
        <v>30</v>
      </c>
      <c r="E17">
        <v>29.099999999999998</v>
      </c>
      <c r="F17" s="33">
        <f>Table1[[#This Row],[Date]]</f>
        <v>43964</v>
      </c>
    </row>
    <row r="18" spans="1:6" x14ac:dyDescent="0.25">
      <c r="A18" s="1">
        <v>43965</v>
      </c>
      <c r="B18" t="s">
        <v>16</v>
      </c>
      <c r="C18">
        <v>40</v>
      </c>
      <c r="D18">
        <v>70</v>
      </c>
      <c r="E18">
        <v>67.899999999999991</v>
      </c>
      <c r="F18" s="33">
        <f>Table1[[#This Row],[Date]]</f>
        <v>43965</v>
      </c>
    </row>
    <row r="19" spans="1:6" x14ac:dyDescent="0.25">
      <c r="A19" s="4">
        <v>43966</v>
      </c>
      <c r="B19" t="s">
        <v>15</v>
      </c>
      <c r="C19">
        <v>30</v>
      </c>
      <c r="D19">
        <v>45</v>
      </c>
      <c r="E19">
        <v>43.65</v>
      </c>
      <c r="F19" s="33">
        <f>Table1[[#This Row],[Date]]</f>
        <v>43966</v>
      </c>
    </row>
    <row r="20" spans="1:6" x14ac:dyDescent="0.25">
      <c r="A20" s="1">
        <v>43967</v>
      </c>
      <c r="B20" t="s">
        <v>17</v>
      </c>
      <c r="C20">
        <v>20</v>
      </c>
      <c r="D20">
        <v>90</v>
      </c>
      <c r="E20">
        <v>87.3</v>
      </c>
      <c r="F20" s="33">
        <f>Table1[[#This Row],[Date]]</f>
        <v>43967</v>
      </c>
    </row>
    <row r="21" spans="1:6" x14ac:dyDescent="0.25">
      <c r="A21" s="4">
        <v>43968</v>
      </c>
      <c r="B21" t="s">
        <v>18</v>
      </c>
      <c r="C21">
        <v>33</v>
      </c>
      <c r="D21">
        <v>80</v>
      </c>
      <c r="E21">
        <v>77.599999999999994</v>
      </c>
      <c r="F21" s="33">
        <f>Table1[[#This Row],[Date]]</f>
        <v>43968</v>
      </c>
    </row>
    <row r="22" spans="1:6" x14ac:dyDescent="0.25">
      <c r="A22" s="4">
        <v>43969</v>
      </c>
      <c r="B22" t="s">
        <v>5</v>
      </c>
      <c r="C22">
        <v>21</v>
      </c>
      <c r="D22">
        <v>45</v>
      </c>
      <c r="E22">
        <v>43.65</v>
      </c>
      <c r="F22" s="33">
        <f>Table1[[#This Row],[Date]]</f>
        <v>43969</v>
      </c>
    </row>
    <row r="23" spans="1:6" x14ac:dyDescent="0.25">
      <c r="A23" s="1">
        <v>43970</v>
      </c>
      <c r="B23" t="s">
        <v>19</v>
      </c>
      <c r="C23">
        <v>89</v>
      </c>
      <c r="D23">
        <v>12</v>
      </c>
      <c r="E23">
        <v>11.64</v>
      </c>
      <c r="F23" s="33">
        <f>Table1[[#This Row],[Date]]</f>
        <v>43970</v>
      </c>
    </row>
    <row r="24" spans="1:6" x14ac:dyDescent="0.25">
      <c r="A24" s="4">
        <v>43971</v>
      </c>
      <c r="B24" t="s">
        <v>20</v>
      </c>
      <c r="C24">
        <v>1</v>
      </c>
      <c r="D24">
        <v>15</v>
      </c>
      <c r="E24">
        <v>14.549999999999999</v>
      </c>
      <c r="F24" s="33">
        <f>Table1[[#This Row],[Date]]</f>
        <v>43971</v>
      </c>
    </row>
    <row r="25" spans="1:6" x14ac:dyDescent="0.25">
      <c r="A25" s="1">
        <v>43972</v>
      </c>
      <c r="B25" t="s">
        <v>21</v>
      </c>
      <c r="C25">
        <v>20</v>
      </c>
      <c r="D25">
        <v>19</v>
      </c>
      <c r="E25">
        <v>18.43</v>
      </c>
      <c r="F25" s="33">
        <f>Table1[[#This Row],[Date]]</f>
        <v>43972</v>
      </c>
    </row>
    <row r="26" spans="1:6" x14ac:dyDescent="0.25">
      <c r="A26" s="4">
        <v>43975</v>
      </c>
      <c r="B26" t="s">
        <v>22</v>
      </c>
      <c r="C26">
        <v>30</v>
      </c>
      <c r="D26">
        <v>100</v>
      </c>
      <c r="E26">
        <v>97</v>
      </c>
      <c r="F26" s="33">
        <f>Table1[[#This Row],[Date]]</f>
        <v>43975</v>
      </c>
    </row>
    <row r="27" spans="1:6" x14ac:dyDescent="0.25">
      <c r="A27" s="1">
        <v>43979</v>
      </c>
      <c r="B27" t="s">
        <v>23</v>
      </c>
      <c r="C27">
        <v>2</v>
      </c>
      <c r="D27">
        <v>50</v>
      </c>
      <c r="E27">
        <v>48.5</v>
      </c>
      <c r="F27" s="33">
        <f>Table1[[#This Row],[Date]]</f>
        <v>43979</v>
      </c>
    </row>
    <row r="28" spans="1:6" x14ac:dyDescent="0.25">
      <c r="A28" s="4">
        <v>43983</v>
      </c>
      <c r="B28" t="s">
        <v>10</v>
      </c>
      <c r="C28">
        <v>5</v>
      </c>
      <c r="D28">
        <v>15</v>
      </c>
      <c r="E28">
        <v>14.549999999999999</v>
      </c>
      <c r="F28" s="33">
        <f>Table1[[#This Row],[Date]]</f>
        <v>43983</v>
      </c>
    </row>
    <row r="29" spans="1:6" x14ac:dyDescent="0.25">
      <c r="A29" s="1">
        <v>43984</v>
      </c>
      <c r="B29" t="s">
        <v>12</v>
      </c>
      <c r="C29">
        <v>8</v>
      </c>
      <c r="D29">
        <v>100</v>
      </c>
      <c r="E29">
        <v>97</v>
      </c>
      <c r="F29" s="33">
        <f>Table1[[#This Row],[Date]]</f>
        <v>43984</v>
      </c>
    </row>
    <row r="30" spans="1:6" x14ac:dyDescent="0.25">
      <c r="A30" s="1">
        <v>43985</v>
      </c>
      <c r="B30" t="s">
        <v>13</v>
      </c>
      <c r="C30">
        <v>10</v>
      </c>
      <c r="D30">
        <v>50</v>
      </c>
      <c r="E30">
        <v>48.5</v>
      </c>
      <c r="F30" s="33">
        <f>Table1[[#This Row],[Date]]</f>
        <v>43985</v>
      </c>
    </row>
    <row r="31" spans="1:6" x14ac:dyDescent="0.25">
      <c r="A31" s="1">
        <v>43986</v>
      </c>
      <c r="B31" t="s">
        <v>14</v>
      </c>
      <c r="C31">
        <v>7</v>
      </c>
      <c r="D31">
        <v>30</v>
      </c>
      <c r="E31">
        <v>29.099999999999998</v>
      </c>
      <c r="F31" s="33">
        <f>Table1[[#This Row],[Date]]</f>
        <v>43986</v>
      </c>
    </row>
    <row r="32" spans="1:6" x14ac:dyDescent="0.25">
      <c r="A32" s="1">
        <v>43987</v>
      </c>
      <c r="B32" t="s">
        <v>15</v>
      </c>
      <c r="C32">
        <v>8</v>
      </c>
      <c r="D32">
        <v>45</v>
      </c>
      <c r="E32">
        <v>43.65</v>
      </c>
      <c r="F32" s="33">
        <f>Table1[[#This Row],[Date]]</f>
        <v>43987</v>
      </c>
    </row>
    <row r="33" spans="1:6" x14ac:dyDescent="0.25">
      <c r="A33" s="5">
        <v>43988</v>
      </c>
      <c r="B33" t="s">
        <v>17</v>
      </c>
      <c r="C33">
        <v>9</v>
      </c>
      <c r="D33">
        <v>90</v>
      </c>
      <c r="E33">
        <v>87.3</v>
      </c>
      <c r="F33" s="33">
        <f>Table1[[#This Row],[Date]]</f>
        <v>43988</v>
      </c>
    </row>
    <row r="34" spans="1:6" x14ac:dyDescent="0.25">
      <c r="A34" s="5">
        <v>43989</v>
      </c>
      <c r="B34" t="s">
        <v>18</v>
      </c>
      <c r="C34">
        <v>4</v>
      </c>
      <c r="D34">
        <v>80</v>
      </c>
      <c r="E34">
        <v>77.599999999999994</v>
      </c>
      <c r="F34" s="33">
        <f>Table1[[#This Row],[Date]]</f>
        <v>43989</v>
      </c>
    </row>
    <row r="35" spans="1:6" x14ac:dyDescent="0.25">
      <c r="A35" s="5">
        <v>43990</v>
      </c>
      <c r="B35" t="s">
        <v>20</v>
      </c>
      <c r="C35">
        <v>8</v>
      </c>
      <c r="D35">
        <v>15</v>
      </c>
      <c r="E35">
        <v>14.549999999999999</v>
      </c>
      <c r="F35" s="33">
        <f>Table1[[#This Row],[Date]]</f>
        <v>43990</v>
      </c>
    </row>
    <row r="36" spans="1:6" x14ac:dyDescent="0.25">
      <c r="A36" s="5">
        <v>43991</v>
      </c>
      <c r="B36" t="s">
        <v>21</v>
      </c>
      <c r="C36">
        <v>200</v>
      </c>
      <c r="D36">
        <v>19</v>
      </c>
      <c r="E36">
        <v>18.43</v>
      </c>
      <c r="F36" s="33">
        <f>Table1[[#This Row],[Date]]</f>
        <v>43991</v>
      </c>
    </row>
    <row r="37" spans="1:6" x14ac:dyDescent="0.25">
      <c r="A37" s="5">
        <v>43992</v>
      </c>
      <c r="B37" t="s">
        <v>24</v>
      </c>
      <c r="C37">
        <v>600</v>
      </c>
      <c r="D37">
        <v>30</v>
      </c>
      <c r="E37">
        <v>29.099999999999998</v>
      </c>
      <c r="F37" s="33">
        <f>Table1[[#This Row],[Date]]</f>
        <v>43992</v>
      </c>
    </row>
    <row r="38" spans="1:6" x14ac:dyDescent="0.25">
      <c r="A38" s="5">
        <v>43993</v>
      </c>
      <c r="B38" t="s">
        <v>25</v>
      </c>
      <c r="C38">
        <v>80</v>
      </c>
      <c r="D38">
        <v>45</v>
      </c>
      <c r="E38">
        <v>43.65</v>
      </c>
      <c r="F38" s="33">
        <f>Table1[[#This Row],[Date]]</f>
        <v>43993</v>
      </c>
    </row>
    <row r="39" spans="1:6" x14ac:dyDescent="0.25">
      <c r="A39" s="5">
        <v>43994</v>
      </c>
      <c r="B39" t="s">
        <v>26</v>
      </c>
      <c r="C39">
        <v>50</v>
      </c>
      <c r="D39">
        <v>70</v>
      </c>
      <c r="E39">
        <v>67.899999999999991</v>
      </c>
      <c r="F39" s="33">
        <f>Table1[[#This Row],[Date]]</f>
        <v>43994</v>
      </c>
    </row>
    <row r="40" spans="1:6" x14ac:dyDescent="0.25">
      <c r="A40" s="5">
        <v>43995</v>
      </c>
      <c r="B40" t="s">
        <v>27</v>
      </c>
      <c r="C40">
        <v>40</v>
      </c>
      <c r="D40">
        <v>90</v>
      </c>
      <c r="E40">
        <v>87.3</v>
      </c>
      <c r="F40" s="33">
        <f>Table1[[#This Row],[Date]]</f>
        <v>43995</v>
      </c>
    </row>
    <row r="41" spans="1:6" x14ac:dyDescent="0.25">
      <c r="A41" s="5">
        <v>43996</v>
      </c>
      <c r="B41" t="s">
        <v>28</v>
      </c>
      <c r="C41">
        <v>30</v>
      </c>
      <c r="D41">
        <v>80</v>
      </c>
      <c r="E41">
        <v>77.599999999999994</v>
      </c>
      <c r="F41" s="33">
        <f>Table1[[#This Row],[Date]]</f>
        <v>43996</v>
      </c>
    </row>
    <row r="42" spans="1:6" x14ac:dyDescent="0.25">
      <c r="A42" s="5">
        <v>43997</v>
      </c>
      <c r="B42" t="s">
        <v>29</v>
      </c>
      <c r="C42">
        <v>20</v>
      </c>
      <c r="D42">
        <v>12</v>
      </c>
      <c r="E42">
        <v>11.64</v>
      </c>
      <c r="F42" s="33">
        <f>Table1[[#This Row],[Date]]</f>
        <v>43997</v>
      </c>
    </row>
    <row r="43" spans="1:6" x14ac:dyDescent="0.25">
      <c r="A43" s="5">
        <v>43998</v>
      </c>
      <c r="B43" t="s">
        <v>30</v>
      </c>
      <c r="C43">
        <v>33</v>
      </c>
      <c r="D43">
        <v>15</v>
      </c>
      <c r="E43">
        <v>14.549999999999999</v>
      </c>
      <c r="F43" s="33">
        <f>Table1[[#This Row],[Date]]</f>
        <v>43998</v>
      </c>
    </row>
    <row r="44" spans="1:6" x14ac:dyDescent="0.25">
      <c r="A44" s="5">
        <v>43999</v>
      </c>
      <c r="B44" t="s">
        <v>23</v>
      </c>
      <c r="C44">
        <v>21</v>
      </c>
      <c r="D44">
        <v>50</v>
      </c>
      <c r="E44">
        <v>48.5</v>
      </c>
      <c r="F44" s="33">
        <f>Table1[[#This Row],[Date]]</f>
        <v>43999</v>
      </c>
    </row>
    <row r="45" spans="1:6" x14ac:dyDescent="0.25">
      <c r="A45" s="5">
        <v>44000</v>
      </c>
      <c r="B45" t="s">
        <v>8</v>
      </c>
      <c r="C45">
        <v>89</v>
      </c>
      <c r="D45">
        <v>80</v>
      </c>
      <c r="E45">
        <v>77.599999999999994</v>
      </c>
      <c r="F45" s="33">
        <f>Table1[[#This Row],[Date]]</f>
        <v>44000</v>
      </c>
    </row>
    <row r="46" spans="1:6" x14ac:dyDescent="0.25">
      <c r="A46" s="5">
        <v>44001</v>
      </c>
      <c r="B46" t="s">
        <v>2</v>
      </c>
      <c r="C46">
        <v>1</v>
      </c>
      <c r="D46">
        <v>100</v>
      </c>
      <c r="E46">
        <v>97</v>
      </c>
      <c r="F46" s="33">
        <f>Table1[[#This Row],[Date]]</f>
        <v>44001</v>
      </c>
    </row>
    <row r="47" spans="1:6" x14ac:dyDescent="0.25">
      <c r="A47" s="5">
        <v>44002</v>
      </c>
      <c r="B47" t="s">
        <v>31</v>
      </c>
      <c r="C47">
        <v>20</v>
      </c>
      <c r="D47">
        <v>19</v>
      </c>
      <c r="E47">
        <v>18.43</v>
      </c>
      <c r="F47" s="33">
        <f>Table1[[#This Row],[Date]]</f>
        <v>44002</v>
      </c>
    </row>
    <row r="48" spans="1:6" x14ac:dyDescent="0.25">
      <c r="A48" s="5">
        <v>44003</v>
      </c>
      <c r="B48" t="s">
        <v>3</v>
      </c>
      <c r="C48">
        <v>30</v>
      </c>
      <c r="D48">
        <v>50</v>
      </c>
      <c r="E48">
        <v>48.5</v>
      </c>
      <c r="F48" s="33">
        <f>Table1[[#This Row],[Date]]</f>
        <v>44003</v>
      </c>
    </row>
    <row r="49" spans="1:6" x14ac:dyDescent="0.25">
      <c r="A49" s="5">
        <v>44004</v>
      </c>
      <c r="B49" t="s">
        <v>11</v>
      </c>
      <c r="C49">
        <v>2</v>
      </c>
      <c r="D49">
        <v>19</v>
      </c>
      <c r="E49">
        <v>18.43</v>
      </c>
      <c r="F49" s="33">
        <f>Table1[[#This Row],[Date]]</f>
        <v>44004</v>
      </c>
    </row>
    <row r="50" spans="1:6" x14ac:dyDescent="0.25">
      <c r="A50" s="5">
        <v>44005</v>
      </c>
      <c r="B50" t="s">
        <v>4</v>
      </c>
      <c r="C50">
        <v>5</v>
      </c>
      <c r="D50">
        <v>30</v>
      </c>
      <c r="E50">
        <v>29.099999999999998</v>
      </c>
      <c r="F50" s="33">
        <f>Table1[[#This Row],[Date]]</f>
        <v>44005</v>
      </c>
    </row>
    <row r="51" spans="1:6" x14ac:dyDescent="0.25">
      <c r="A51" s="5">
        <v>44006</v>
      </c>
      <c r="B51" t="s">
        <v>16</v>
      </c>
      <c r="C51">
        <v>8</v>
      </c>
      <c r="D51">
        <v>70</v>
      </c>
      <c r="E51">
        <v>67.899999999999991</v>
      </c>
      <c r="F51" s="33">
        <f>Table1[[#This Row],[Date]]</f>
        <v>44006</v>
      </c>
    </row>
    <row r="52" spans="1:6" x14ac:dyDescent="0.25">
      <c r="A52" s="5">
        <v>44007</v>
      </c>
      <c r="B52" t="s">
        <v>5</v>
      </c>
      <c r="C52">
        <v>10</v>
      </c>
      <c r="D52">
        <v>45</v>
      </c>
      <c r="E52">
        <v>43.65</v>
      </c>
      <c r="F52" s="33">
        <f>Table1[[#This Row],[Date]]</f>
        <v>44007</v>
      </c>
    </row>
    <row r="53" spans="1:6" x14ac:dyDescent="0.25">
      <c r="A53" s="5">
        <v>44008</v>
      </c>
      <c r="B53" t="s">
        <v>19</v>
      </c>
      <c r="C53">
        <v>7</v>
      </c>
      <c r="D53">
        <v>12</v>
      </c>
      <c r="E53">
        <v>11.64</v>
      </c>
      <c r="F53" s="33">
        <f>Table1[[#This Row],[Date]]</f>
        <v>44008</v>
      </c>
    </row>
    <row r="54" spans="1:6" x14ac:dyDescent="0.25">
      <c r="A54" s="5">
        <v>44009</v>
      </c>
      <c r="B54" t="s">
        <v>6</v>
      </c>
      <c r="C54">
        <v>8</v>
      </c>
      <c r="D54">
        <v>70</v>
      </c>
      <c r="E54">
        <v>67.899999999999991</v>
      </c>
      <c r="F54" s="33">
        <f>Table1[[#This Row],[Date]]</f>
        <v>44009</v>
      </c>
    </row>
    <row r="55" spans="1:6" x14ac:dyDescent="0.25">
      <c r="A55" s="5">
        <v>44010</v>
      </c>
      <c r="B55" t="s">
        <v>22</v>
      </c>
      <c r="C55">
        <v>9</v>
      </c>
      <c r="D55">
        <v>100</v>
      </c>
      <c r="E55">
        <v>97</v>
      </c>
      <c r="F55" s="33">
        <f>Table1[[#This Row],[Date]]</f>
        <v>44010</v>
      </c>
    </row>
    <row r="56" spans="1:6" x14ac:dyDescent="0.25">
      <c r="A56" s="5">
        <v>44011</v>
      </c>
      <c r="B56" t="s">
        <v>7</v>
      </c>
      <c r="C56">
        <v>4</v>
      </c>
      <c r="D56">
        <v>90</v>
      </c>
      <c r="E56">
        <v>87.3</v>
      </c>
      <c r="F56" s="33">
        <f>Table1[[#This Row],[Date]]</f>
        <v>44011</v>
      </c>
    </row>
    <row r="57" spans="1:6" x14ac:dyDescent="0.25">
      <c r="A57" s="5">
        <v>44012</v>
      </c>
      <c r="B57" t="s">
        <v>32</v>
      </c>
      <c r="C57">
        <v>8</v>
      </c>
      <c r="D57">
        <v>100</v>
      </c>
      <c r="E57">
        <v>97</v>
      </c>
      <c r="F57" s="33">
        <f>Table1[[#This Row],[Date]]</f>
        <v>44012</v>
      </c>
    </row>
    <row r="58" spans="1:6" x14ac:dyDescent="0.25">
      <c r="A58" s="5">
        <v>44013</v>
      </c>
      <c r="B58" t="s">
        <v>8</v>
      </c>
      <c r="C58">
        <v>200</v>
      </c>
      <c r="D58">
        <v>80</v>
      </c>
      <c r="E58">
        <v>77.599999999999994</v>
      </c>
      <c r="F58" s="33">
        <f>Table1[[#This Row],[Date]]</f>
        <v>44013</v>
      </c>
    </row>
    <row r="59" spans="1:6" x14ac:dyDescent="0.25">
      <c r="A59" s="5">
        <v>44014</v>
      </c>
      <c r="B59" t="s">
        <v>2</v>
      </c>
      <c r="C59">
        <v>600</v>
      </c>
      <c r="D59">
        <v>100</v>
      </c>
      <c r="E59">
        <v>97</v>
      </c>
      <c r="F59" s="33">
        <f>Table1[[#This Row],[Date]]</f>
        <v>44014</v>
      </c>
    </row>
    <row r="60" spans="1:6" x14ac:dyDescent="0.25">
      <c r="A60" s="5">
        <v>44015</v>
      </c>
      <c r="B60" t="s">
        <v>9</v>
      </c>
      <c r="C60">
        <v>80</v>
      </c>
      <c r="D60">
        <v>12</v>
      </c>
      <c r="E60">
        <v>11.64</v>
      </c>
      <c r="F60" s="33">
        <f>Table1[[#This Row],[Date]]</f>
        <v>44015</v>
      </c>
    </row>
    <row r="61" spans="1:6" x14ac:dyDescent="0.25">
      <c r="A61" s="5">
        <v>44016</v>
      </c>
      <c r="B61" t="s">
        <v>33</v>
      </c>
      <c r="C61">
        <v>50</v>
      </c>
      <c r="D61">
        <v>50</v>
      </c>
      <c r="E61">
        <v>48.5</v>
      </c>
      <c r="F61" s="33">
        <f>Table1[[#This Row],[Date]]</f>
        <v>44016</v>
      </c>
    </row>
    <row r="62" spans="1:6" x14ac:dyDescent="0.25">
      <c r="A62" s="5">
        <v>44017</v>
      </c>
      <c r="B62" t="s">
        <v>3</v>
      </c>
      <c r="C62">
        <v>40</v>
      </c>
      <c r="D62">
        <v>50</v>
      </c>
      <c r="E62">
        <v>48.5</v>
      </c>
      <c r="F62" s="33">
        <f>Table1[[#This Row],[Date]]</f>
        <v>44017</v>
      </c>
    </row>
    <row r="63" spans="1:6" x14ac:dyDescent="0.25">
      <c r="A63" s="5">
        <v>44018</v>
      </c>
      <c r="B63" t="s">
        <v>10</v>
      </c>
      <c r="C63">
        <v>30</v>
      </c>
      <c r="D63">
        <v>15</v>
      </c>
      <c r="E63">
        <v>14.549999999999999</v>
      </c>
      <c r="F63" s="33">
        <f>Table1[[#This Row],[Date]]</f>
        <v>44018</v>
      </c>
    </row>
    <row r="64" spans="1:6" x14ac:dyDescent="0.25">
      <c r="A64" s="5">
        <v>44019</v>
      </c>
      <c r="B64" t="s">
        <v>11</v>
      </c>
      <c r="C64">
        <v>20</v>
      </c>
      <c r="D64">
        <v>19</v>
      </c>
      <c r="E64">
        <v>18.43</v>
      </c>
      <c r="F64" s="33">
        <f>Table1[[#This Row],[Date]]</f>
        <v>44019</v>
      </c>
    </row>
    <row r="65" spans="1:6" x14ac:dyDescent="0.25">
      <c r="A65" s="5">
        <v>44020</v>
      </c>
      <c r="B65" t="s">
        <v>12</v>
      </c>
      <c r="C65">
        <v>33</v>
      </c>
      <c r="D65">
        <v>100</v>
      </c>
      <c r="E65">
        <v>97</v>
      </c>
      <c r="F65" s="33">
        <f>Table1[[#This Row],[Date]]</f>
        <v>44020</v>
      </c>
    </row>
    <row r="66" spans="1:6" x14ac:dyDescent="0.25">
      <c r="A66" s="5">
        <v>44021</v>
      </c>
      <c r="B66" t="s">
        <v>13</v>
      </c>
      <c r="C66">
        <v>21</v>
      </c>
      <c r="D66">
        <v>50</v>
      </c>
      <c r="E66">
        <v>48.5</v>
      </c>
      <c r="F66" s="33">
        <f>Table1[[#This Row],[Date]]</f>
        <v>44021</v>
      </c>
    </row>
    <row r="67" spans="1:6" x14ac:dyDescent="0.25">
      <c r="A67" s="5">
        <v>44022</v>
      </c>
      <c r="B67" t="s">
        <v>14</v>
      </c>
      <c r="C67">
        <v>89</v>
      </c>
      <c r="D67">
        <v>30</v>
      </c>
      <c r="E67">
        <v>29.099999999999998</v>
      </c>
      <c r="F67" s="33">
        <f>Table1[[#This Row],[Date]]</f>
        <v>44022</v>
      </c>
    </row>
    <row r="68" spans="1:6" x14ac:dyDescent="0.25">
      <c r="A68" s="5">
        <v>44023</v>
      </c>
      <c r="B68" t="s">
        <v>15</v>
      </c>
      <c r="C68">
        <v>1</v>
      </c>
      <c r="D68">
        <v>45</v>
      </c>
      <c r="E68">
        <v>43.65</v>
      </c>
      <c r="F68" s="33">
        <f>Table1[[#This Row],[Date]]</f>
        <v>44023</v>
      </c>
    </row>
    <row r="69" spans="1:6" x14ac:dyDescent="0.25">
      <c r="A69" s="5">
        <v>44024</v>
      </c>
      <c r="B69" t="s">
        <v>4</v>
      </c>
      <c r="C69">
        <v>20</v>
      </c>
      <c r="D69">
        <v>30</v>
      </c>
      <c r="E69">
        <v>29.099999999999998</v>
      </c>
      <c r="F69" s="33">
        <f>Table1[[#This Row],[Date]]</f>
        <v>44024</v>
      </c>
    </row>
    <row r="70" spans="1:6" x14ac:dyDescent="0.25">
      <c r="A70" s="5">
        <v>44025</v>
      </c>
      <c r="B70" t="s">
        <v>16</v>
      </c>
      <c r="C70">
        <v>30</v>
      </c>
      <c r="D70">
        <v>70</v>
      </c>
      <c r="E70">
        <v>67.899999999999991</v>
      </c>
      <c r="F70" s="33">
        <f>Table1[[#This Row],[Date]]</f>
        <v>44025</v>
      </c>
    </row>
    <row r="71" spans="1:6" x14ac:dyDescent="0.25">
      <c r="A71" s="5">
        <v>44026</v>
      </c>
      <c r="B71" t="s">
        <v>15</v>
      </c>
      <c r="C71">
        <v>2</v>
      </c>
      <c r="D71">
        <v>45</v>
      </c>
      <c r="E71">
        <v>43.65</v>
      </c>
      <c r="F71" s="33">
        <f>Table1[[#This Row],[Date]]</f>
        <v>44026</v>
      </c>
    </row>
    <row r="72" spans="1:6" x14ac:dyDescent="0.25">
      <c r="A72" s="5">
        <v>44027</v>
      </c>
      <c r="B72" t="s">
        <v>17</v>
      </c>
      <c r="C72">
        <v>5</v>
      </c>
      <c r="D72">
        <v>90</v>
      </c>
      <c r="E72">
        <v>87.3</v>
      </c>
      <c r="F72" s="33">
        <f>Table1[[#This Row],[Date]]</f>
        <v>44027</v>
      </c>
    </row>
    <row r="73" spans="1:6" x14ac:dyDescent="0.25">
      <c r="A73" s="5">
        <v>44028</v>
      </c>
      <c r="B73" t="s">
        <v>18</v>
      </c>
      <c r="C73">
        <v>8</v>
      </c>
      <c r="D73">
        <v>80</v>
      </c>
      <c r="E73">
        <v>77.599999999999994</v>
      </c>
      <c r="F73" s="33">
        <f>Table1[[#This Row],[Date]]</f>
        <v>44028</v>
      </c>
    </row>
    <row r="74" spans="1:6" x14ac:dyDescent="0.25">
      <c r="A74" s="5">
        <v>44029</v>
      </c>
      <c r="B74" t="s">
        <v>5</v>
      </c>
      <c r="C74">
        <v>10</v>
      </c>
      <c r="D74">
        <v>45</v>
      </c>
      <c r="E74">
        <v>43.65</v>
      </c>
      <c r="F74" s="33">
        <f>Table1[[#This Row],[Date]]</f>
        <v>44029</v>
      </c>
    </row>
    <row r="75" spans="1:6" x14ac:dyDescent="0.25">
      <c r="A75" s="5">
        <v>44030</v>
      </c>
      <c r="B75" t="s">
        <v>19</v>
      </c>
      <c r="C75">
        <v>7</v>
      </c>
      <c r="D75">
        <v>12</v>
      </c>
      <c r="E75">
        <v>11.64</v>
      </c>
      <c r="F75" s="33">
        <f>Table1[[#This Row],[Date]]</f>
        <v>44030</v>
      </c>
    </row>
    <row r="76" spans="1:6" x14ac:dyDescent="0.25">
      <c r="A76" s="5">
        <v>44031</v>
      </c>
      <c r="B76" t="s">
        <v>20</v>
      </c>
      <c r="C76">
        <v>8</v>
      </c>
      <c r="D76">
        <v>15</v>
      </c>
      <c r="E76">
        <v>14.549999999999999</v>
      </c>
      <c r="F76" s="33">
        <f>Table1[[#This Row],[Date]]</f>
        <v>44031</v>
      </c>
    </row>
    <row r="77" spans="1:6" x14ac:dyDescent="0.25">
      <c r="A77" s="5">
        <v>44032</v>
      </c>
      <c r="B77" t="s">
        <v>21</v>
      </c>
      <c r="C77">
        <v>9</v>
      </c>
      <c r="D77">
        <v>19</v>
      </c>
      <c r="E77">
        <v>18.43</v>
      </c>
      <c r="F77" s="33">
        <f>Table1[[#This Row],[Date]]</f>
        <v>44032</v>
      </c>
    </row>
    <row r="78" spans="1:6" x14ac:dyDescent="0.25">
      <c r="A78" s="5">
        <v>44033</v>
      </c>
      <c r="B78" t="s">
        <v>24</v>
      </c>
      <c r="C78">
        <v>4</v>
      </c>
      <c r="D78">
        <v>30</v>
      </c>
      <c r="E78">
        <v>29.099999999999998</v>
      </c>
      <c r="F78" s="33">
        <f>Table1[[#This Row],[Date]]</f>
        <v>44033</v>
      </c>
    </row>
    <row r="79" spans="1:6" x14ac:dyDescent="0.25">
      <c r="A79" s="5">
        <v>44034</v>
      </c>
      <c r="B79" t="s">
        <v>6</v>
      </c>
      <c r="C79">
        <v>8</v>
      </c>
      <c r="D79">
        <v>70</v>
      </c>
      <c r="E79">
        <v>67.899999999999991</v>
      </c>
      <c r="F79" s="33">
        <f>Table1[[#This Row],[Date]]</f>
        <v>44034</v>
      </c>
    </row>
    <row r="80" spans="1:6" x14ac:dyDescent="0.25">
      <c r="A80" s="5">
        <v>44035</v>
      </c>
      <c r="B80" t="s">
        <v>22</v>
      </c>
      <c r="C80">
        <v>200</v>
      </c>
      <c r="D80">
        <v>100</v>
      </c>
      <c r="E80">
        <v>97</v>
      </c>
      <c r="F80" s="33">
        <f>Table1[[#This Row],[Date]]</f>
        <v>44035</v>
      </c>
    </row>
    <row r="81" spans="1:6" x14ac:dyDescent="0.25">
      <c r="A81" s="5">
        <v>44036</v>
      </c>
      <c r="B81" t="s">
        <v>7</v>
      </c>
      <c r="C81">
        <v>600</v>
      </c>
      <c r="D81">
        <v>90</v>
      </c>
      <c r="E81">
        <v>87.3</v>
      </c>
      <c r="F81" s="33">
        <f>Table1[[#This Row],[Date]]</f>
        <v>44036</v>
      </c>
    </row>
    <row r="82" spans="1:6" x14ac:dyDescent="0.25">
      <c r="A82" s="5">
        <v>44037</v>
      </c>
      <c r="B82" t="s">
        <v>29</v>
      </c>
      <c r="C82">
        <v>80</v>
      </c>
      <c r="D82">
        <v>12</v>
      </c>
      <c r="E82">
        <v>11.64</v>
      </c>
      <c r="F82" s="33">
        <f>Table1[[#This Row],[Date]]</f>
        <v>44037</v>
      </c>
    </row>
    <row r="83" spans="1:6" x14ac:dyDescent="0.25">
      <c r="A83" s="5">
        <v>44038</v>
      </c>
      <c r="B83" t="s">
        <v>30</v>
      </c>
      <c r="C83">
        <v>50</v>
      </c>
      <c r="D83">
        <v>15</v>
      </c>
      <c r="E83">
        <v>14.549999999999999</v>
      </c>
      <c r="F83" s="33">
        <f>Table1[[#This Row],[Date]]</f>
        <v>44038</v>
      </c>
    </row>
    <row r="84" spans="1:6" x14ac:dyDescent="0.25">
      <c r="A84" s="5">
        <v>44039</v>
      </c>
      <c r="B84" t="s">
        <v>23</v>
      </c>
      <c r="C84">
        <v>40</v>
      </c>
      <c r="D84">
        <v>50</v>
      </c>
      <c r="E84">
        <v>48.5</v>
      </c>
      <c r="F84" s="33">
        <f>Table1[[#This Row],[Date]]</f>
        <v>44039</v>
      </c>
    </row>
    <row r="85" spans="1:6" x14ac:dyDescent="0.25">
      <c r="A85" s="5">
        <v>44040</v>
      </c>
      <c r="B85" t="s">
        <v>32</v>
      </c>
      <c r="C85">
        <v>30</v>
      </c>
      <c r="D85">
        <v>100</v>
      </c>
      <c r="E85">
        <v>97</v>
      </c>
      <c r="F85" s="33">
        <f>Table1[[#This Row],[Date]]</f>
        <v>44040</v>
      </c>
    </row>
    <row r="86" spans="1:6" x14ac:dyDescent="0.25">
      <c r="A86" s="5">
        <v>44041</v>
      </c>
      <c r="B86" t="s">
        <v>9</v>
      </c>
      <c r="C86">
        <v>20</v>
      </c>
      <c r="D86">
        <v>12</v>
      </c>
      <c r="E86">
        <v>11.64</v>
      </c>
      <c r="F86" s="33">
        <f>Table1[[#This Row],[Date]]</f>
        <v>44041</v>
      </c>
    </row>
    <row r="87" spans="1:6" x14ac:dyDescent="0.25">
      <c r="A87" s="5">
        <v>44042</v>
      </c>
      <c r="B87" t="s">
        <v>33</v>
      </c>
      <c r="C87">
        <v>33</v>
      </c>
      <c r="D87">
        <v>50</v>
      </c>
      <c r="E87">
        <v>48.5</v>
      </c>
      <c r="F87" s="33">
        <f>Table1[[#This Row],[Date]]</f>
        <v>44042</v>
      </c>
    </row>
    <row r="88" spans="1:6" x14ac:dyDescent="0.25">
      <c r="A88" s="5">
        <v>44043</v>
      </c>
      <c r="B88" t="s">
        <v>10</v>
      </c>
      <c r="C88">
        <v>21</v>
      </c>
      <c r="D88">
        <v>15</v>
      </c>
      <c r="E88">
        <v>14.549999999999999</v>
      </c>
      <c r="F88" s="33">
        <f>Table1[[#This Row],[Date]]</f>
        <v>44043</v>
      </c>
    </row>
    <row r="89" spans="1:6" x14ac:dyDescent="0.25">
      <c r="A89" s="5">
        <v>44047</v>
      </c>
      <c r="B89" t="s">
        <v>15</v>
      </c>
      <c r="C89">
        <v>89</v>
      </c>
      <c r="D89">
        <v>45</v>
      </c>
      <c r="E89">
        <v>43.65</v>
      </c>
      <c r="F89" s="33">
        <f>Table1[[#This Row],[Date]]</f>
        <v>44047</v>
      </c>
    </row>
    <row r="90" spans="1:6" x14ac:dyDescent="0.25">
      <c r="A90" s="5">
        <v>44051</v>
      </c>
      <c r="B90" t="s">
        <v>21</v>
      </c>
      <c r="C90">
        <v>1</v>
      </c>
      <c r="D90">
        <v>19</v>
      </c>
      <c r="E90">
        <v>18.43</v>
      </c>
      <c r="F90" s="33">
        <f>Table1[[#This Row],[Date]]</f>
        <v>44051</v>
      </c>
    </row>
    <row r="91" spans="1:6" x14ac:dyDescent="0.25">
      <c r="A91" s="5">
        <v>44055</v>
      </c>
      <c r="B91" t="s">
        <v>27</v>
      </c>
      <c r="C91">
        <v>20</v>
      </c>
      <c r="D91">
        <v>90</v>
      </c>
      <c r="E91">
        <v>87.3</v>
      </c>
      <c r="F91" s="33">
        <f>Table1[[#This Row],[Date]]</f>
        <v>44055</v>
      </c>
    </row>
    <row r="92" spans="1:6" x14ac:dyDescent="0.25">
      <c r="A92" s="5">
        <v>44059</v>
      </c>
      <c r="B92" t="s">
        <v>23</v>
      </c>
      <c r="C92">
        <v>30</v>
      </c>
      <c r="D92">
        <v>50</v>
      </c>
      <c r="E92">
        <v>48.5</v>
      </c>
      <c r="F92" s="33">
        <f>Table1[[#This Row],[Date]]</f>
        <v>44059</v>
      </c>
    </row>
    <row r="93" spans="1:6" x14ac:dyDescent="0.25">
      <c r="A93" s="5">
        <v>44063</v>
      </c>
      <c r="B93" t="s">
        <v>3</v>
      </c>
      <c r="C93">
        <v>2</v>
      </c>
      <c r="D93">
        <v>50</v>
      </c>
      <c r="E93">
        <v>48.5</v>
      </c>
      <c r="F93" s="33">
        <f>Table1[[#This Row],[Date]]</f>
        <v>44063</v>
      </c>
    </row>
    <row r="94" spans="1:6" x14ac:dyDescent="0.25">
      <c r="A94" s="5">
        <v>44067</v>
      </c>
      <c r="B94" t="s">
        <v>5</v>
      </c>
      <c r="C94">
        <v>5</v>
      </c>
      <c r="D94">
        <v>45</v>
      </c>
      <c r="E94">
        <v>43.65</v>
      </c>
      <c r="F94" s="33">
        <f>Table1[[#This Row],[Date]]</f>
        <v>44067</v>
      </c>
    </row>
    <row r="95" spans="1:6" x14ac:dyDescent="0.25">
      <c r="A95" s="5">
        <v>44071</v>
      </c>
      <c r="B95" t="s">
        <v>7</v>
      </c>
      <c r="C95">
        <v>8</v>
      </c>
      <c r="D95">
        <v>90</v>
      </c>
      <c r="E95">
        <v>87.3</v>
      </c>
      <c r="F95" s="33">
        <f>Table1[[#This Row],[Date]]</f>
        <v>44071</v>
      </c>
    </row>
    <row r="96" spans="1:6" x14ac:dyDescent="0.25">
      <c r="A96" s="5">
        <v>44075</v>
      </c>
      <c r="B96" t="s">
        <v>9</v>
      </c>
      <c r="C96">
        <v>10</v>
      </c>
      <c r="D96">
        <v>12</v>
      </c>
      <c r="E96">
        <v>11.64</v>
      </c>
      <c r="F96" s="33">
        <f>Table1[[#This Row],[Date]]</f>
        <v>44075</v>
      </c>
    </row>
    <row r="97" spans="1:6" x14ac:dyDescent="0.25">
      <c r="A97" s="5">
        <v>44079</v>
      </c>
      <c r="B97" t="s">
        <v>11</v>
      </c>
      <c r="C97">
        <v>7</v>
      </c>
      <c r="D97">
        <v>19</v>
      </c>
      <c r="E97">
        <v>18.43</v>
      </c>
      <c r="F97" s="33">
        <f>Table1[[#This Row],[Date]]</f>
        <v>44079</v>
      </c>
    </row>
    <row r="98" spans="1:6" x14ac:dyDescent="0.25">
      <c r="A98" s="5">
        <v>44083</v>
      </c>
      <c r="B98" t="s">
        <v>15</v>
      </c>
      <c r="C98">
        <v>8</v>
      </c>
      <c r="D98">
        <v>45</v>
      </c>
      <c r="E98">
        <v>43.65</v>
      </c>
      <c r="F98" s="33">
        <f>Table1[[#This Row],[Date]]</f>
        <v>44083</v>
      </c>
    </row>
    <row r="99" spans="1:6" x14ac:dyDescent="0.25">
      <c r="A99" s="5">
        <v>44087</v>
      </c>
      <c r="B99" t="s">
        <v>17</v>
      </c>
      <c r="C99">
        <v>9</v>
      </c>
      <c r="D99">
        <v>90</v>
      </c>
      <c r="E99">
        <v>87.3</v>
      </c>
      <c r="F99" s="33">
        <f>Table1[[#This Row],[Date]]</f>
        <v>44087</v>
      </c>
    </row>
    <row r="100" spans="1:6" x14ac:dyDescent="0.25">
      <c r="A100" s="5">
        <v>44091</v>
      </c>
      <c r="B100" t="s">
        <v>20</v>
      </c>
      <c r="C100">
        <v>4</v>
      </c>
      <c r="D100">
        <v>15</v>
      </c>
      <c r="E100">
        <v>14.549999999999999</v>
      </c>
      <c r="F100" s="33">
        <f>Table1[[#This Row],[Date]]</f>
        <v>44091</v>
      </c>
    </row>
    <row r="101" spans="1:6" x14ac:dyDescent="0.25">
      <c r="A101" s="5">
        <v>44095</v>
      </c>
      <c r="B101" t="s">
        <v>22</v>
      </c>
      <c r="C101">
        <v>8</v>
      </c>
      <c r="D101">
        <v>100</v>
      </c>
      <c r="E101">
        <v>97</v>
      </c>
      <c r="F101" s="33">
        <f>Table1[[#This Row],[Date]]</f>
        <v>44095</v>
      </c>
    </row>
    <row r="102" spans="1:6" x14ac:dyDescent="0.25">
      <c r="A102" s="5">
        <v>44099</v>
      </c>
      <c r="B102" t="s">
        <v>23</v>
      </c>
      <c r="C102">
        <v>200</v>
      </c>
      <c r="D102">
        <v>50</v>
      </c>
      <c r="E102">
        <v>48.5</v>
      </c>
      <c r="F102" s="33">
        <f>Table1[[#This Row],[Date]]</f>
        <v>44099</v>
      </c>
    </row>
    <row r="103" spans="1:6" x14ac:dyDescent="0.25">
      <c r="A103" s="5">
        <v>44103</v>
      </c>
      <c r="B103" t="s">
        <v>10</v>
      </c>
      <c r="C103">
        <v>600</v>
      </c>
      <c r="D103">
        <v>15</v>
      </c>
      <c r="E103">
        <v>14.549999999999999</v>
      </c>
      <c r="F103" s="33">
        <f>Table1[[#This Row],[Date]]</f>
        <v>44103</v>
      </c>
    </row>
    <row r="104" spans="1:6" x14ac:dyDescent="0.25">
      <c r="A104" s="5">
        <v>44107</v>
      </c>
      <c r="B104" t="s">
        <v>15</v>
      </c>
      <c r="C104">
        <v>80</v>
      </c>
      <c r="D104">
        <v>45</v>
      </c>
      <c r="E104">
        <v>43.65</v>
      </c>
      <c r="F104" s="33">
        <f>Table1[[#This Row],[Date]]</f>
        <v>44107</v>
      </c>
    </row>
    <row r="105" spans="1:6" x14ac:dyDescent="0.25">
      <c r="A105" s="5">
        <v>44111</v>
      </c>
      <c r="B105" t="s">
        <v>21</v>
      </c>
      <c r="C105">
        <v>50</v>
      </c>
      <c r="D105">
        <v>19</v>
      </c>
      <c r="E105">
        <v>18.43</v>
      </c>
      <c r="F105" s="33">
        <f>Table1[[#This Row],[Date]]</f>
        <v>44111</v>
      </c>
    </row>
    <row r="106" spans="1:6" x14ac:dyDescent="0.25">
      <c r="A106" s="5">
        <v>44115</v>
      </c>
      <c r="B106" t="s">
        <v>27</v>
      </c>
      <c r="C106">
        <v>40</v>
      </c>
      <c r="D106">
        <v>90</v>
      </c>
      <c r="E106">
        <v>87.3</v>
      </c>
      <c r="F106" s="33">
        <f>Table1[[#This Row],[Date]]</f>
        <v>44115</v>
      </c>
    </row>
    <row r="107" spans="1:6" x14ac:dyDescent="0.25">
      <c r="A107" s="5">
        <v>44139</v>
      </c>
      <c r="B107" t="s">
        <v>11</v>
      </c>
      <c r="C107">
        <v>30</v>
      </c>
      <c r="D107">
        <v>19</v>
      </c>
      <c r="E107">
        <v>18.43</v>
      </c>
      <c r="F107" s="33">
        <f>Table1[[#This Row],[Date]]</f>
        <v>44139</v>
      </c>
    </row>
    <row r="108" spans="1:6" x14ac:dyDescent="0.25">
      <c r="A108" s="5">
        <v>44157</v>
      </c>
      <c r="B108" t="s">
        <v>29</v>
      </c>
      <c r="C108">
        <v>20</v>
      </c>
      <c r="D108">
        <v>12</v>
      </c>
      <c r="E108">
        <v>11.64</v>
      </c>
      <c r="F108" s="33">
        <f>Table1[[#This Row],[Date]]</f>
        <v>44157</v>
      </c>
    </row>
    <row r="109" spans="1:6" x14ac:dyDescent="0.25">
      <c r="A109" s="5">
        <v>44159</v>
      </c>
      <c r="B109" t="s">
        <v>23</v>
      </c>
      <c r="C109">
        <v>33</v>
      </c>
      <c r="D109">
        <v>50</v>
      </c>
      <c r="E109">
        <v>48.5</v>
      </c>
      <c r="F109" s="33">
        <f>Table1[[#This Row],[Date]]</f>
        <v>44159</v>
      </c>
    </row>
    <row r="110" spans="1:6" x14ac:dyDescent="0.25">
      <c r="A110" s="5">
        <v>44161</v>
      </c>
      <c r="B110" t="s">
        <v>9</v>
      </c>
      <c r="C110">
        <v>21</v>
      </c>
      <c r="D110">
        <v>12</v>
      </c>
      <c r="E110">
        <v>11.64</v>
      </c>
      <c r="F110" s="33">
        <f>Table1[[#This Row],[Date]]</f>
        <v>44161</v>
      </c>
    </row>
    <row r="111" spans="1:6" x14ac:dyDescent="0.25">
      <c r="A111" s="5">
        <v>44163</v>
      </c>
      <c r="B111" t="s">
        <v>10</v>
      </c>
      <c r="C111">
        <v>89</v>
      </c>
      <c r="D111">
        <v>15</v>
      </c>
      <c r="E111">
        <v>14.549999999999999</v>
      </c>
      <c r="F111" s="33">
        <f>Table1[[#This Row],[Date]]</f>
        <v>44163</v>
      </c>
    </row>
    <row r="112" spans="1:6" x14ac:dyDescent="0.25">
      <c r="A112" s="5">
        <v>44165</v>
      </c>
      <c r="B112" t="s">
        <v>13</v>
      </c>
      <c r="C112">
        <v>1</v>
      </c>
      <c r="D112">
        <v>50</v>
      </c>
      <c r="E112">
        <v>48.5</v>
      </c>
      <c r="F112" s="33">
        <f>Table1[[#This Row],[Date]]</f>
        <v>44165</v>
      </c>
    </row>
    <row r="113" spans="1:6" x14ac:dyDescent="0.25">
      <c r="A113" s="5">
        <v>44167</v>
      </c>
      <c r="B113" t="s">
        <v>15</v>
      </c>
      <c r="C113">
        <v>20</v>
      </c>
      <c r="D113">
        <v>45</v>
      </c>
      <c r="E113">
        <v>43.65</v>
      </c>
      <c r="F113" s="33">
        <f>Table1[[#This Row],[Date]]</f>
        <v>44167</v>
      </c>
    </row>
    <row r="114" spans="1:6" x14ac:dyDescent="0.25">
      <c r="A114" s="5">
        <v>44169</v>
      </c>
      <c r="B114" t="s">
        <v>18</v>
      </c>
      <c r="C114">
        <v>30</v>
      </c>
      <c r="D114">
        <v>80</v>
      </c>
      <c r="E114">
        <v>77.599999999999994</v>
      </c>
      <c r="F114" s="33">
        <f>Table1[[#This Row],[Date]]</f>
        <v>44169</v>
      </c>
    </row>
    <row r="115" spans="1:6" x14ac:dyDescent="0.25">
      <c r="A115" s="5">
        <v>44171</v>
      </c>
      <c r="B115" t="s">
        <v>21</v>
      </c>
      <c r="C115">
        <v>2</v>
      </c>
      <c r="D115">
        <v>19</v>
      </c>
      <c r="E115">
        <v>18.43</v>
      </c>
      <c r="F115" s="33">
        <f>Table1[[#This Row],[Date]]</f>
        <v>44171</v>
      </c>
    </row>
    <row r="116" spans="1:6" x14ac:dyDescent="0.25">
      <c r="A116" s="5">
        <v>44173</v>
      </c>
      <c r="B116" t="s">
        <v>25</v>
      </c>
      <c r="C116">
        <v>5</v>
      </c>
      <c r="D116">
        <v>45</v>
      </c>
      <c r="E116">
        <v>43.65</v>
      </c>
      <c r="F116" s="33">
        <f>Table1[[#This Row],[Date]]</f>
        <v>44173</v>
      </c>
    </row>
    <row r="117" spans="1:6" x14ac:dyDescent="0.25">
      <c r="A117" s="5">
        <v>44174</v>
      </c>
      <c r="B117" t="s">
        <v>26</v>
      </c>
      <c r="C117">
        <v>8</v>
      </c>
      <c r="D117">
        <v>70</v>
      </c>
      <c r="E117">
        <v>67.899999999999991</v>
      </c>
      <c r="F117" s="33">
        <f>Table1[[#This Row],[Date]]</f>
        <v>44174</v>
      </c>
    </row>
    <row r="118" spans="1:6" x14ac:dyDescent="0.25">
      <c r="A118" s="5">
        <v>44175</v>
      </c>
      <c r="B118" t="s">
        <v>27</v>
      </c>
      <c r="C118">
        <v>10</v>
      </c>
      <c r="D118">
        <v>90</v>
      </c>
      <c r="E118">
        <v>87.3</v>
      </c>
      <c r="F118" s="33">
        <f>Table1[[#This Row],[Date]]</f>
        <v>44175</v>
      </c>
    </row>
    <row r="119" spans="1:6" x14ac:dyDescent="0.25">
      <c r="A119" s="5">
        <v>44176</v>
      </c>
      <c r="B119" t="s">
        <v>28</v>
      </c>
      <c r="C119">
        <v>7</v>
      </c>
      <c r="D119">
        <v>80</v>
      </c>
      <c r="E119">
        <v>77.599999999999994</v>
      </c>
      <c r="F119" s="33">
        <f>Table1[[#This Row],[Date]]</f>
        <v>44176</v>
      </c>
    </row>
    <row r="120" spans="1:6" x14ac:dyDescent="0.25">
      <c r="A120" s="5">
        <v>44177</v>
      </c>
      <c r="B120" t="s">
        <v>29</v>
      </c>
      <c r="C120">
        <v>8</v>
      </c>
      <c r="D120">
        <v>12</v>
      </c>
      <c r="E120">
        <v>11.64</v>
      </c>
      <c r="F120" s="33">
        <f>Table1[[#This Row],[Date]]</f>
        <v>44177</v>
      </c>
    </row>
    <row r="121" spans="1:6" x14ac:dyDescent="0.25">
      <c r="A121" s="5">
        <v>44178</v>
      </c>
      <c r="B121" t="s">
        <v>30</v>
      </c>
      <c r="C121">
        <v>9</v>
      </c>
      <c r="D121">
        <v>15</v>
      </c>
      <c r="E121">
        <v>14.549999999999999</v>
      </c>
      <c r="F121" s="33">
        <f>Table1[[#This Row],[Date]]</f>
        <v>44178</v>
      </c>
    </row>
    <row r="122" spans="1:6" x14ac:dyDescent="0.25">
      <c r="A122" s="5">
        <v>44179</v>
      </c>
      <c r="B122" t="s">
        <v>23</v>
      </c>
      <c r="C122">
        <v>4</v>
      </c>
      <c r="D122">
        <v>50</v>
      </c>
      <c r="E122">
        <v>48.5</v>
      </c>
      <c r="F122" s="33">
        <f>Table1[[#This Row],[Date]]</f>
        <v>44179</v>
      </c>
    </row>
    <row r="123" spans="1:6" x14ac:dyDescent="0.25">
      <c r="A123" s="5">
        <v>44180</v>
      </c>
      <c r="B123" t="s">
        <v>8</v>
      </c>
      <c r="C123">
        <v>8</v>
      </c>
      <c r="D123">
        <v>80</v>
      </c>
      <c r="E123">
        <v>77.599999999999994</v>
      </c>
      <c r="F123" s="33">
        <f>Table1[[#This Row],[Date]]</f>
        <v>44180</v>
      </c>
    </row>
    <row r="124" spans="1:6" x14ac:dyDescent="0.25">
      <c r="A124" s="5">
        <v>44181</v>
      </c>
      <c r="B124" t="s">
        <v>2</v>
      </c>
      <c r="C124">
        <v>200</v>
      </c>
      <c r="D124">
        <v>100</v>
      </c>
      <c r="E124">
        <v>97</v>
      </c>
      <c r="F124" s="33">
        <f>Table1[[#This Row],[Date]]</f>
        <v>44181</v>
      </c>
    </row>
    <row r="125" spans="1:6" x14ac:dyDescent="0.25">
      <c r="A125" s="5">
        <v>44182</v>
      </c>
      <c r="B125" t="s">
        <v>31</v>
      </c>
      <c r="C125">
        <v>600</v>
      </c>
      <c r="D125">
        <v>19</v>
      </c>
      <c r="E125">
        <v>18.43</v>
      </c>
      <c r="F125" s="33">
        <f>Table1[[#This Row],[Date]]</f>
        <v>44182</v>
      </c>
    </row>
    <row r="126" spans="1:6" x14ac:dyDescent="0.25">
      <c r="A126" s="5">
        <v>44183</v>
      </c>
      <c r="B126" t="s">
        <v>3</v>
      </c>
      <c r="C126">
        <v>80</v>
      </c>
      <c r="D126">
        <v>50</v>
      </c>
      <c r="E126">
        <v>48.5</v>
      </c>
      <c r="F126" s="33">
        <f>Table1[[#This Row],[Date]]</f>
        <v>44183</v>
      </c>
    </row>
    <row r="127" spans="1:6" x14ac:dyDescent="0.25">
      <c r="A127" s="5">
        <v>44184</v>
      </c>
      <c r="B127" t="s">
        <v>11</v>
      </c>
      <c r="C127">
        <v>50</v>
      </c>
      <c r="D127">
        <v>19</v>
      </c>
      <c r="E127">
        <v>18.43</v>
      </c>
      <c r="F127" s="33">
        <f>Table1[[#This Row],[Date]]</f>
        <v>44184</v>
      </c>
    </row>
    <row r="128" spans="1:6" x14ac:dyDescent="0.25">
      <c r="A128" s="5">
        <v>44185</v>
      </c>
      <c r="B128" t="s">
        <v>4</v>
      </c>
      <c r="C128">
        <v>40</v>
      </c>
      <c r="D128">
        <v>30</v>
      </c>
      <c r="E128">
        <v>29.099999999999998</v>
      </c>
      <c r="F128" s="33">
        <f>Table1[[#This Row],[Date]]</f>
        <v>44185</v>
      </c>
    </row>
    <row r="129" spans="1:6" x14ac:dyDescent="0.25">
      <c r="A129" s="5">
        <v>44186</v>
      </c>
      <c r="B129" t="s">
        <v>16</v>
      </c>
      <c r="C129">
        <v>30</v>
      </c>
      <c r="D129">
        <v>70</v>
      </c>
      <c r="E129">
        <v>67.899999999999991</v>
      </c>
      <c r="F129" s="33">
        <f>Table1[[#This Row],[Date]]</f>
        <v>44186</v>
      </c>
    </row>
    <row r="130" spans="1:6" x14ac:dyDescent="0.25">
      <c r="A130" s="5">
        <v>43832</v>
      </c>
      <c r="B130" t="s">
        <v>5</v>
      </c>
      <c r="C130">
        <v>20</v>
      </c>
      <c r="D130">
        <v>45</v>
      </c>
      <c r="E130">
        <v>43.65</v>
      </c>
      <c r="F130" s="33">
        <f>Table1[[#This Row],[Date]]</f>
        <v>43832</v>
      </c>
    </row>
    <row r="131" spans="1:6" x14ac:dyDescent="0.25">
      <c r="A131" s="5">
        <v>43833</v>
      </c>
      <c r="B131" t="s">
        <v>19</v>
      </c>
      <c r="C131">
        <v>33</v>
      </c>
      <c r="D131">
        <v>12</v>
      </c>
      <c r="E131">
        <v>11.64</v>
      </c>
      <c r="F131" s="33">
        <f>Table1[[#This Row],[Date]]</f>
        <v>43833</v>
      </c>
    </row>
    <row r="132" spans="1:6" x14ac:dyDescent="0.25">
      <c r="A132" s="5">
        <v>43834</v>
      </c>
      <c r="B132" t="s">
        <v>6</v>
      </c>
      <c r="C132">
        <v>21</v>
      </c>
      <c r="D132">
        <v>70</v>
      </c>
      <c r="E132">
        <v>67.899999999999991</v>
      </c>
      <c r="F132" s="33">
        <f>Table1[[#This Row],[Date]]</f>
        <v>43834</v>
      </c>
    </row>
    <row r="133" spans="1:6" x14ac:dyDescent="0.25">
      <c r="A133" s="5">
        <v>43835</v>
      </c>
      <c r="B133" t="s">
        <v>22</v>
      </c>
      <c r="C133">
        <v>89</v>
      </c>
      <c r="D133">
        <v>100</v>
      </c>
      <c r="E133">
        <v>97</v>
      </c>
      <c r="F133" s="33">
        <f>Table1[[#This Row],[Date]]</f>
        <v>43835</v>
      </c>
    </row>
    <row r="134" spans="1:6" x14ac:dyDescent="0.25">
      <c r="A134" s="5">
        <v>43836</v>
      </c>
      <c r="B134" t="s">
        <v>7</v>
      </c>
      <c r="C134">
        <v>1</v>
      </c>
      <c r="D134">
        <v>90</v>
      </c>
      <c r="E134">
        <v>87.3</v>
      </c>
      <c r="F134" s="33">
        <f>Table1[[#This Row],[Date]]</f>
        <v>43836</v>
      </c>
    </row>
    <row r="135" spans="1:6" x14ac:dyDescent="0.25">
      <c r="A135" s="5">
        <v>43837</v>
      </c>
      <c r="B135" t="s">
        <v>2</v>
      </c>
      <c r="C135">
        <v>20</v>
      </c>
      <c r="D135">
        <v>100</v>
      </c>
      <c r="E135">
        <v>97</v>
      </c>
      <c r="F135" s="33">
        <f>Table1[[#This Row],[Date]]</f>
        <v>43837</v>
      </c>
    </row>
    <row r="136" spans="1:6" x14ac:dyDescent="0.25">
      <c r="A136" s="5">
        <v>43838</v>
      </c>
      <c r="B136" t="s">
        <v>9</v>
      </c>
      <c r="C136">
        <v>30</v>
      </c>
      <c r="D136">
        <v>12</v>
      </c>
      <c r="E136">
        <v>11.64</v>
      </c>
      <c r="F136" s="33">
        <f>Table1[[#This Row],[Date]]</f>
        <v>43838</v>
      </c>
    </row>
    <row r="137" spans="1:6" x14ac:dyDescent="0.25">
      <c r="A137" s="5">
        <v>43839</v>
      </c>
      <c r="B137" t="s">
        <v>33</v>
      </c>
      <c r="C137">
        <v>2</v>
      </c>
      <c r="D137">
        <v>50</v>
      </c>
      <c r="E137">
        <v>48.5</v>
      </c>
      <c r="F137" s="33">
        <f>Table1[[#This Row],[Date]]</f>
        <v>43839</v>
      </c>
    </row>
    <row r="138" spans="1:6" x14ac:dyDescent="0.25">
      <c r="A138" s="5">
        <v>43840</v>
      </c>
      <c r="B138" t="s">
        <v>3</v>
      </c>
      <c r="C138">
        <v>5</v>
      </c>
      <c r="D138">
        <v>50</v>
      </c>
      <c r="E138">
        <v>48.5</v>
      </c>
      <c r="F138" s="33">
        <f>Table1[[#This Row],[Date]]</f>
        <v>43840</v>
      </c>
    </row>
    <row r="139" spans="1:6" x14ac:dyDescent="0.25">
      <c r="A139" s="5">
        <v>43841</v>
      </c>
      <c r="B139" t="s">
        <v>10</v>
      </c>
      <c r="C139">
        <v>8</v>
      </c>
      <c r="D139">
        <v>15</v>
      </c>
      <c r="E139">
        <v>14.549999999999999</v>
      </c>
      <c r="F139" s="33">
        <f>Table1[[#This Row],[Date]]</f>
        <v>43841</v>
      </c>
    </row>
    <row r="140" spans="1:6" x14ac:dyDescent="0.25">
      <c r="A140" s="5">
        <v>43842</v>
      </c>
      <c r="B140" t="s">
        <v>11</v>
      </c>
      <c r="C140">
        <v>10</v>
      </c>
      <c r="D140">
        <v>19</v>
      </c>
      <c r="E140">
        <v>18.43</v>
      </c>
      <c r="F140" s="33">
        <f>Table1[[#This Row],[Date]]</f>
        <v>43842</v>
      </c>
    </row>
    <row r="141" spans="1:6" x14ac:dyDescent="0.25">
      <c r="A141" s="5">
        <v>43843</v>
      </c>
      <c r="B141" t="s">
        <v>12</v>
      </c>
      <c r="C141">
        <v>7</v>
      </c>
      <c r="D141">
        <v>100</v>
      </c>
      <c r="E141">
        <v>97</v>
      </c>
      <c r="F141" s="33">
        <f>Table1[[#This Row],[Date]]</f>
        <v>43843</v>
      </c>
    </row>
    <row r="142" spans="1:6" x14ac:dyDescent="0.25">
      <c r="A142" s="5">
        <v>43844</v>
      </c>
      <c r="B142" t="s">
        <v>13</v>
      </c>
      <c r="C142">
        <v>8</v>
      </c>
      <c r="D142">
        <v>50</v>
      </c>
      <c r="E142">
        <v>48.5</v>
      </c>
      <c r="F142" s="33">
        <f>Table1[[#This Row],[Date]]</f>
        <v>43844</v>
      </c>
    </row>
    <row r="143" spans="1:6" x14ac:dyDescent="0.25">
      <c r="A143" s="5">
        <v>43845</v>
      </c>
      <c r="B143" t="s">
        <v>14</v>
      </c>
      <c r="C143">
        <v>9</v>
      </c>
      <c r="D143">
        <v>30</v>
      </c>
      <c r="E143">
        <v>29.099999999999998</v>
      </c>
      <c r="F143" s="33">
        <f>Table1[[#This Row],[Date]]</f>
        <v>43845</v>
      </c>
    </row>
    <row r="144" spans="1:6" x14ac:dyDescent="0.25">
      <c r="A144" s="5">
        <v>43846</v>
      </c>
      <c r="B144" t="s">
        <v>15</v>
      </c>
      <c r="C144">
        <v>4</v>
      </c>
      <c r="D144">
        <v>45</v>
      </c>
      <c r="E144">
        <v>43.65</v>
      </c>
      <c r="F144" s="33">
        <f>Table1[[#This Row],[Date]]</f>
        <v>43846</v>
      </c>
    </row>
    <row r="145" spans="1:6" x14ac:dyDescent="0.25">
      <c r="A145" s="5">
        <v>43847</v>
      </c>
      <c r="B145" t="s">
        <v>4</v>
      </c>
      <c r="C145">
        <v>8</v>
      </c>
      <c r="D145">
        <v>30</v>
      </c>
      <c r="E145">
        <v>29.099999999999998</v>
      </c>
      <c r="F145" s="33">
        <f>Table1[[#This Row],[Date]]</f>
        <v>43847</v>
      </c>
    </row>
    <row r="146" spans="1:6" x14ac:dyDescent="0.25">
      <c r="A146" s="5">
        <v>43848</v>
      </c>
      <c r="B146" t="s">
        <v>16</v>
      </c>
      <c r="C146">
        <v>200</v>
      </c>
      <c r="D146">
        <v>70</v>
      </c>
      <c r="E146">
        <v>67.899999999999991</v>
      </c>
      <c r="F146" s="33">
        <f>Table1[[#This Row],[Date]]</f>
        <v>43848</v>
      </c>
    </row>
    <row r="147" spans="1:6" x14ac:dyDescent="0.25">
      <c r="A147" s="5">
        <v>43849</v>
      </c>
      <c r="B147" t="s">
        <v>15</v>
      </c>
      <c r="C147">
        <v>600</v>
      </c>
      <c r="D147">
        <v>45</v>
      </c>
      <c r="E147">
        <v>43.65</v>
      </c>
      <c r="F147" s="33">
        <f>Table1[[#This Row],[Date]]</f>
        <v>43849</v>
      </c>
    </row>
    <row r="148" spans="1:6" x14ac:dyDescent="0.25">
      <c r="A148" s="5">
        <v>43850</v>
      </c>
      <c r="B148" t="s">
        <v>17</v>
      </c>
      <c r="C148">
        <v>80</v>
      </c>
      <c r="D148">
        <v>90</v>
      </c>
      <c r="E148">
        <v>87.3</v>
      </c>
      <c r="F148" s="33">
        <f>Table1[[#This Row],[Date]]</f>
        <v>43850</v>
      </c>
    </row>
    <row r="149" spans="1:6" x14ac:dyDescent="0.25">
      <c r="A149" s="5">
        <v>43851</v>
      </c>
      <c r="B149" t="s">
        <v>18</v>
      </c>
      <c r="C149">
        <v>50</v>
      </c>
      <c r="D149">
        <v>80</v>
      </c>
      <c r="E149">
        <v>77.599999999999994</v>
      </c>
      <c r="F149" s="33">
        <f>Table1[[#This Row],[Date]]</f>
        <v>43851</v>
      </c>
    </row>
    <row r="150" spans="1:6" x14ac:dyDescent="0.25">
      <c r="A150" s="5">
        <v>43852</v>
      </c>
      <c r="B150" t="s">
        <v>5</v>
      </c>
      <c r="C150">
        <v>40</v>
      </c>
      <c r="D150">
        <v>45</v>
      </c>
      <c r="E150">
        <v>43.65</v>
      </c>
      <c r="F150" s="33">
        <f>Table1[[#This Row],[Date]]</f>
        <v>43852</v>
      </c>
    </row>
    <row r="151" spans="1:6" x14ac:dyDescent="0.25">
      <c r="A151" s="5">
        <v>43853</v>
      </c>
      <c r="B151" t="s">
        <v>19</v>
      </c>
      <c r="C151">
        <v>30</v>
      </c>
      <c r="D151">
        <v>12</v>
      </c>
      <c r="E151">
        <v>11.64</v>
      </c>
      <c r="F151" s="33">
        <f>Table1[[#This Row],[Date]]</f>
        <v>43853</v>
      </c>
    </row>
    <row r="152" spans="1:6" x14ac:dyDescent="0.25">
      <c r="A152" s="5">
        <v>43854</v>
      </c>
      <c r="B152" t="s">
        <v>20</v>
      </c>
      <c r="C152">
        <v>20</v>
      </c>
      <c r="D152">
        <v>15</v>
      </c>
      <c r="E152">
        <v>14.549999999999999</v>
      </c>
      <c r="F152" s="33">
        <f>Table1[[#This Row],[Date]]</f>
        <v>43854</v>
      </c>
    </row>
    <row r="153" spans="1:6" x14ac:dyDescent="0.25">
      <c r="A153" s="5">
        <v>43855</v>
      </c>
      <c r="B153" t="s">
        <v>24</v>
      </c>
      <c r="C153">
        <v>33</v>
      </c>
      <c r="D153">
        <v>30</v>
      </c>
      <c r="E153">
        <v>29.099999999999998</v>
      </c>
      <c r="F153" s="33">
        <f>Table1[[#This Row],[Date]]</f>
        <v>43855</v>
      </c>
    </row>
    <row r="154" spans="1:6" x14ac:dyDescent="0.25">
      <c r="A154" s="5">
        <v>43856</v>
      </c>
      <c r="B154" t="s">
        <v>6</v>
      </c>
      <c r="C154">
        <v>21</v>
      </c>
      <c r="D154">
        <v>70</v>
      </c>
      <c r="E154">
        <v>67.899999999999991</v>
      </c>
      <c r="F154" s="33">
        <f>Table1[[#This Row],[Date]]</f>
        <v>43856</v>
      </c>
    </row>
    <row r="155" spans="1:6" x14ac:dyDescent="0.25">
      <c r="A155" s="5">
        <v>43857</v>
      </c>
      <c r="B155" t="s">
        <v>22</v>
      </c>
      <c r="C155">
        <v>89</v>
      </c>
      <c r="D155">
        <v>100</v>
      </c>
      <c r="E155">
        <v>97</v>
      </c>
      <c r="F155" s="33">
        <f>Table1[[#This Row],[Date]]</f>
        <v>43857</v>
      </c>
    </row>
    <row r="156" spans="1:6" x14ac:dyDescent="0.25">
      <c r="A156" s="5">
        <v>43858</v>
      </c>
      <c r="B156" t="s">
        <v>7</v>
      </c>
      <c r="C156">
        <v>1</v>
      </c>
      <c r="D156">
        <v>90</v>
      </c>
      <c r="E156">
        <v>87.3</v>
      </c>
      <c r="F156" s="33">
        <f>Table1[[#This Row],[Date]]</f>
        <v>43858</v>
      </c>
    </row>
    <row r="157" spans="1:6" x14ac:dyDescent="0.25">
      <c r="A157" s="5">
        <v>43859</v>
      </c>
      <c r="B157" t="s">
        <v>29</v>
      </c>
      <c r="C157">
        <v>20</v>
      </c>
      <c r="D157">
        <v>12</v>
      </c>
      <c r="E157">
        <v>11.64</v>
      </c>
      <c r="F157" s="33">
        <f>Table1[[#This Row],[Date]]</f>
        <v>43859</v>
      </c>
    </row>
    <row r="158" spans="1:6" x14ac:dyDescent="0.25">
      <c r="A158" s="5">
        <v>43860</v>
      </c>
      <c r="B158" t="s">
        <v>30</v>
      </c>
      <c r="C158">
        <v>30</v>
      </c>
      <c r="D158">
        <v>15</v>
      </c>
      <c r="E158">
        <v>14.549999999999999</v>
      </c>
      <c r="F158" s="33">
        <f>Table1[[#This Row],[Date]]</f>
        <v>43860</v>
      </c>
    </row>
    <row r="159" spans="1:6" x14ac:dyDescent="0.25">
      <c r="A159" s="5">
        <v>43861</v>
      </c>
      <c r="B159" t="s">
        <v>23</v>
      </c>
      <c r="C159">
        <v>2</v>
      </c>
      <c r="D159">
        <v>50</v>
      </c>
      <c r="E159">
        <v>48.5</v>
      </c>
      <c r="F159" s="33">
        <f>Table1[[#This Row],[Date]]</f>
        <v>43861</v>
      </c>
    </row>
    <row r="160" spans="1:6" x14ac:dyDescent="0.25">
      <c r="A160" s="5">
        <v>43862</v>
      </c>
      <c r="B160" t="s">
        <v>32</v>
      </c>
      <c r="C160">
        <v>5</v>
      </c>
      <c r="D160">
        <v>100</v>
      </c>
      <c r="E160">
        <v>97</v>
      </c>
      <c r="F160" s="33">
        <f>Table1[[#This Row],[Date]]</f>
        <v>43862</v>
      </c>
    </row>
    <row r="161" spans="1:6" x14ac:dyDescent="0.25">
      <c r="A161" s="5">
        <v>43863</v>
      </c>
      <c r="B161" t="s">
        <v>9</v>
      </c>
      <c r="C161">
        <v>8</v>
      </c>
      <c r="D161">
        <v>12</v>
      </c>
      <c r="E161">
        <v>11.64</v>
      </c>
      <c r="F161" s="33">
        <f>Table1[[#This Row],[Date]]</f>
        <v>43863</v>
      </c>
    </row>
    <row r="162" spans="1:6" x14ac:dyDescent="0.25">
      <c r="A162" s="5">
        <v>43864</v>
      </c>
      <c r="B162" t="s">
        <v>33</v>
      </c>
      <c r="C162">
        <v>10</v>
      </c>
      <c r="D162">
        <v>50</v>
      </c>
      <c r="E162">
        <v>48.5</v>
      </c>
      <c r="F162" s="33">
        <f>Table1[[#This Row],[Date]]</f>
        <v>43864</v>
      </c>
    </row>
    <row r="163" spans="1:6" x14ac:dyDescent="0.25">
      <c r="A163" s="5">
        <v>43865</v>
      </c>
      <c r="B163" t="s">
        <v>10</v>
      </c>
      <c r="C163">
        <v>7</v>
      </c>
      <c r="D163">
        <v>15</v>
      </c>
      <c r="E163">
        <v>14.549999999999999</v>
      </c>
      <c r="F163" s="33">
        <f>Table1[[#This Row],[Date]]</f>
        <v>43865</v>
      </c>
    </row>
    <row r="164" spans="1:6" x14ac:dyDescent="0.25">
      <c r="A164" s="5">
        <v>43866</v>
      </c>
      <c r="B164" t="s">
        <v>12</v>
      </c>
      <c r="C164">
        <v>8</v>
      </c>
      <c r="D164">
        <v>100</v>
      </c>
      <c r="E164">
        <v>97</v>
      </c>
      <c r="F164" s="33">
        <f>Table1[[#This Row],[Date]]</f>
        <v>43866</v>
      </c>
    </row>
    <row r="165" spans="1:6" x14ac:dyDescent="0.25">
      <c r="A165" s="5">
        <v>43867</v>
      </c>
      <c r="B165" t="s">
        <v>13</v>
      </c>
      <c r="C165">
        <v>9</v>
      </c>
      <c r="D165">
        <v>50</v>
      </c>
      <c r="E165">
        <v>48.5</v>
      </c>
      <c r="F165" s="33">
        <f>Table1[[#This Row],[Date]]</f>
        <v>43867</v>
      </c>
    </row>
    <row r="166" spans="1:6" x14ac:dyDescent="0.25">
      <c r="A166" s="5">
        <v>43868</v>
      </c>
      <c r="B166" t="s">
        <v>14</v>
      </c>
      <c r="C166">
        <v>4</v>
      </c>
      <c r="D166">
        <v>30</v>
      </c>
      <c r="E166">
        <v>29.099999999999998</v>
      </c>
      <c r="F166" s="33">
        <f>Table1[[#This Row],[Date]]</f>
        <v>43868</v>
      </c>
    </row>
    <row r="167" spans="1:6" x14ac:dyDescent="0.25">
      <c r="A167" s="5">
        <v>43869</v>
      </c>
      <c r="B167" t="s">
        <v>15</v>
      </c>
      <c r="C167">
        <v>8</v>
      </c>
      <c r="D167">
        <v>45</v>
      </c>
      <c r="E167">
        <v>43.65</v>
      </c>
      <c r="F167" s="33">
        <f>Table1[[#This Row],[Date]]</f>
        <v>43869</v>
      </c>
    </row>
    <row r="168" spans="1:6" x14ac:dyDescent="0.25">
      <c r="A168" s="5">
        <v>43870</v>
      </c>
      <c r="B168" t="s">
        <v>17</v>
      </c>
      <c r="C168">
        <v>200</v>
      </c>
      <c r="D168">
        <v>90</v>
      </c>
      <c r="E168">
        <v>87.3</v>
      </c>
      <c r="F168" s="33">
        <f>Table1[[#This Row],[Date]]</f>
        <v>43870</v>
      </c>
    </row>
    <row r="169" spans="1:6" x14ac:dyDescent="0.25">
      <c r="A169" s="5">
        <v>43871</v>
      </c>
      <c r="B169" t="s">
        <v>18</v>
      </c>
      <c r="C169">
        <v>600</v>
      </c>
      <c r="D169">
        <v>80</v>
      </c>
      <c r="E169">
        <v>77.599999999999994</v>
      </c>
      <c r="F169" s="33">
        <f>Table1[[#This Row],[Date]]</f>
        <v>43871</v>
      </c>
    </row>
    <row r="170" spans="1:6" x14ac:dyDescent="0.25">
      <c r="A170" s="5">
        <v>43872</v>
      </c>
      <c r="B170" t="s">
        <v>20</v>
      </c>
      <c r="C170">
        <v>80</v>
      </c>
      <c r="D170">
        <v>15</v>
      </c>
      <c r="E170">
        <v>14.549999999999999</v>
      </c>
      <c r="F170" s="33">
        <f>Table1[[#This Row],[Date]]</f>
        <v>43872</v>
      </c>
    </row>
    <row r="171" spans="1:6" x14ac:dyDescent="0.25">
      <c r="A171" s="5">
        <v>43873</v>
      </c>
      <c r="B171" t="s">
        <v>21</v>
      </c>
      <c r="C171">
        <v>50</v>
      </c>
      <c r="D171">
        <v>19</v>
      </c>
      <c r="E171">
        <v>18.43</v>
      </c>
      <c r="F171" s="33">
        <f>Table1[[#This Row],[Date]]</f>
        <v>43873</v>
      </c>
    </row>
    <row r="172" spans="1:6" x14ac:dyDescent="0.25">
      <c r="A172" s="5">
        <v>43874</v>
      </c>
      <c r="B172" t="s">
        <v>24</v>
      </c>
      <c r="C172">
        <v>40</v>
      </c>
      <c r="D172">
        <v>30</v>
      </c>
      <c r="E172">
        <v>29.099999999999998</v>
      </c>
      <c r="F172" s="33">
        <f>Table1[[#This Row],[Date]]</f>
        <v>43874</v>
      </c>
    </row>
    <row r="173" spans="1:6" x14ac:dyDescent="0.25">
      <c r="A173" s="5">
        <v>43875</v>
      </c>
      <c r="B173" t="s">
        <v>25</v>
      </c>
      <c r="C173">
        <v>30</v>
      </c>
      <c r="D173">
        <v>45</v>
      </c>
      <c r="E173">
        <v>43.65</v>
      </c>
      <c r="F173" s="33">
        <f>Table1[[#This Row],[Date]]</f>
        <v>43875</v>
      </c>
    </row>
    <row r="174" spans="1:6" x14ac:dyDescent="0.25">
      <c r="A174" s="5">
        <v>43876</v>
      </c>
      <c r="B174" t="s">
        <v>26</v>
      </c>
      <c r="C174">
        <v>20</v>
      </c>
      <c r="D174">
        <v>70</v>
      </c>
      <c r="E174">
        <v>67.899999999999991</v>
      </c>
      <c r="F174" s="33">
        <f>Table1[[#This Row],[Date]]</f>
        <v>43876</v>
      </c>
    </row>
    <row r="175" spans="1:6" x14ac:dyDescent="0.25">
      <c r="A175" s="5">
        <v>43877</v>
      </c>
      <c r="B175" t="s">
        <v>27</v>
      </c>
      <c r="C175">
        <v>33</v>
      </c>
      <c r="D175">
        <v>90</v>
      </c>
      <c r="E175">
        <v>87.3</v>
      </c>
      <c r="F175" s="33">
        <f>Table1[[#This Row],[Date]]</f>
        <v>43877</v>
      </c>
    </row>
    <row r="176" spans="1:6" x14ac:dyDescent="0.25">
      <c r="A176" s="5">
        <v>43878</v>
      </c>
      <c r="B176" t="s">
        <v>28</v>
      </c>
      <c r="C176">
        <v>21</v>
      </c>
      <c r="D176">
        <v>80</v>
      </c>
      <c r="E176">
        <v>77.599999999999994</v>
      </c>
      <c r="F176" s="33">
        <f>Table1[[#This Row],[Date]]</f>
        <v>43878</v>
      </c>
    </row>
    <row r="177" spans="1:6" x14ac:dyDescent="0.25">
      <c r="A177" s="5">
        <v>43879</v>
      </c>
      <c r="B177" t="s">
        <v>29</v>
      </c>
      <c r="C177">
        <v>89</v>
      </c>
      <c r="D177">
        <v>12</v>
      </c>
      <c r="E177">
        <v>11.64</v>
      </c>
      <c r="F177" s="33">
        <f>Table1[[#This Row],[Date]]</f>
        <v>43879</v>
      </c>
    </row>
    <row r="178" spans="1:6" x14ac:dyDescent="0.25">
      <c r="A178" s="5">
        <v>43880</v>
      </c>
      <c r="B178" t="s">
        <v>30</v>
      </c>
      <c r="C178">
        <v>1</v>
      </c>
      <c r="D178">
        <v>15</v>
      </c>
      <c r="E178">
        <v>14.549999999999999</v>
      </c>
      <c r="F178" s="33">
        <f>Table1[[#This Row],[Date]]</f>
        <v>43880</v>
      </c>
    </row>
    <row r="179" spans="1:6" x14ac:dyDescent="0.25">
      <c r="A179" s="5">
        <v>43881</v>
      </c>
      <c r="B179" t="s">
        <v>23</v>
      </c>
      <c r="C179">
        <v>20</v>
      </c>
      <c r="D179">
        <v>50</v>
      </c>
      <c r="E179">
        <v>48.5</v>
      </c>
      <c r="F179" s="33">
        <f>Table1[[#This Row],[Date]]</f>
        <v>43881</v>
      </c>
    </row>
    <row r="180" spans="1:6" x14ac:dyDescent="0.25">
      <c r="A180" s="5">
        <v>43882</v>
      </c>
      <c r="B180" t="s">
        <v>8</v>
      </c>
      <c r="C180">
        <v>30</v>
      </c>
      <c r="D180">
        <v>80</v>
      </c>
      <c r="E180">
        <v>77.599999999999994</v>
      </c>
      <c r="F180" s="33">
        <f>Table1[[#This Row],[Date]]</f>
        <v>43882</v>
      </c>
    </row>
    <row r="181" spans="1:6" x14ac:dyDescent="0.25">
      <c r="A181" s="5">
        <v>43883</v>
      </c>
      <c r="B181" t="s">
        <v>2</v>
      </c>
      <c r="C181">
        <v>2</v>
      </c>
      <c r="D181">
        <v>100</v>
      </c>
      <c r="E181">
        <v>97</v>
      </c>
      <c r="F181" s="33">
        <f>Table1[[#This Row],[Date]]</f>
        <v>43883</v>
      </c>
    </row>
    <row r="182" spans="1:6" x14ac:dyDescent="0.25">
      <c r="A182" s="5">
        <v>43884</v>
      </c>
      <c r="B182" t="s">
        <v>31</v>
      </c>
      <c r="C182">
        <v>5</v>
      </c>
      <c r="D182">
        <v>19</v>
      </c>
      <c r="E182">
        <v>18.43</v>
      </c>
      <c r="F182" s="33">
        <f>Table1[[#This Row],[Date]]</f>
        <v>43884</v>
      </c>
    </row>
    <row r="183" spans="1:6" x14ac:dyDescent="0.25">
      <c r="A183" s="5">
        <v>43885</v>
      </c>
      <c r="B183" t="s">
        <v>3</v>
      </c>
      <c r="C183">
        <v>8</v>
      </c>
      <c r="D183">
        <v>50</v>
      </c>
      <c r="E183">
        <v>48.5</v>
      </c>
      <c r="F183" s="33">
        <f>Table1[[#This Row],[Date]]</f>
        <v>43885</v>
      </c>
    </row>
    <row r="184" spans="1:6" x14ac:dyDescent="0.25">
      <c r="A184" s="5">
        <v>43886</v>
      </c>
      <c r="B184" t="s">
        <v>11</v>
      </c>
      <c r="C184">
        <v>10</v>
      </c>
      <c r="D184">
        <v>19</v>
      </c>
      <c r="E184">
        <v>18.43</v>
      </c>
      <c r="F184" s="33">
        <f>Table1[[#This Row],[Date]]</f>
        <v>43886</v>
      </c>
    </row>
    <row r="185" spans="1:6" x14ac:dyDescent="0.25">
      <c r="A185" s="5">
        <v>43887</v>
      </c>
      <c r="B185" t="s">
        <v>4</v>
      </c>
      <c r="C185">
        <v>7</v>
      </c>
      <c r="D185">
        <v>30</v>
      </c>
      <c r="E185">
        <v>29.099999999999998</v>
      </c>
      <c r="F185" s="33">
        <f>Table1[[#This Row],[Date]]</f>
        <v>43887</v>
      </c>
    </row>
    <row r="186" spans="1:6" x14ac:dyDescent="0.25">
      <c r="A186" s="5">
        <v>43888</v>
      </c>
      <c r="B186" t="s">
        <v>16</v>
      </c>
      <c r="C186">
        <v>8</v>
      </c>
      <c r="D186">
        <v>70</v>
      </c>
      <c r="E186">
        <v>67.899999999999991</v>
      </c>
      <c r="F186" s="33">
        <f>Table1[[#This Row],[Date]]</f>
        <v>43888</v>
      </c>
    </row>
    <row r="187" spans="1:6" x14ac:dyDescent="0.25">
      <c r="A187" s="5">
        <v>43889</v>
      </c>
      <c r="B187" t="s">
        <v>5</v>
      </c>
      <c r="C187">
        <v>9</v>
      </c>
      <c r="D187">
        <v>45</v>
      </c>
      <c r="E187">
        <v>43.65</v>
      </c>
      <c r="F187" s="33">
        <f>Table1[[#This Row],[Date]]</f>
        <v>43889</v>
      </c>
    </row>
    <row r="188" spans="1:6" x14ac:dyDescent="0.25">
      <c r="A188" s="5">
        <v>43890</v>
      </c>
      <c r="B188" t="s">
        <v>19</v>
      </c>
      <c r="C188">
        <v>4</v>
      </c>
      <c r="D188">
        <v>12</v>
      </c>
      <c r="E188">
        <v>11.64</v>
      </c>
      <c r="F188" s="33">
        <f>Table1[[#This Row],[Date]]</f>
        <v>43890</v>
      </c>
    </row>
    <row r="189" spans="1:6" x14ac:dyDescent="0.25">
      <c r="A189" s="5">
        <v>43891</v>
      </c>
      <c r="B189" t="s">
        <v>6</v>
      </c>
      <c r="C189">
        <v>8</v>
      </c>
      <c r="D189">
        <v>70</v>
      </c>
      <c r="E189">
        <v>67.899999999999991</v>
      </c>
      <c r="F189" s="33">
        <f>Table1[[#This Row],[Date]]</f>
        <v>43891</v>
      </c>
    </row>
    <row r="190" spans="1:6" x14ac:dyDescent="0.25">
      <c r="A190" s="5">
        <v>43892</v>
      </c>
      <c r="B190" t="s">
        <v>22</v>
      </c>
      <c r="C190">
        <v>200</v>
      </c>
      <c r="D190">
        <v>100</v>
      </c>
      <c r="E190">
        <v>97</v>
      </c>
      <c r="F190" s="33">
        <f>Table1[[#This Row],[Date]]</f>
        <v>43892</v>
      </c>
    </row>
    <row r="191" spans="1:6" x14ac:dyDescent="0.25">
      <c r="A191" s="5">
        <v>43893</v>
      </c>
      <c r="B191" t="s">
        <v>7</v>
      </c>
      <c r="C191">
        <v>600</v>
      </c>
      <c r="D191">
        <v>90</v>
      </c>
      <c r="E191">
        <v>87.3</v>
      </c>
      <c r="F191" s="33">
        <f>Table1[[#This Row],[Date]]</f>
        <v>43893</v>
      </c>
    </row>
    <row r="192" spans="1:6" x14ac:dyDescent="0.25">
      <c r="A192" s="5">
        <v>43894</v>
      </c>
      <c r="B192" t="s">
        <v>2</v>
      </c>
      <c r="C192">
        <v>80</v>
      </c>
      <c r="D192">
        <v>100</v>
      </c>
      <c r="E192">
        <v>97</v>
      </c>
      <c r="F192" s="33">
        <f>Table1[[#This Row],[Date]]</f>
        <v>43894</v>
      </c>
    </row>
    <row r="193" spans="1:6" x14ac:dyDescent="0.25">
      <c r="A193" s="5">
        <v>43895</v>
      </c>
      <c r="B193" t="s">
        <v>9</v>
      </c>
      <c r="C193">
        <v>50</v>
      </c>
      <c r="D193">
        <v>12</v>
      </c>
      <c r="E193">
        <v>11.64</v>
      </c>
      <c r="F193" s="33">
        <f>Table1[[#This Row],[Date]]</f>
        <v>43895</v>
      </c>
    </row>
    <row r="194" spans="1:6" x14ac:dyDescent="0.25">
      <c r="A194" s="5">
        <v>43896</v>
      </c>
      <c r="B194" t="s">
        <v>33</v>
      </c>
      <c r="C194">
        <v>40</v>
      </c>
      <c r="D194">
        <v>50</v>
      </c>
      <c r="E194">
        <v>48.5</v>
      </c>
      <c r="F194" s="33">
        <f>Table1[[#This Row],[Date]]</f>
        <v>43896</v>
      </c>
    </row>
    <row r="195" spans="1:6" x14ac:dyDescent="0.25">
      <c r="A195" s="5">
        <v>43897</v>
      </c>
      <c r="B195" t="s">
        <v>3</v>
      </c>
      <c r="C195">
        <v>30</v>
      </c>
      <c r="D195">
        <v>50</v>
      </c>
      <c r="E195">
        <v>48.5</v>
      </c>
      <c r="F195" s="33">
        <f>Table1[[#This Row],[Date]]</f>
        <v>43897</v>
      </c>
    </row>
    <row r="196" spans="1:6" x14ac:dyDescent="0.25">
      <c r="A196" s="5">
        <v>43898</v>
      </c>
      <c r="B196" t="s">
        <v>10</v>
      </c>
      <c r="C196">
        <v>20</v>
      </c>
      <c r="D196">
        <v>15</v>
      </c>
      <c r="E196">
        <v>14.549999999999999</v>
      </c>
      <c r="F196" s="33">
        <f>Table1[[#This Row],[Date]]</f>
        <v>43898</v>
      </c>
    </row>
    <row r="197" spans="1:6" x14ac:dyDescent="0.25">
      <c r="A197" s="5">
        <v>43899</v>
      </c>
      <c r="B197" t="s">
        <v>11</v>
      </c>
      <c r="C197">
        <v>33</v>
      </c>
      <c r="D197">
        <v>19</v>
      </c>
      <c r="E197">
        <v>18.43</v>
      </c>
      <c r="F197" s="33">
        <f>Table1[[#This Row],[Date]]</f>
        <v>43899</v>
      </c>
    </row>
    <row r="198" spans="1:6" x14ac:dyDescent="0.25">
      <c r="A198" s="5">
        <v>43900</v>
      </c>
      <c r="B198" t="s">
        <v>12</v>
      </c>
      <c r="C198">
        <v>21</v>
      </c>
      <c r="D198">
        <v>100</v>
      </c>
      <c r="E198">
        <v>97</v>
      </c>
      <c r="F198" s="33">
        <f>Table1[[#This Row],[Date]]</f>
        <v>43900</v>
      </c>
    </row>
    <row r="199" spans="1:6" x14ac:dyDescent="0.25">
      <c r="A199" s="5">
        <v>43901</v>
      </c>
      <c r="B199" t="s">
        <v>13</v>
      </c>
      <c r="C199">
        <v>89</v>
      </c>
      <c r="D199">
        <v>50</v>
      </c>
      <c r="E199">
        <v>48.5</v>
      </c>
      <c r="F199" s="33">
        <f>Table1[[#This Row],[Date]]</f>
        <v>43901</v>
      </c>
    </row>
    <row r="200" spans="1:6" x14ac:dyDescent="0.25">
      <c r="A200" s="5">
        <v>43902</v>
      </c>
      <c r="B200" t="s">
        <v>14</v>
      </c>
      <c r="C200">
        <v>1</v>
      </c>
      <c r="D200">
        <v>30</v>
      </c>
      <c r="E200">
        <v>29.099999999999998</v>
      </c>
      <c r="F200" s="33">
        <f>Table1[[#This Row],[Date]]</f>
        <v>43902</v>
      </c>
    </row>
    <row r="201" spans="1:6" x14ac:dyDescent="0.25">
      <c r="A201" s="5">
        <v>43903</v>
      </c>
      <c r="B201" t="s">
        <v>15</v>
      </c>
      <c r="C201">
        <v>20</v>
      </c>
      <c r="D201">
        <v>45</v>
      </c>
      <c r="E201">
        <v>43.65</v>
      </c>
      <c r="F201" s="33">
        <f>Table1[[#This Row],[Date]]</f>
        <v>43903</v>
      </c>
    </row>
    <row r="202" spans="1:6" x14ac:dyDescent="0.25">
      <c r="A202" s="5">
        <v>43904</v>
      </c>
      <c r="B202" t="s">
        <v>4</v>
      </c>
      <c r="C202">
        <v>30</v>
      </c>
      <c r="D202">
        <v>30</v>
      </c>
      <c r="E202">
        <v>29.099999999999998</v>
      </c>
      <c r="F202" s="33">
        <f>Table1[[#This Row],[Date]]</f>
        <v>43904</v>
      </c>
    </row>
    <row r="203" spans="1:6" x14ac:dyDescent="0.25">
      <c r="A203" s="5">
        <v>43905</v>
      </c>
      <c r="B203" t="s">
        <v>16</v>
      </c>
      <c r="C203">
        <v>2</v>
      </c>
      <c r="D203">
        <v>70</v>
      </c>
      <c r="E203">
        <v>67.899999999999991</v>
      </c>
      <c r="F203" s="33">
        <f>Table1[[#This Row],[Date]]</f>
        <v>43905</v>
      </c>
    </row>
    <row r="204" spans="1:6" x14ac:dyDescent="0.25">
      <c r="A204" s="5">
        <v>43906</v>
      </c>
      <c r="B204" t="s">
        <v>15</v>
      </c>
      <c r="C204">
        <v>5</v>
      </c>
      <c r="D204">
        <v>45</v>
      </c>
      <c r="E204">
        <v>43.65</v>
      </c>
      <c r="F204" s="33">
        <f>Table1[[#This Row],[Date]]</f>
        <v>43906</v>
      </c>
    </row>
    <row r="205" spans="1:6" x14ac:dyDescent="0.25">
      <c r="A205" s="5">
        <v>43907</v>
      </c>
      <c r="B205" t="s">
        <v>17</v>
      </c>
      <c r="C205">
        <v>8</v>
      </c>
      <c r="D205">
        <v>90</v>
      </c>
      <c r="E205">
        <v>87.3</v>
      </c>
      <c r="F205" s="33">
        <f>Table1[[#This Row],[Date]]</f>
        <v>43907</v>
      </c>
    </row>
    <row r="206" spans="1:6" x14ac:dyDescent="0.25">
      <c r="A206" s="5">
        <v>43908</v>
      </c>
      <c r="B206" t="s">
        <v>18</v>
      </c>
      <c r="C206">
        <v>10</v>
      </c>
      <c r="D206">
        <v>80</v>
      </c>
      <c r="E206">
        <v>77.599999999999994</v>
      </c>
      <c r="F206" s="33">
        <f>Table1[[#This Row],[Date]]</f>
        <v>43908</v>
      </c>
    </row>
    <row r="207" spans="1:6" x14ac:dyDescent="0.25">
      <c r="A207" s="5">
        <v>43909</v>
      </c>
      <c r="B207" t="s">
        <v>5</v>
      </c>
      <c r="C207">
        <v>7</v>
      </c>
      <c r="D207">
        <v>45</v>
      </c>
      <c r="E207">
        <v>43.65</v>
      </c>
      <c r="F207" s="33">
        <f>Table1[[#This Row],[Date]]</f>
        <v>43909</v>
      </c>
    </row>
    <row r="208" spans="1:6" x14ac:dyDescent="0.25">
      <c r="A208" s="5">
        <v>43910</v>
      </c>
      <c r="B208" t="s">
        <v>19</v>
      </c>
      <c r="C208">
        <v>8</v>
      </c>
      <c r="D208">
        <v>12</v>
      </c>
      <c r="E208">
        <v>11.64</v>
      </c>
      <c r="F208" s="33">
        <f>Table1[[#This Row],[Date]]</f>
        <v>43910</v>
      </c>
    </row>
    <row r="209" spans="1:6" x14ac:dyDescent="0.25">
      <c r="A209" s="5">
        <v>43911</v>
      </c>
      <c r="B209" t="s">
        <v>20</v>
      </c>
      <c r="C209">
        <v>9</v>
      </c>
      <c r="D209">
        <v>15</v>
      </c>
      <c r="E209">
        <v>14.549999999999999</v>
      </c>
      <c r="F209" s="33">
        <f>Table1[[#This Row],[Date]]</f>
        <v>43911</v>
      </c>
    </row>
    <row r="210" spans="1:6" x14ac:dyDescent="0.25">
      <c r="A210" s="5">
        <v>43912</v>
      </c>
      <c r="B210" t="s">
        <v>24</v>
      </c>
      <c r="C210">
        <v>4</v>
      </c>
      <c r="D210">
        <v>30</v>
      </c>
      <c r="E210">
        <v>29.099999999999998</v>
      </c>
      <c r="F210" s="33">
        <f>Table1[[#This Row],[Date]]</f>
        <v>43912</v>
      </c>
    </row>
    <row r="211" spans="1:6" x14ac:dyDescent="0.25">
      <c r="A211" s="5">
        <v>43913</v>
      </c>
      <c r="B211" t="s">
        <v>6</v>
      </c>
      <c r="C211">
        <v>8</v>
      </c>
      <c r="D211">
        <v>70</v>
      </c>
      <c r="E211">
        <v>67.899999999999991</v>
      </c>
      <c r="F211" s="33">
        <f>Table1[[#This Row],[Date]]</f>
        <v>43913</v>
      </c>
    </row>
    <row r="212" spans="1:6" x14ac:dyDescent="0.25">
      <c r="A212" s="5">
        <v>43914</v>
      </c>
      <c r="B212" t="s">
        <v>22</v>
      </c>
      <c r="C212">
        <v>200</v>
      </c>
      <c r="D212">
        <v>100</v>
      </c>
      <c r="E212">
        <v>97</v>
      </c>
      <c r="F212" s="33">
        <f>Table1[[#This Row],[Date]]</f>
        <v>43914</v>
      </c>
    </row>
    <row r="213" spans="1:6" x14ac:dyDescent="0.25">
      <c r="A213" s="5">
        <v>43915</v>
      </c>
      <c r="B213" t="s">
        <v>7</v>
      </c>
      <c r="C213">
        <v>600</v>
      </c>
      <c r="D213">
        <v>90</v>
      </c>
      <c r="E213">
        <v>87.3</v>
      </c>
      <c r="F213" s="33">
        <f>Table1[[#This Row],[Date]]</f>
        <v>43915</v>
      </c>
    </row>
    <row r="214" spans="1:6" x14ac:dyDescent="0.25">
      <c r="A214" s="5">
        <v>43920</v>
      </c>
      <c r="B214" t="s">
        <v>9</v>
      </c>
      <c r="C214">
        <v>80</v>
      </c>
      <c r="D214">
        <v>12</v>
      </c>
      <c r="E214">
        <v>11.64</v>
      </c>
      <c r="F214" s="33">
        <f>Table1[[#This Row],[Date]]</f>
        <v>43920</v>
      </c>
    </row>
    <row r="215" spans="1:6" x14ac:dyDescent="0.25">
      <c r="A215" s="5">
        <v>44094</v>
      </c>
      <c r="B215" t="s">
        <v>32</v>
      </c>
      <c r="C215">
        <v>50</v>
      </c>
      <c r="D215">
        <v>100</v>
      </c>
      <c r="E215">
        <v>97</v>
      </c>
      <c r="F215" s="33">
        <f>Table1[[#This Row],[Date]]</f>
        <v>44094</v>
      </c>
    </row>
    <row r="216" spans="1:6" x14ac:dyDescent="0.25">
      <c r="A216" s="5">
        <v>44098</v>
      </c>
      <c r="B216" t="s">
        <v>14</v>
      </c>
      <c r="C216">
        <v>40</v>
      </c>
      <c r="D216">
        <v>30</v>
      </c>
      <c r="E216">
        <v>29.099999999999998</v>
      </c>
      <c r="F216" s="33">
        <f>Table1[[#This Row],[Date]]</f>
        <v>44098</v>
      </c>
    </row>
    <row r="217" spans="1:6" x14ac:dyDescent="0.25">
      <c r="A217" s="5">
        <v>44102</v>
      </c>
      <c r="B217" t="s">
        <v>15</v>
      </c>
      <c r="C217">
        <v>30</v>
      </c>
      <c r="D217">
        <v>45</v>
      </c>
      <c r="E217">
        <v>43.65</v>
      </c>
      <c r="F217" s="33">
        <f>Table1[[#This Row],[Date]]</f>
        <v>44102</v>
      </c>
    </row>
    <row r="218" spans="1:6" x14ac:dyDescent="0.25">
      <c r="A218" s="5">
        <v>44106</v>
      </c>
      <c r="B218" t="s">
        <v>19</v>
      </c>
      <c r="C218">
        <v>20</v>
      </c>
      <c r="D218">
        <v>12</v>
      </c>
      <c r="E218">
        <v>11.64</v>
      </c>
      <c r="F218" s="33">
        <f>Table1[[#This Row],[Date]]</f>
        <v>44106</v>
      </c>
    </row>
    <row r="219" spans="1:6" x14ac:dyDescent="0.25">
      <c r="A219" s="5">
        <v>44176</v>
      </c>
      <c r="B219" t="s">
        <v>2</v>
      </c>
      <c r="C219">
        <v>33</v>
      </c>
      <c r="D219">
        <v>100</v>
      </c>
      <c r="E219">
        <v>97</v>
      </c>
      <c r="F219" s="33">
        <f>Table1[[#This Row],[Date]]</f>
        <v>44176</v>
      </c>
    </row>
    <row r="220" spans="1:6" x14ac:dyDescent="0.25">
      <c r="A220" s="5">
        <v>44178</v>
      </c>
      <c r="B220" t="s">
        <v>3</v>
      </c>
      <c r="C220">
        <v>21</v>
      </c>
      <c r="D220">
        <v>50</v>
      </c>
      <c r="E220">
        <v>48.5</v>
      </c>
      <c r="F220" s="33">
        <f>Table1[[#This Row],[Date]]</f>
        <v>44178</v>
      </c>
    </row>
    <row r="221" spans="1:6" x14ac:dyDescent="0.25">
      <c r="A221" s="5">
        <v>44180</v>
      </c>
      <c r="B221" t="s">
        <v>4</v>
      </c>
      <c r="C221">
        <v>89</v>
      </c>
      <c r="D221">
        <v>30</v>
      </c>
      <c r="E221">
        <v>29.099999999999998</v>
      </c>
      <c r="F221" s="33">
        <f>Table1[[#This Row],[Date]]</f>
        <v>44180</v>
      </c>
    </row>
    <row r="222" spans="1:6" x14ac:dyDescent="0.25">
      <c r="A222" s="5">
        <v>44182</v>
      </c>
      <c r="B222" t="s">
        <v>5</v>
      </c>
      <c r="C222">
        <v>1</v>
      </c>
      <c r="D222">
        <v>45</v>
      </c>
      <c r="E222">
        <v>43.65</v>
      </c>
      <c r="F222" s="33">
        <f>Table1[[#This Row],[Date]]</f>
        <v>44182</v>
      </c>
    </row>
    <row r="223" spans="1:6" x14ac:dyDescent="0.25">
      <c r="A223" s="5">
        <v>44184</v>
      </c>
      <c r="B223" t="s">
        <v>6</v>
      </c>
      <c r="C223">
        <v>20</v>
      </c>
      <c r="D223">
        <v>70</v>
      </c>
      <c r="E223">
        <v>67.899999999999991</v>
      </c>
      <c r="F223" s="33">
        <f>Table1[[#This Row],[Date]]</f>
        <v>44184</v>
      </c>
    </row>
    <row r="224" spans="1:6" x14ac:dyDescent="0.25">
      <c r="A224" s="5">
        <v>44186</v>
      </c>
      <c r="B224" t="s">
        <v>7</v>
      </c>
      <c r="C224">
        <v>30</v>
      </c>
      <c r="D224">
        <v>90</v>
      </c>
      <c r="E224">
        <v>87.3</v>
      </c>
      <c r="F224" s="33">
        <f>Table1[[#This Row],[Date]]</f>
        <v>44186</v>
      </c>
    </row>
    <row r="225" spans="1:6" x14ac:dyDescent="0.25">
      <c r="A225" s="5">
        <v>44167</v>
      </c>
      <c r="B225" t="s">
        <v>8</v>
      </c>
      <c r="C225">
        <v>2</v>
      </c>
      <c r="D225">
        <v>80</v>
      </c>
      <c r="E225">
        <v>77.599999999999994</v>
      </c>
      <c r="F225" s="33">
        <f>Table1[[#This Row],[Date]]</f>
        <v>44167</v>
      </c>
    </row>
    <row r="226" spans="1:6" x14ac:dyDescent="0.25">
      <c r="A226" s="5">
        <v>44169</v>
      </c>
      <c r="B226" t="s">
        <v>9</v>
      </c>
      <c r="C226">
        <v>5</v>
      </c>
      <c r="D226">
        <v>12</v>
      </c>
      <c r="E226">
        <v>11.64</v>
      </c>
      <c r="F226" s="33">
        <f>Table1[[#This Row],[Date]]</f>
        <v>44169</v>
      </c>
    </row>
    <row r="227" spans="1:6" x14ac:dyDescent="0.25">
      <c r="A227" s="5">
        <v>44171</v>
      </c>
      <c r="B227" t="s">
        <v>3</v>
      </c>
      <c r="C227">
        <v>8</v>
      </c>
      <c r="D227">
        <v>50</v>
      </c>
      <c r="E227">
        <v>48.5</v>
      </c>
      <c r="F227" s="33">
        <f>Table1[[#This Row],[Date]]</f>
        <v>44171</v>
      </c>
    </row>
    <row r="228" spans="1:6" x14ac:dyDescent="0.25">
      <c r="A228" s="5">
        <v>44173</v>
      </c>
      <c r="B228" t="s">
        <v>11</v>
      </c>
      <c r="C228">
        <v>10</v>
      </c>
      <c r="D228">
        <v>19</v>
      </c>
      <c r="E228">
        <v>18.43</v>
      </c>
      <c r="F228" s="33">
        <f>Table1[[#This Row],[Date]]</f>
        <v>44173</v>
      </c>
    </row>
    <row r="229" spans="1:6" x14ac:dyDescent="0.25">
      <c r="A229" s="5">
        <v>44177</v>
      </c>
      <c r="B229" t="s">
        <v>15</v>
      </c>
      <c r="C229">
        <v>7</v>
      </c>
      <c r="D229">
        <v>45</v>
      </c>
      <c r="E229">
        <v>43.65</v>
      </c>
      <c r="F229" s="33">
        <f>Table1[[#This Row],[Date]]</f>
        <v>44177</v>
      </c>
    </row>
    <row r="230" spans="1:6" x14ac:dyDescent="0.25">
      <c r="A230" s="5">
        <v>44181</v>
      </c>
      <c r="B230" t="s">
        <v>17</v>
      </c>
      <c r="C230">
        <v>8</v>
      </c>
      <c r="D230">
        <v>90</v>
      </c>
      <c r="E230">
        <v>87.3</v>
      </c>
      <c r="F230" s="33">
        <f>Table1[[#This Row],[Date]]</f>
        <v>44181</v>
      </c>
    </row>
    <row r="231" spans="1:6" x14ac:dyDescent="0.25">
      <c r="A231" s="5">
        <v>44185</v>
      </c>
      <c r="B231" t="s">
        <v>20</v>
      </c>
      <c r="C231">
        <v>9</v>
      </c>
      <c r="D231">
        <v>15</v>
      </c>
      <c r="E231">
        <v>14.549999999999999</v>
      </c>
      <c r="F231" s="33">
        <f>Table1[[#This Row],[Date]]</f>
        <v>44185</v>
      </c>
    </row>
    <row r="232" spans="1:6" x14ac:dyDescent="0.25">
      <c r="A232" s="5">
        <v>44168</v>
      </c>
      <c r="B232" t="s">
        <v>22</v>
      </c>
      <c r="C232">
        <v>4</v>
      </c>
      <c r="D232">
        <v>100</v>
      </c>
      <c r="E232">
        <v>97</v>
      </c>
      <c r="F232" s="33">
        <f>Table1[[#This Row],[Date]]</f>
        <v>44168</v>
      </c>
    </row>
    <row r="233" spans="1:6" x14ac:dyDescent="0.25">
      <c r="A233" s="5">
        <v>44172</v>
      </c>
      <c r="B233" t="s">
        <v>23</v>
      </c>
      <c r="C233">
        <v>8</v>
      </c>
      <c r="D233">
        <v>50</v>
      </c>
      <c r="E233">
        <v>48.5</v>
      </c>
      <c r="F233" s="33">
        <f>Table1[[#This Row],[Date]]</f>
        <v>44172</v>
      </c>
    </row>
    <row r="234" spans="1:6" x14ac:dyDescent="0.25">
      <c r="A234" s="5">
        <v>44176</v>
      </c>
      <c r="B234" t="s">
        <v>10</v>
      </c>
      <c r="C234">
        <v>200</v>
      </c>
      <c r="D234">
        <v>15</v>
      </c>
      <c r="E234">
        <v>14.549999999999999</v>
      </c>
      <c r="F234" s="33">
        <f>Table1[[#This Row],[Date]]</f>
        <v>44176</v>
      </c>
    </row>
    <row r="235" spans="1:6" x14ac:dyDescent="0.25">
      <c r="A235" s="5">
        <v>44180</v>
      </c>
      <c r="B235" t="s">
        <v>15</v>
      </c>
      <c r="C235">
        <v>600</v>
      </c>
      <c r="D235">
        <v>45</v>
      </c>
      <c r="E235">
        <v>43.65</v>
      </c>
      <c r="F235" s="33">
        <f>Table1[[#This Row],[Date]]</f>
        <v>44180</v>
      </c>
    </row>
    <row r="236" spans="1:6" x14ac:dyDescent="0.25">
      <c r="A236" s="5">
        <v>44184</v>
      </c>
      <c r="B236" t="s">
        <v>21</v>
      </c>
      <c r="C236">
        <v>80</v>
      </c>
      <c r="D236">
        <v>19</v>
      </c>
      <c r="E236">
        <v>18.43</v>
      </c>
      <c r="F236" s="33">
        <f>Table1[[#This Row],[Date]]</f>
        <v>44184</v>
      </c>
    </row>
    <row r="237" spans="1:6" x14ac:dyDescent="0.25">
      <c r="A237" s="5">
        <v>44167</v>
      </c>
      <c r="B237" t="s">
        <v>27</v>
      </c>
      <c r="C237">
        <v>50</v>
      </c>
      <c r="D237">
        <v>90</v>
      </c>
      <c r="E237">
        <v>87.3</v>
      </c>
      <c r="F237" s="33">
        <f>Table1[[#This Row],[Date]]</f>
        <v>44167</v>
      </c>
    </row>
    <row r="238" spans="1:6" x14ac:dyDescent="0.25">
      <c r="A238" s="5">
        <v>44171</v>
      </c>
      <c r="B238" t="s">
        <v>23</v>
      </c>
      <c r="C238">
        <v>40</v>
      </c>
      <c r="D238">
        <v>50</v>
      </c>
      <c r="E238">
        <v>48.5</v>
      </c>
      <c r="F238" s="33">
        <f>Table1[[#This Row],[Date]]</f>
        <v>44171</v>
      </c>
    </row>
    <row r="239" spans="1:6" x14ac:dyDescent="0.25">
      <c r="A239" s="5">
        <v>44175</v>
      </c>
      <c r="B239" t="s">
        <v>3</v>
      </c>
      <c r="C239">
        <v>30</v>
      </c>
      <c r="D239">
        <v>50</v>
      </c>
      <c r="E239">
        <v>48.5</v>
      </c>
      <c r="F239" s="33">
        <f>Table1[[#This Row],[Date]]</f>
        <v>44175</v>
      </c>
    </row>
    <row r="240" spans="1:6" x14ac:dyDescent="0.25">
      <c r="A240" s="5">
        <v>44179</v>
      </c>
      <c r="B240" t="s">
        <v>5</v>
      </c>
      <c r="C240">
        <v>20</v>
      </c>
      <c r="D240">
        <v>45</v>
      </c>
      <c r="E240">
        <v>43.65</v>
      </c>
      <c r="F240" s="33">
        <f>Table1[[#This Row],[Date]]</f>
        <v>44179</v>
      </c>
    </row>
    <row r="241" spans="1:6" x14ac:dyDescent="0.25">
      <c r="A241" s="5">
        <v>44183</v>
      </c>
      <c r="B241" t="s">
        <v>7</v>
      </c>
      <c r="C241">
        <v>33</v>
      </c>
      <c r="D241">
        <v>90</v>
      </c>
      <c r="E241">
        <v>87.3</v>
      </c>
      <c r="F241" s="33">
        <f>Table1[[#This Row],[Date]]</f>
        <v>44183</v>
      </c>
    </row>
    <row r="242" spans="1:6" x14ac:dyDescent="0.25">
      <c r="A242" s="5">
        <v>44157</v>
      </c>
      <c r="B242" t="s">
        <v>9</v>
      </c>
      <c r="C242">
        <v>21</v>
      </c>
      <c r="D242">
        <v>12</v>
      </c>
      <c r="E242">
        <v>11.64</v>
      </c>
      <c r="F242" s="33">
        <f>Table1[[#This Row],[Date]]</f>
        <v>44157</v>
      </c>
    </row>
    <row r="243" spans="1:6" x14ac:dyDescent="0.25">
      <c r="A243" s="5">
        <v>44161</v>
      </c>
      <c r="B243" t="s">
        <v>11</v>
      </c>
      <c r="C243">
        <v>89</v>
      </c>
      <c r="D243">
        <v>19</v>
      </c>
      <c r="E243">
        <v>18.43</v>
      </c>
      <c r="F243" s="33">
        <f>Table1[[#This Row],[Date]]</f>
        <v>44161</v>
      </c>
    </row>
    <row r="244" spans="1:6" x14ac:dyDescent="0.25">
      <c r="A244" s="5">
        <v>44165</v>
      </c>
      <c r="B244" t="s">
        <v>15</v>
      </c>
      <c r="C244">
        <v>1</v>
      </c>
      <c r="D244">
        <v>45</v>
      </c>
      <c r="E244">
        <v>43.65</v>
      </c>
      <c r="F244" s="33">
        <f>Table1[[#This Row],[Date]]</f>
        <v>44165</v>
      </c>
    </row>
    <row r="245" spans="1:6" x14ac:dyDescent="0.25">
      <c r="A245" s="5">
        <v>44169</v>
      </c>
      <c r="B245" t="s">
        <v>17</v>
      </c>
      <c r="C245">
        <v>20</v>
      </c>
      <c r="D245">
        <v>90</v>
      </c>
      <c r="E245">
        <v>87.3</v>
      </c>
      <c r="F245" s="33">
        <f>Table1[[#This Row],[Date]]</f>
        <v>44169</v>
      </c>
    </row>
    <row r="246" spans="1:6" x14ac:dyDescent="0.25">
      <c r="A246" s="5">
        <v>44173</v>
      </c>
      <c r="B246" t="s">
        <v>20</v>
      </c>
      <c r="C246">
        <v>30</v>
      </c>
      <c r="D246">
        <v>15</v>
      </c>
      <c r="E246">
        <v>14.549999999999999</v>
      </c>
      <c r="F246" s="33">
        <f>Table1[[#This Row],[Date]]</f>
        <v>44173</v>
      </c>
    </row>
    <row r="247" spans="1:6" x14ac:dyDescent="0.25">
      <c r="A247" s="5">
        <v>44177</v>
      </c>
      <c r="B247" t="s">
        <v>22</v>
      </c>
      <c r="C247">
        <v>2</v>
      </c>
      <c r="D247">
        <v>100</v>
      </c>
      <c r="E247">
        <v>97</v>
      </c>
      <c r="F247" s="33">
        <f>Table1[[#This Row],[Date]]</f>
        <v>44177</v>
      </c>
    </row>
    <row r="248" spans="1:6" x14ac:dyDescent="0.25">
      <c r="A248" s="5">
        <v>44181</v>
      </c>
      <c r="B248" t="s">
        <v>23</v>
      </c>
      <c r="C248">
        <v>5</v>
      </c>
      <c r="D248">
        <v>50</v>
      </c>
      <c r="E248">
        <v>48.5</v>
      </c>
      <c r="F248" s="33">
        <f>Table1[[#This Row],[Date]]</f>
        <v>44181</v>
      </c>
    </row>
    <row r="249" spans="1:6" x14ac:dyDescent="0.25">
      <c r="A249" s="5">
        <v>44185</v>
      </c>
      <c r="B249" t="s">
        <v>10</v>
      </c>
      <c r="C249">
        <v>8</v>
      </c>
      <c r="D249">
        <v>15</v>
      </c>
      <c r="E249">
        <v>14.549999999999999</v>
      </c>
      <c r="F249" s="33">
        <f>Table1[[#This Row],[Date]]</f>
        <v>44185</v>
      </c>
    </row>
    <row r="250" spans="1:6" x14ac:dyDescent="0.25">
      <c r="A250" s="5">
        <v>44189</v>
      </c>
      <c r="B250" t="s">
        <v>15</v>
      </c>
      <c r="C250">
        <v>10</v>
      </c>
      <c r="D250">
        <v>45</v>
      </c>
      <c r="E250">
        <v>43.65</v>
      </c>
      <c r="F250" s="33">
        <f>Table1[[#This Row],[Date]]</f>
        <v>44189</v>
      </c>
    </row>
    <row r="251" spans="1:6" x14ac:dyDescent="0.25">
      <c r="A251" s="5">
        <v>44193</v>
      </c>
      <c r="B251" t="s">
        <v>21</v>
      </c>
      <c r="C251">
        <v>7</v>
      </c>
      <c r="D251">
        <v>19</v>
      </c>
      <c r="E251">
        <v>18.43</v>
      </c>
      <c r="F251" s="33">
        <f>Table1[[#This Row],[Date]]</f>
        <v>44193</v>
      </c>
    </row>
    <row r="252" spans="1:6" x14ac:dyDescent="0.25">
      <c r="A252" s="5">
        <v>44158</v>
      </c>
      <c r="B252" t="s">
        <v>27</v>
      </c>
      <c r="C252">
        <v>8</v>
      </c>
      <c r="D252">
        <v>90</v>
      </c>
      <c r="E252">
        <v>87.3</v>
      </c>
      <c r="F252" s="33">
        <f>Table1[[#This Row],[Date]]</f>
        <v>44158</v>
      </c>
    </row>
    <row r="253" spans="1:6" x14ac:dyDescent="0.25">
      <c r="A253" s="5">
        <v>44162</v>
      </c>
      <c r="B253" t="s">
        <v>23</v>
      </c>
      <c r="C253">
        <v>9</v>
      </c>
      <c r="D253">
        <v>50</v>
      </c>
      <c r="E253">
        <v>48.5</v>
      </c>
      <c r="F253" s="33">
        <f>Table1[[#This Row],[Date]]</f>
        <v>44162</v>
      </c>
    </row>
    <row r="254" spans="1:6" x14ac:dyDescent="0.25">
      <c r="A254" s="5">
        <v>44166</v>
      </c>
      <c r="B254" t="s">
        <v>3</v>
      </c>
      <c r="C254">
        <v>4</v>
      </c>
      <c r="D254">
        <v>50</v>
      </c>
      <c r="E254">
        <v>48.5</v>
      </c>
      <c r="F254" s="33">
        <f>Table1[[#This Row],[Date]]</f>
        <v>44166</v>
      </c>
    </row>
    <row r="255" spans="1:6" x14ac:dyDescent="0.25">
      <c r="A255" s="5">
        <v>44170</v>
      </c>
      <c r="B255" t="s">
        <v>5</v>
      </c>
      <c r="C255">
        <v>8</v>
      </c>
      <c r="D255">
        <v>45</v>
      </c>
      <c r="E255">
        <v>43.65</v>
      </c>
      <c r="F255" s="33">
        <f>Table1[[#This Row],[Date]]</f>
        <v>44170</v>
      </c>
    </row>
    <row r="256" spans="1:6" x14ac:dyDescent="0.25">
      <c r="A256" s="5">
        <v>44174</v>
      </c>
      <c r="B256" t="s">
        <v>7</v>
      </c>
      <c r="C256">
        <v>200</v>
      </c>
      <c r="D256">
        <v>90</v>
      </c>
      <c r="E256">
        <v>87.3</v>
      </c>
      <c r="F256" s="33">
        <f>Table1[[#This Row],[Date]]</f>
        <v>44174</v>
      </c>
    </row>
    <row r="257" spans="1:6" x14ac:dyDescent="0.25">
      <c r="A257" s="5">
        <v>44178</v>
      </c>
      <c r="B257" t="s">
        <v>9</v>
      </c>
      <c r="C257">
        <v>600</v>
      </c>
      <c r="D257">
        <v>12</v>
      </c>
      <c r="E257">
        <v>11.64</v>
      </c>
      <c r="F257" s="33">
        <f>Table1[[#This Row],[Date]]</f>
        <v>44178</v>
      </c>
    </row>
    <row r="258" spans="1:6" x14ac:dyDescent="0.25">
      <c r="A258" s="5">
        <v>44182</v>
      </c>
      <c r="B258" t="s">
        <v>11</v>
      </c>
      <c r="C258">
        <v>80</v>
      </c>
      <c r="D258">
        <v>19</v>
      </c>
      <c r="E258">
        <v>18.43</v>
      </c>
      <c r="F258" s="33">
        <f>Table1[[#This Row],[Date]]</f>
        <v>44182</v>
      </c>
    </row>
    <row r="259" spans="1:6" x14ac:dyDescent="0.25">
      <c r="A259" s="5">
        <v>44186</v>
      </c>
      <c r="B259" t="s">
        <v>15</v>
      </c>
      <c r="C259">
        <v>50</v>
      </c>
      <c r="D259">
        <v>45</v>
      </c>
      <c r="E259">
        <v>43.65</v>
      </c>
      <c r="F259" s="33">
        <f>Table1[[#This Row],[Date]]</f>
        <v>44186</v>
      </c>
    </row>
    <row r="260" spans="1:6" x14ac:dyDescent="0.25">
      <c r="A260" s="5">
        <v>44190</v>
      </c>
      <c r="B260" t="s">
        <v>17</v>
      </c>
      <c r="C260">
        <v>40</v>
      </c>
      <c r="D260">
        <v>90</v>
      </c>
      <c r="E260">
        <v>87.3</v>
      </c>
      <c r="F260" s="33">
        <f>Table1[[#This Row],[Date]]</f>
        <v>44190</v>
      </c>
    </row>
    <row r="261" spans="1:6" x14ac:dyDescent="0.25">
      <c r="A261" s="5">
        <v>44194</v>
      </c>
      <c r="B261" t="s">
        <v>20</v>
      </c>
      <c r="C261">
        <v>30</v>
      </c>
      <c r="D261">
        <v>15</v>
      </c>
      <c r="E261">
        <v>14.549999999999999</v>
      </c>
      <c r="F261" s="33">
        <f>Table1[[#This Row],[Date]]</f>
        <v>44194</v>
      </c>
    </row>
    <row r="262" spans="1:6" x14ac:dyDescent="0.25">
      <c r="A262" s="5">
        <v>44193</v>
      </c>
      <c r="B262" t="s">
        <v>22</v>
      </c>
      <c r="C262">
        <v>20</v>
      </c>
      <c r="D262">
        <v>100</v>
      </c>
      <c r="E262">
        <v>97</v>
      </c>
      <c r="F262" s="33">
        <f>Table1[[#This Row],[Date]]</f>
        <v>44193</v>
      </c>
    </row>
    <row r="263" spans="1:6" x14ac:dyDescent="0.25">
      <c r="A263" s="5">
        <v>44192</v>
      </c>
      <c r="B263" t="s">
        <v>23</v>
      </c>
      <c r="C263">
        <v>33</v>
      </c>
      <c r="D263">
        <v>50</v>
      </c>
      <c r="E263">
        <v>48.5</v>
      </c>
      <c r="F263" s="33">
        <f>Table1[[#This Row],[Date]]</f>
        <v>44192</v>
      </c>
    </row>
    <row r="264" spans="1:6" x14ac:dyDescent="0.25">
      <c r="A264" s="5">
        <v>44191</v>
      </c>
      <c r="B264" t="s">
        <v>10</v>
      </c>
      <c r="C264">
        <v>21</v>
      </c>
      <c r="D264">
        <v>15</v>
      </c>
      <c r="E264">
        <v>14.549999999999999</v>
      </c>
      <c r="F264" s="33">
        <f>Table1[[#This Row],[Date]]</f>
        <v>44191</v>
      </c>
    </row>
    <row r="265" spans="1:6" x14ac:dyDescent="0.25">
      <c r="A265" s="5">
        <v>44190</v>
      </c>
      <c r="B265" t="s">
        <v>15</v>
      </c>
      <c r="C265">
        <v>89</v>
      </c>
      <c r="D265">
        <v>45</v>
      </c>
      <c r="E265">
        <v>43.65</v>
      </c>
      <c r="F265" s="33">
        <f>Table1[[#This Row],[Date]]</f>
        <v>44190</v>
      </c>
    </row>
    <row r="266" spans="1:6" x14ac:dyDescent="0.25">
      <c r="A266" s="5">
        <v>44194</v>
      </c>
      <c r="B266" t="s">
        <v>21</v>
      </c>
      <c r="C266">
        <v>1</v>
      </c>
      <c r="D266">
        <v>19</v>
      </c>
      <c r="E266">
        <v>18.43</v>
      </c>
      <c r="F266" s="33">
        <f>Table1[[#This Row],[Date]]</f>
        <v>44194</v>
      </c>
    </row>
    <row r="267" spans="1:6" x14ac:dyDescent="0.25">
      <c r="A267" s="5">
        <v>44193</v>
      </c>
      <c r="B267" t="s">
        <v>27</v>
      </c>
      <c r="C267">
        <v>20</v>
      </c>
      <c r="D267">
        <v>90</v>
      </c>
      <c r="E267">
        <v>87.3</v>
      </c>
      <c r="F267" s="33">
        <f>Table1[[#This Row],[Date]]</f>
        <v>44193</v>
      </c>
    </row>
    <row r="268" spans="1:6" x14ac:dyDescent="0.25">
      <c r="A268" s="5">
        <v>43942</v>
      </c>
      <c r="B268" t="s">
        <v>31</v>
      </c>
      <c r="C268">
        <v>30</v>
      </c>
      <c r="D268">
        <v>19</v>
      </c>
      <c r="E268">
        <v>18.43</v>
      </c>
      <c r="F268" s="33">
        <f>Table1[[#This Row],[Date]]</f>
        <v>43942</v>
      </c>
    </row>
    <row r="269" spans="1:6" x14ac:dyDescent="0.25">
      <c r="A269" s="5">
        <v>43944</v>
      </c>
      <c r="B269" t="s">
        <v>11</v>
      </c>
      <c r="C269">
        <v>2</v>
      </c>
      <c r="D269">
        <v>19</v>
      </c>
      <c r="E269">
        <v>18.43</v>
      </c>
      <c r="F269" s="33">
        <f>Table1[[#This Row],[Date]]</f>
        <v>43944</v>
      </c>
    </row>
    <row r="270" spans="1:6" x14ac:dyDescent="0.25">
      <c r="A270" s="5">
        <v>43946</v>
      </c>
      <c r="B270" t="s">
        <v>16</v>
      </c>
      <c r="C270">
        <v>5</v>
      </c>
      <c r="D270">
        <v>70</v>
      </c>
      <c r="E270">
        <v>67.899999999999991</v>
      </c>
      <c r="F270" s="33">
        <f>Table1[[#This Row],[Date]]</f>
        <v>43946</v>
      </c>
    </row>
    <row r="271" spans="1:6" x14ac:dyDescent="0.25">
      <c r="A271" s="5">
        <v>43948</v>
      </c>
      <c r="B271" t="s">
        <v>19</v>
      </c>
      <c r="C271">
        <v>8</v>
      </c>
      <c r="D271">
        <v>12</v>
      </c>
      <c r="E271">
        <v>11.64</v>
      </c>
      <c r="F271" s="33">
        <f>Table1[[#This Row],[Date]]</f>
        <v>43948</v>
      </c>
    </row>
    <row r="272" spans="1:6" x14ac:dyDescent="0.25">
      <c r="A272" s="5">
        <v>43950</v>
      </c>
      <c r="B272" t="s">
        <v>22</v>
      </c>
      <c r="C272">
        <v>10</v>
      </c>
      <c r="D272">
        <v>100</v>
      </c>
      <c r="E272">
        <v>97</v>
      </c>
      <c r="F272" s="33">
        <f>Table1[[#This Row],[Date]]</f>
        <v>43950</v>
      </c>
    </row>
    <row r="273" spans="1:6" x14ac:dyDescent="0.25">
      <c r="A273" s="5">
        <v>43952</v>
      </c>
      <c r="B273" t="s">
        <v>32</v>
      </c>
      <c r="C273">
        <v>7</v>
      </c>
      <c r="D273">
        <v>100</v>
      </c>
      <c r="E273">
        <v>97</v>
      </c>
      <c r="F273" s="33">
        <f>Table1[[#This Row],[Date]]</f>
        <v>43952</v>
      </c>
    </row>
    <row r="274" spans="1:6" x14ac:dyDescent="0.25">
      <c r="A274" s="5">
        <v>43954</v>
      </c>
      <c r="B274" t="s">
        <v>2</v>
      </c>
      <c r="C274">
        <v>8</v>
      </c>
      <c r="D274">
        <v>100</v>
      </c>
      <c r="E274">
        <v>97</v>
      </c>
      <c r="F274" s="33">
        <f>Table1[[#This Row],[Date]]</f>
        <v>43954</v>
      </c>
    </row>
    <row r="275" spans="1:6" x14ac:dyDescent="0.25">
      <c r="A275" s="5">
        <v>43956</v>
      </c>
      <c r="B275" t="s">
        <v>33</v>
      </c>
      <c r="C275">
        <v>9</v>
      </c>
      <c r="D275">
        <v>50</v>
      </c>
      <c r="E275">
        <v>48.5</v>
      </c>
      <c r="F275" s="33">
        <f>Table1[[#This Row],[Date]]</f>
        <v>43956</v>
      </c>
    </row>
    <row r="276" spans="1:6" x14ac:dyDescent="0.25">
      <c r="A276" s="5">
        <v>43976</v>
      </c>
      <c r="B276" t="s">
        <v>7</v>
      </c>
      <c r="C276">
        <v>4</v>
      </c>
      <c r="D276">
        <v>90</v>
      </c>
      <c r="E276">
        <v>87.3</v>
      </c>
      <c r="F276" s="33">
        <f>Table1[[#This Row],[Date]]</f>
        <v>43976</v>
      </c>
    </row>
    <row r="277" spans="1:6" x14ac:dyDescent="0.25">
      <c r="A277" s="5">
        <v>43980</v>
      </c>
      <c r="B277" t="s">
        <v>32</v>
      </c>
      <c r="C277">
        <v>8</v>
      </c>
      <c r="D277">
        <v>100</v>
      </c>
      <c r="E277">
        <v>97</v>
      </c>
      <c r="F277" s="33">
        <f>Table1[[#This Row],[Date]]</f>
        <v>43980</v>
      </c>
    </row>
    <row r="278" spans="1:6" x14ac:dyDescent="0.25">
      <c r="A278" s="5">
        <v>44044</v>
      </c>
      <c r="B278" t="s">
        <v>12</v>
      </c>
      <c r="C278">
        <v>200</v>
      </c>
      <c r="D278">
        <v>100</v>
      </c>
      <c r="E278">
        <v>97</v>
      </c>
      <c r="F278" s="33">
        <f>Table1[[#This Row],[Date]]</f>
        <v>44044</v>
      </c>
    </row>
    <row r="279" spans="1:6" x14ac:dyDescent="0.25">
      <c r="A279" s="5">
        <v>44048</v>
      </c>
      <c r="B279" t="s">
        <v>17</v>
      </c>
      <c r="C279">
        <v>600</v>
      </c>
      <c r="D279">
        <v>90</v>
      </c>
      <c r="E279">
        <v>87.3</v>
      </c>
      <c r="F279" s="33">
        <f>Table1[[#This Row],[Date]]</f>
        <v>44048</v>
      </c>
    </row>
    <row r="280" spans="1:6" x14ac:dyDescent="0.25">
      <c r="A280" s="5">
        <v>44052</v>
      </c>
      <c r="B280" t="s">
        <v>24</v>
      </c>
      <c r="C280">
        <v>80</v>
      </c>
      <c r="D280">
        <v>30</v>
      </c>
      <c r="E280">
        <v>29.099999999999998</v>
      </c>
      <c r="F280" s="33">
        <f>Table1[[#This Row],[Date]]</f>
        <v>44052</v>
      </c>
    </row>
    <row r="281" spans="1:6" x14ac:dyDescent="0.25">
      <c r="A281" s="5">
        <v>44056</v>
      </c>
      <c r="B281" t="s">
        <v>28</v>
      </c>
      <c r="C281">
        <v>50</v>
      </c>
      <c r="D281">
        <v>80</v>
      </c>
      <c r="E281">
        <v>77.599999999999994</v>
      </c>
      <c r="F281" s="33">
        <f>Table1[[#This Row],[Date]]</f>
        <v>44056</v>
      </c>
    </row>
    <row r="282" spans="1:6" x14ac:dyDescent="0.25">
      <c r="A282" s="5">
        <v>44060</v>
      </c>
      <c r="B282" t="s">
        <v>8</v>
      </c>
      <c r="C282">
        <v>40</v>
      </c>
      <c r="D282">
        <v>80</v>
      </c>
      <c r="E282">
        <v>77.599999999999994</v>
      </c>
      <c r="F282" s="33">
        <f>Table1[[#This Row],[Date]]</f>
        <v>44060</v>
      </c>
    </row>
    <row r="283" spans="1:6" x14ac:dyDescent="0.25">
      <c r="A283" s="5">
        <v>44064</v>
      </c>
      <c r="B283" t="s">
        <v>11</v>
      </c>
      <c r="C283">
        <v>30</v>
      </c>
      <c r="D283">
        <v>19</v>
      </c>
      <c r="E283">
        <v>18.43</v>
      </c>
      <c r="F283" s="33">
        <f>Table1[[#This Row],[Date]]</f>
        <v>44064</v>
      </c>
    </row>
    <row r="284" spans="1:6" x14ac:dyDescent="0.25">
      <c r="A284" s="5">
        <v>44068</v>
      </c>
      <c r="B284" t="s">
        <v>19</v>
      </c>
      <c r="C284">
        <v>20</v>
      </c>
      <c r="D284">
        <v>12</v>
      </c>
      <c r="E284">
        <v>11.64</v>
      </c>
      <c r="F284" s="33">
        <f>Table1[[#This Row],[Date]]</f>
        <v>44068</v>
      </c>
    </row>
    <row r="285" spans="1:6" x14ac:dyDescent="0.25">
      <c r="A285" s="5">
        <v>44072</v>
      </c>
      <c r="B285" t="s">
        <v>32</v>
      </c>
      <c r="C285">
        <v>33</v>
      </c>
      <c r="D285">
        <v>100</v>
      </c>
      <c r="E285">
        <v>97</v>
      </c>
      <c r="F285" s="33">
        <f>Table1[[#This Row],[Date]]</f>
        <v>44072</v>
      </c>
    </row>
    <row r="286" spans="1:6" x14ac:dyDescent="0.25">
      <c r="A286" s="5">
        <v>44076</v>
      </c>
      <c r="B286" t="s">
        <v>33</v>
      </c>
      <c r="C286">
        <v>21</v>
      </c>
      <c r="D286">
        <v>50</v>
      </c>
      <c r="E286">
        <v>48.5</v>
      </c>
      <c r="F286" s="33">
        <f>Table1[[#This Row],[Date]]</f>
        <v>44076</v>
      </c>
    </row>
    <row r="287" spans="1:6" x14ac:dyDescent="0.25">
      <c r="A287" s="5">
        <v>44080</v>
      </c>
      <c r="B287" t="s">
        <v>12</v>
      </c>
      <c r="C287">
        <v>89</v>
      </c>
      <c r="D287">
        <v>100</v>
      </c>
      <c r="E287">
        <v>97</v>
      </c>
      <c r="F287" s="33">
        <f>Table1[[#This Row],[Date]]</f>
        <v>44080</v>
      </c>
    </row>
    <row r="288" spans="1:6" x14ac:dyDescent="0.25">
      <c r="A288" s="5">
        <v>44084</v>
      </c>
      <c r="B288" t="s">
        <v>4</v>
      </c>
      <c r="C288">
        <v>1</v>
      </c>
      <c r="D288">
        <v>30</v>
      </c>
      <c r="E288">
        <v>29.099999999999998</v>
      </c>
      <c r="F288" s="33">
        <f>Table1[[#This Row],[Date]]</f>
        <v>44084</v>
      </c>
    </row>
    <row r="289" spans="1:6" x14ac:dyDescent="0.25">
      <c r="A289" s="5">
        <v>44088</v>
      </c>
      <c r="B289" t="s">
        <v>18</v>
      </c>
      <c r="C289">
        <v>20</v>
      </c>
      <c r="D289">
        <v>80</v>
      </c>
      <c r="E289">
        <v>77.599999999999994</v>
      </c>
      <c r="F289" s="33">
        <f>Table1[[#This Row],[Date]]</f>
        <v>44088</v>
      </c>
    </row>
    <row r="290" spans="1:6" x14ac:dyDescent="0.25">
      <c r="A290" s="5">
        <v>44092</v>
      </c>
      <c r="B290" t="s">
        <v>21</v>
      </c>
      <c r="C290">
        <v>30</v>
      </c>
      <c r="D290">
        <v>19</v>
      </c>
      <c r="E290">
        <v>18.43</v>
      </c>
      <c r="F290" s="33">
        <f>Table1[[#This Row],[Date]]</f>
        <v>44092</v>
      </c>
    </row>
    <row r="291" spans="1:6" x14ac:dyDescent="0.25">
      <c r="A291" s="5">
        <v>44096</v>
      </c>
      <c r="B291" t="s">
        <v>7</v>
      </c>
      <c r="C291">
        <v>2</v>
      </c>
      <c r="D291">
        <v>90</v>
      </c>
      <c r="E291">
        <v>87.3</v>
      </c>
      <c r="F291" s="33">
        <f>Table1[[#This Row],[Date]]</f>
        <v>44096</v>
      </c>
    </row>
    <row r="292" spans="1:6" x14ac:dyDescent="0.25">
      <c r="A292" s="5">
        <v>44100</v>
      </c>
      <c r="B292" t="s">
        <v>32</v>
      </c>
      <c r="C292">
        <v>5</v>
      </c>
      <c r="D292">
        <v>100</v>
      </c>
      <c r="E292">
        <v>97</v>
      </c>
      <c r="F292" s="33">
        <f>Table1[[#This Row],[Date]]</f>
        <v>44100</v>
      </c>
    </row>
    <row r="293" spans="1:6" x14ac:dyDescent="0.25">
      <c r="A293" s="5">
        <v>44104</v>
      </c>
      <c r="B293" t="s">
        <v>12</v>
      </c>
      <c r="C293">
        <v>8</v>
      </c>
      <c r="D293">
        <v>100</v>
      </c>
      <c r="E293">
        <v>97</v>
      </c>
      <c r="F293" s="33">
        <f>Table1[[#This Row],[Date]]</f>
        <v>44104</v>
      </c>
    </row>
    <row r="294" spans="1:6" x14ac:dyDescent="0.25">
      <c r="A294" s="5">
        <v>44108</v>
      </c>
      <c r="B294" t="s">
        <v>17</v>
      </c>
      <c r="C294">
        <v>10</v>
      </c>
      <c r="D294">
        <v>90</v>
      </c>
      <c r="E294">
        <v>87.3</v>
      </c>
      <c r="F294" s="33">
        <f>Table1[[#This Row],[Date]]</f>
        <v>44108</v>
      </c>
    </row>
    <row r="295" spans="1:6" x14ac:dyDescent="0.25">
      <c r="A295" s="5">
        <v>44112</v>
      </c>
      <c r="B295" t="s">
        <v>24</v>
      </c>
      <c r="C295">
        <v>7</v>
      </c>
      <c r="D295">
        <v>30</v>
      </c>
      <c r="E295">
        <v>29.099999999999998</v>
      </c>
      <c r="F295" s="33">
        <f>Table1[[#This Row],[Date]]</f>
        <v>44112</v>
      </c>
    </row>
    <row r="296" spans="1:6" x14ac:dyDescent="0.25">
      <c r="A296" s="5">
        <v>44116</v>
      </c>
      <c r="B296" t="s">
        <v>28</v>
      </c>
      <c r="C296">
        <v>8</v>
      </c>
      <c r="D296">
        <v>80</v>
      </c>
      <c r="E296">
        <v>77.599999999999994</v>
      </c>
      <c r="F296" s="33">
        <f>Table1[[#This Row],[Date]]</f>
        <v>44116</v>
      </c>
    </row>
    <row r="297" spans="1:6" x14ac:dyDescent="0.25">
      <c r="A297" s="5">
        <v>44140</v>
      </c>
      <c r="B297" t="s">
        <v>12</v>
      </c>
      <c r="C297">
        <v>9</v>
      </c>
      <c r="D297">
        <v>100</v>
      </c>
      <c r="E297">
        <v>97</v>
      </c>
      <c r="F297" s="33">
        <f>Table1[[#This Row],[Date]]</f>
        <v>44140</v>
      </c>
    </row>
    <row r="298" spans="1:6" x14ac:dyDescent="0.25">
      <c r="A298" s="5">
        <v>44141</v>
      </c>
      <c r="B298" t="s">
        <v>13</v>
      </c>
      <c r="C298">
        <v>4</v>
      </c>
      <c r="D298">
        <v>50</v>
      </c>
      <c r="E298">
        <v>48.5</v>
      </c>
      <c r="F298" s="33">
        <f>Table1[[#This Row],[Date]]</f>
        <v>44141</v>
      </c>
    </row>
    <row r="299" spans="1:6" x14ac:dyDescent="0.25">
      <c r="A299" s="5">
        <v>44142</v>
      </c>
      <c r="B299" t="s">
        <v>14</v>
      </c>
      <c r="C299">
        <v>8</v>
      </c>
      <c r="D299">
        <v>30</v>
      </c>
      <c r="E299">
        <v>29.099999999999998</v>
      </c>
      <c r="F299" s="33">
        <f>Table1[[#This Row],[Date]]</f>
        <v>44142</v>
      </c>
    </row>
    <row r="300" spans="1:6" x14ac:dyDescent="0.25">
      <c r="A300" s="5">
        <v>44143</v>
      </c>
      <c r="B300" t="s">
        <v>15</v>
      </c>
      <c r="C300">
        <v>200</v>
      </c>
      <c r="D300">
        <v>45</v>
      </c>
      <c r="E300">
        <v>43.65</v>
      </c>
      <c r="F300" s="33">
        <f>Table1[[#This Row],[Date]]</f>
        <v>44143</v>
      </c>
    </row>
    <row r="301" spans="1:6" x14ac:dyDescent="0.25">
      <c r="A301" s="5">
        <v>44144</v>
      </c>
      <c r="B301" t="s">
        <v>4</v>
      </c>
      <c r="C301">
        <v>600</v>
      </c>
      <c r="D301">
        <v>30</v>
      </c>
      <c r="E301">
        <v>29.099999999999998</v>
      </c>
      <c r="F301" s="33">
        <f>Table1[[#This Row],[Date]]</f>
        <v>44144</v>
      </c>
    </row>
    <row r="302" spans="1:6" x14ac:dyDescent="0.25">
      <c r="A302" s="5">
        <v>44145</v>
      </c>
      <c r="B302" t="s">
        <v>16</v>
      </c>
      <c r="C302">
        <v>80</v>
      </c>
      <c r="D302">
        <v>70</v>
      </c>
      <c r="E302">
        <v>67.899999999999991</v>
      </c>
      <c r="F302" s="33">
        <f>Table1[[#This Row],[Date]]</f>
        <v>44145</v>
      </c>
    </row>
    <row r="303" spans="1:6" x14ac:dyDescent="0.25">
      <c r="A303" s="5">
        <v>44146</v>
      </c>
      <c r="B303" t="s">
        <v>15</v>
      </c>
      <c r="C303">
        <v>50</v>
      </c>
      <c r="D303">
        <v>45</v>
      </c>
      <c r="E303">
        <v>43.65</v>
      </c>
      <c r="F303" s="33">
        <f>Table1[[#This Row],[Date]]</f>
        <v>44146</v>
      </c>
    </row>
    <row r="304" spans="1:6" x14ac:dyDescent="0.25">
      <c r="A304" s="5">
        <v>44147</v>
      </c>
      <c r="B304" t="s">
        <v>17</v>
      </c>
      <c r="C304">
        <v>40</v>
      </c>
      <c r="D304">
        <v>90</v>
      </c>
      <c r="E304">
        <v>87.3</v>
      </c>
      <c r="F304" s="33">
        <f>Table1[[#This Row],[Date]]</f>
        <v>44147</v>
      </c>
    </row>
    <row r="305" spans="1:6" x14ac:dyDescent="0.25">
      <c r="A305" s="5">
        <v>44148</v>
      </c>
      <c r="B305" t="s">
        <v>18</v>
      </c>
      <c r="C305">
        <v>30</v>
      </c>
      <c r="D305">
        <v>80</v>
      </c>
      <c r="E305">
        <v>77.599999999999994</v>
      </c>
      <c r="F305" s="33">
        <f>Table1[[#This Row],[Date]]</f>
        <v>44148</v>
      </c>
    </row>
    <row r="306" spans="1:6" x14ac:dyDescent="0.25">
      <c r="A306" s="5">
        <v>44149</v>
      </c>
      <c r="B306" t="s">
        <v>5</v>
      </c>
      <c r="C306">
        <v>20</v>
      </c>
      <c r="D306">
        <v>45</v>
      </c>
      <c r="E306">
        <v>43.65</v>
      </c>
      <c r="F306" s="33">
        <f>Table1[[#This Row],[Date]]</f>
        <v>44149</v>
      </c>
    </row>
    <row r="307" spans="1:6" x14ac:dyDescent="0.25">
      <c r="A307" s="5">
        <v>44150</v>
      </c>
      <c r="B307" t="s">
        <v>19</v>
      </c>
      <c r="C307">
        <v>33</v>
      </c>
      <c r="D307">
        <v>12</v>
      </c>
      <c r="E307">
        <v>11.64</v>
      </c>
      <c r="F307" s="33">
        <f>Table1[[#This Row],[Date]]</f>
        <v>44150</v>
      </c>
    </row>
    <row r="308" spans="1:6" x14ac:dyDescent="0.25">
      <c r="A308" s="5">
        <v>44151</v>
      </c>
      <c r="B308" t="s">
        <v>20</v>
      </c>
      <c r="C308">
        <v>21</v>
      </c>
      <c r="D308">
        <v>15</v>
      </c>
      <c r="E308">
        <v>14.549999999999999</v>
      </c>
      <c r="F308" s="33">
        <f>Table1[[#This Row],[Date]]</f>
        <v>44151</v>
      </c>
    </row>
    <row r="309" spans="1:6" x14ac:dyDescent="0.25">
      <c r="A309" s="5">
        <v>44152</v>
      </c>
      <c r="B309" t="s">
        <v>21</v>
      </c>
      <c r="C309">
        <v>89</v>
      </c>
      <c r="D309">
        <v>19</v>
      </c>
      <c r="E309">
        <v>18.43</v>
      </c>
      <c r="F309" s="33">
        <f>Table1[[#This Row],[Date]]</f>
        <v>44152</v>
      </c>
    </row>
    <row r="310" spans="1:6" x14ac:dyDescent="0.25">
      <c r="A310" s="5">
        <v>44153</v>
      </c>
      <c r="B310" t="s">
        <v>24</v>
      </c>
      <c r="C310">
        <v>1</v>
      </c>
      <c r="D310">
        <v>30</v>
      </c>
      <c r="E310">
        <v>29.099999999999998</v>
      </c>
      <c r="F310" s="33">
        <f>Table1[[#This Row],[Date]]</f>
        <v>44153</v>
      </c>
    </row>
    <row r="311" spans="1:6" x14ac:dyDescent="0.25">
      <c r="A311" s="5">
        <v>44154</v>
      </c>
      <c r="B311" t="s">
        <v>6</v>
      </c>
      <c r="C311">
        <v>20</v>
      </c>
      <c r="D311">
        <v>70</v>
      </c>
      <c r="E311">
        <v>67.899999999999991</v>
      </c>
      <c r="F311" s="33">
        <f>Table1[[#This Row],[Date]]</f>
        <v>44154</v>
      </c>
    </row>
    <row r="312" spans="1:6" x14ac:dyDescent="0.25">
      <c r="A312" s="5">
        <v>44155</v>
      </c>
      <c r="B312" t="s">
        <v>22</v>
      </c>
      <c r="C312">
        <v>30</v>
      </c>
      <c r="D312">
        <v>100</v>
      </c>
      <c r="E312">
        <v>97</v>
      </c>
      <c r="F312" s="33">
        <f>Table1[[#This Row],[Date]]</f>
        <v>44155</v>
      </c>
    </row>
    <row r="313" spans="1:6" x14ac:dyDescent="0.25">
      <c r="A313" s="5">
        <v>44156</v>
      </c>
      <c r="B313" t="s">
        <v>7</v>
      </c>
      <c r="C313">
        <v>2</v>
      </c>
      <c r="D313">
        <v>90</v>
      </c>
      <c r="E313">
        <v>87.3</v>
      </c>
      <c r="F313" s="33">
        <f>Table1[[#This Row],[Date]]</f>
        <v>44156</v>
      </c>
    </row>
    <row r="314" spans="1:6" x14ac:dyDescent="0.25">
      <c r="A314" s="5">
        <v>44158</v>
      </c>
      <c r="B314" t="s">
        <v>30</v>
      </c>
      <c r="C314">
        <v>5</v>
      </c>
      <c r="D314">
        <v>15</v>
      </c>
      <c r="E314">
        <v>14.549999999999999</v>
      </c>
      <c r="F314" s="33">
        <f>Table1[[#This Row],[Date]]</f>
        <v>44158</v>
      </c>
    </row>
    <row r="315" spans="1:6" x14ac:dyDescent="0.25">
      <c r="A315" s="5">
        <v>44160</v>
      </c>
      <c r="B315" t="s">
        <v>32</v>
      </c>
      <c r="C315">
        <v>8</v>
      </c>
      <c r="D315">
        <v>100</v>
      </c>
      <c r="E315">
        <v>97</v>
      </c>
      <c r="F315" s="33">
        <f>Table1[[#This Row],[Date]]</f>
        <v>44160</v>
      </c>
    </row>
    <row r="316" spans="1:6" x14ac:dyDescent="0.25">
      <c r="A316" s="5">
        <v>44162</v>
      </c>
      <c r="B316" t="s">
        <v>33</v>
      </c>
      <c r="C316">
        <v>10</v>
      </c>
      <c r="D316">
        <v>50</v>
      </c>
      <c r="E316">
        <v>48.5</v>
      </c>
      <c r="F316" s="33">
        <f>Table1[[#This Row],[Date]]</f>
        <v>44162</v>
      </c>
    </row>
    <row r="317" spans="1:6" x14ac:dyDescent="0.25">
      <c r="A317" s="5">
        <v>44164</v>
      </c>
      <c r="B317" t="s">
        <v>12</v>
      </c>
      <c r="C317">
        <v>7</v>
      </c>
      <c r="D317">
        <v>100</v>
      </c>
      <c r="E317">
        <v>97</v>
      </c>
      <c r="F317" s="33">
        <f>Table1[[#This Row],[Date]]</f>
        <v>44164</v>
      </c>
    </row>
    <row r="318" spans="1:6" x14ac:dyDescent="0.25">
      <c r="A318" s="5">
        <v>44166</v>
      </c>
      <c r="B318" t="s">
        <v>14</v>
      </c>
      <c r="C318">
        <v>8</v>
      </c>
      <c r="D318">
        <v>30</v>
      </c>
      <c r="E318">
        <v>29.099999999999998</v>
      </c>
      <c r="F318" s="33">
        <f>Table1[[#This Row],[Date]]</f>
        <v>44166</v>
      </c>
    </row>
    <row r="319" spans="1:6" x14ac:dyDescent="0.25">
      <c r="A319" s="5">
        <v>44168</v>
      </c>
      <c r="B319" t="s">
        <v>17</v>
      </c>
      <c r="C319">
        <v>9</v>
      </c>
      <c r="D319">
        <v>90</v>
      </c>
      <c r="E319">
        <v>87.3</v>
      </c>
      <c r="F319" s="33">
        <f>Table1[[#This Row],[Date]]</f>
        <v>44168</v>
      </c>
    </row>
    <row r="320" spans="1:6" x14ac:dyDescent="0.25">
      <c r="A320" s="5">
        <v>44170</v>
      </c>
      <c r="B320" t="s">
        <v>20</v>
      </c>
      <c r="C320">
        <v>4</v>
      </c>
      <c r="D320">
        <v>15</v>
      </c>
      <c r="E320">
        <v>14.549999999999999</v>
      </c>
      <c r="F320" s="33">
        <f>Table1[[#This Row],[Date]]</f>
        <v>44170</v>
      </c>
    </row>
    <row r="321" spans="1:6" x14ac:dyDescent="0.25">
      <c r="A321" s="5">
        <v>44172</v>
      </c>
      <c r="B321" t="s">
        <v>24</v>
      </c>
      <c r="C321">
        <v>8</v>
      </c>
      <c r="D321">
        <v>30</v>
      </c>
      <c r="E321">
        <v>29.099999999999998</v>
      </c>
      <c r="F321" s="33">
        <f>Table1[[#This Row],[Date]]</f>
        <v>44172</v>
      </c>
    </row>
    <row r="322" spans="1:6" x14ac:dyDescent="0.25">
      <c r="A322" s="5">
        <v>43916</v>
      </c>
      <c r="B322" t="s">
        <v>29</v>
      </c>
      <c r="C322">
        <v>200</v>
      </c>
      <c r="D322">
        <v>12</v>
      </c>
      <c r="E322">
        <v>11.64</v>
      </c>
      <c r="F322" s="33">
        <f>Table1[[#This Row],[Date]]</f>
        <v>43916</v>
      </c>
    </row>
    <row r="323" spans="1:6" x14ac:dyDescent="0.25">
      <c r="A323" s="5">
        <v>43921</v>
      </c>
      <c r="B323" t="s">
        <v>33</v>
      </c>
      <c r="C323">
        <v>600</v>
      </c>
      <c r="D323">
        <v>50</v>
      </c>
      <c r="E323">
        <v>48.5</v>
      </c>
      <c r="F323" s="33">
        <f>Table1[[#This Row],[Date]]</f>
        <v>43921</v>
      </c>
    </row>
    <row r="324" spans="1:6" x14ac:dyDescent="0.25">
      <c r="A324" s="5">
        <v>44095</v>
      </c>
      <c r="B324" t="s">
        <v>8</v>
      </c>
      <c r="C324">
        <v>80</v>
      </c>
      <c r="D324">
        <v>80</v>
      </c>
      <c r="E324">
        <v>77.599999999999994</v>
      </c>
      <c r="F324" s="33">
        <f>Table1[[#This Row],[Date]]</f>
        <v>44095</v>
      </c>
    </row>
    <row r="325" spans="1:6" x14ac:dyDescent="0.25">
      <c r="A325" s="5">
        <v>44099</v>
      </c>
      <c r="B325" t="s">
        <v>15</v>
      </c>
      <c r="C325">
        <v>50</v>
      </c>
      <c r="D325">
        <v>45</v>
      </c>
      <c r="E325">
        <v>43.65</v>
      </c>
      <c r="F325" s="33">
        <f>Table1[[#This Row],[Date]]</f>
        <v>44099</v>
      </c>
    </row>
    <row r="326" spans="1:6" x14ac:dyDescent="0.25">
      <c r="A326" s="5">
        <v>44103</v>
      </c>
      <c r="B326" t="s">
        <v>17</v>
      </c>
      <c r="C326">
        <v>40</v>
      </c>
      <c r="D326">
        <v>90</v>
      </c>
      <c r="E326">
        <v>87.3</v>
      </c>
      <c r="F326" s="33">
        <f>Table1[[#This Row],[Date]]</f>
        <v>44103</v>
      </c>
    </row>
    <row r="327" spans="1:6" x14ac:dyDescent="0.25">
      <c r="A327" s="5">
        <v>44107</v>
      </c>
      <c r="B327" t="s">
        <v>20</v>
      </c>
      <c r="C327">
        <v>30</v>
      </c>
      <c r="D327">
        <v>15</v>
      </c>
      <c r="E327">
        <v>14.549999999999999</v>
      </c>
      <c r="F327" s="33">
        <f>Table1[[#This Row],[Date]]</f>
        <v>44107</v>
      </c>
    </row>
    <row r="328" spans="1:6" x14ac:dyDescent="0.25">
      <c r="A328" s="5">
        <v>44177</v>
      </c>
      <c r="B328" t="s">
        <v>31</v>
      </c>
      <c r="C328">
        <v>20</v>
      </c>
      <c r="D328">
        <v>19</v>
      </c>
      <c r="E328">
        <v>18.43</v>
      </c>
      <c r="F328" s="33">
        <f>Table1[[#This Row],[Date]]</f>
        <v>44177</v>
      </c>
    </row>
    <row r="329" spans="1:6" x14ac:dyDescent="0.25">
      <c r="A329" s="5">
        <v>44179</v>
      </c>
      <c r="B329" t="s">
        <v>11</v>
      </c>
      <c r="C329">
        <v>33</v>
      </c>
      <c r="D329">
        <v>19</v>
      </c>
      <c r="E329">
        <v>18.43</v>
      </c>
      <c r="F329" s="33">
        <f>Table1[[#This Row],[Date]]</f>
        <v>44179</v>
      </c>
    </row>
    <row r="330" spans="1:6" x14ac:dyDescent="0.25">
      <c r="A330" s="5">
        <v>44181</v>
      </c>
      <c r="B330" t="s">
        <v>16</v>
      </c>
      <c r="C330">
        <v>21</v>
      </c>
      <c r="D330">
        <v>70</v>
      </c>
      <c r="E330">
        <v>67.899999999999991</v>
      </c>
      <c r="F330" s="33">
        <f>Table1[[#This Row],[Date]]</f>
        <v>44181</v>
      </c>
    </row>
    <row r="331" spans="1:6" x14ac:dyDescent="0.25">
      <c r="A331" s="5">
        <v>44183</v>
      </c>
      <c r="B331" t="s">
        <v>19</v>
      </c>
      <c r="C331">
        <v>89</v>
      </c>
      <c r="D331">
        <v>12</v>
      </c>
      <c r="E331">
        <v>11.64</v>
      </c>
      <c r="F331" s="33">
        <f>Table1[[#This Row],[Date]]</f>
        <v>44183</v>
      </c>
    </row>
    <row r="332" spans="1:6" x14ac:dyDescent="0.25">
      <c r="A332" s="5">
        <v>44185</v>
      </c>
      <c r="B332" t="s">
        <v>22</v>
      </c>
      <c r="C332">
        <v>1</v>
      </c>
      <c r="D332">
        <v>100</v>
      </c>
      <c r="E332">
        <v>97</v>
      </c>
      <c r="F332" s="33">
        <f>Table1[[#This Row],[Date]]</f>
        <v>44185</v>
      </c>
    </row>
    <row r="333" spans="1:6" x14ac:dyDescent="0.25">
      <c r="A333" s="5">
        <v>44166</v>
      </c>
      <c r="B333" t="s">
        <v>32</v>
      </c>
      <c r="C333">
        <v>20</v>
      </c>
      <c r="D333">
        <v>100</v>
      </c>
      <c r="E333">
        <v>97</v>
      </c>
      <c r="F333" s="33">
        <f>Table1[[#This Row],[Date]]</f>
        <v>44166</v>
      </c>
    </row>
    <row r="334" spans="1:6" x14ac:dyDescent="0.25">
      <c r="A334" s="5">
        <v>44168</v>
      </c>
      <c r="B334" t="s">
        <v>2</v>
      </c>
      <c r="C334">
        <v>30</v>
      </c>
      <c r="D334">
        <v>100</v>
      </c>
      <c r="E334">
        <v>97</v>
      </c>
      <c r="F334" s="33">
        <f>Table1[[#This Row],[Date]]</f>
        <v>44168</v>
      </c>
    </row>
    <row r="335" spans="1:6" x14ac:dyDescent="0.25">
      <c r="A335" s="5">
        <v>44170</v>
      </c>
      <c r="B335" t="s">
        <v>33</v>
      </c>
      <c r="C335">
        <v>2</v>
      </c>
      <c r="D335">
        <v>50</v>
      </c>
      <c r="E335">
        <v>48.5</v>
      </c>
      <c r="F335" s="33">
        <f>Table1[[#This Row],[Date]]</f>
        <v>44170</v>
      </c>
    </row>
    <row r="336" spans="1:6" x14ac:dyDescent="0.25">
      <c r="A336" s="5">
        <v>44172</v>
      </c>
      <c r="B336" t="s">
        <v>10</v>
      </c>
      <c r="C336">
        <v>5</v>
      </c>
      <c r="D336">
        <v>15</v>
      </c>
      <c r="E336">
        <v>14.549999999999999</v>
      </c>
      <c r="F336" s="33">
        <f>Table1[[#This Row],[Date]]</f>
        <v>44172</v>
      </c>
    </row>
    <row r="337" spans="1:6" x14ac:dyDescent="0.25">
      <c r="A337" s="5">
        <v>44174</v>
      </c>
      <c r="B337" t="s">
        <v>12</v>
      </c>
      <c r="C337">
        <v>8</v>
      </c>
      <c r="D337">
        <v>100</v>
      </c>
      <c r="E337">
        <v>97</v>
      </c>
      <c r="F337" s="33">
        <f>Table1[[#This Row],[Date]]</f>
        <v>44174</v>
      </c>
    </row>
    <row r="338" spans="1:6" x14ac:dyDescent="0.25">
      <c r="A338" s="5">
        <v>44178</v>
      </c>
      <c r="B338" t="s">
        <v>4</v>
      </c>
      <c r="C338">
        <v>10</v>
      </c>
      <c r="D338">
        <v>30</v>
      </c>
      <c r="E338">
        <v>29.099999999999998</v>
      </c>
      <c r="F338" s="33">
        <f>Table1[[#This Row],[Date]]</f>
        <v>44178</v>
      </c>
    </row>
    <row r="339" spans="1:6" x14ac:dyDescent="0.25">
      <c r="A339" s="5">
        <v>44182</v>
      </c>
      <c r="B339" t="s">
        <v>18</v>
      </c>
      <c r="C339">
        <v>7</v>
      </c>
      <c r="D339">
        <v>80</v>
      </c>
      <c r="E339">
        <v>77.599999999999994</v>
      </c>
      <c r="F339" s="33">
        <f>Table1[[#This Row],[Date]]</f>
        <v>44182</v>
      </c>
    </row>
    <row r="340" spans="1:6" x14ac:dyDescent="0.25">
      <c r="A340" s="5">
        <v>44186</v>
      </c>
      <c r="B340" t="s">
        <v>21</v>
      </c>
      <c r="C340">
        <v>8</v>
      </c>
      <c r="D340">
        <v>19</v>
      </c>
      <c r="E340">
        <v>18.43</v>
      </c>
      <c r="F340" s="33">
        <f>Table1[[#This Row],[Date]]</f>
        <v>44186</v>
      </c>
    </row>
    <row r="341" spans="1:6" x14ac:dyDescent="0.25">
      <c r="A341" s="5">
        <v>44169</v>
      </c>
      <c r="B341" t="s">
        <v>7</v>
      </c>
      <c r="C341">
        <v>9</v>
      </c>
      <c r="D341">
        <v>90</v>
      </c>
      <c r="E341">
        <v>87.3</v>
      </c>
      <c r="F341" s="33">
        <f>Table1[[#This Row],[Date]]</f>
        <v>44169</v>
      </c>
    </row>
    <row r="342" spans="1:6" x14ac:dyDescent="0.25">
      <c r="A342" s="5">
        <v>44173</v>
      </c>
      <c r="B342" t="s">
        <v>32</v>
      </c>
      <c r="C342">
        <v>4</v>
      </c>
      <c r="D342">
        <v>100</v>
      </c>
      <c r="E342">
        <v>97</v>
      </c>
      <c r="F342" s="33">
        <f>Table1[[#This Row],[Date]]</f>
        <v>44173</v>
      </c>
    </row>
    <row r="343" spans="1:6" x14ac:dyDescent="0.25">
      <c r="A343" s="5">
        <v>44177</v>
      </c>
      <c r="B343" t="s">
        <v>12</v>
      </c>
      <c r="C343">
        <v>8</v>
      </c>
      <c r="D343">
        <v>100</v>
      </c>
      <c r="E343">
        <v>97</v>
      </c>
      <c r="F343" s="33">
        <f>Table1[[#This Row],[Date]]</f>
        <v>44177</v>
      </c>
    </row>
    <row r="344" spans="1:6" x14ac:dyDescent="0.25">
      <c r="A344" s="5">
        <v>44181</v>
      </c>
      <c r="B344" t="s">
        <v>17</v>
      </c>
      <c r="C344">
        <v>200</v>
      </c>
      <c r="D344">
        <v>90</v>
      </c>
      <c r="E344">
        <v>87.3</v>
      </c>
      <c r="F344" s="33">
        <f>Table1[[#This Row],[Date]]</f>
        <v>44181</v>
      </c>
    </row>
    <row r="345" spans="1:6" x14ac:dyDescent="0.25">
      <c r="A345" s="5">
        <v>44185</v>
      </c>
      <c r="B345" t="s">
        <v>24</v>
      </c>
      <c r="C345">
        <v>600</v>
      </c>
      <c r="D345">
        <v>30</v>
      </c>
      <c r="E345">
        <v>29.099999999999998</v>
      </c>
      <c r="F345" s="33">
        <f>Table1[[#This Row],[Date]]</f>
        <v>44185</v>
      </c>
    </row>
    <row r="346" spans="1:6" x14ac:dyDescent="0.25">
      <c r="A346" s="5">
        <v>44168</v>
      </c>
      <c r="B346" t="s">
        <v>28</v>
      </c>
      <c r="C346">
        <v>80</v>
      </c>
      <c r="D346">
        <v>80</v>
      </c>
      <c r="E346">
        <v>77.599999999999994</v>
      </c>
      <c r="F346" s="33">
        <f>Table1[[#This Row],[Date]]</f>
        <v>44168</v>
      </c>
    </row>
    <row r="347" spans="1:6" x14ac:dyDescent="0.25">
      <c r="A347" s="5">
        <v>44172</v>
      </c>
      <c r="B347" t="s">
        <v>8</v>
      </c>
      <c r="C347">
        <v>50</v>
      </c>
      <c r="D347">
        <v>80</v>
      </c>
      <c r="E347">
        <v>77.599999999999994</v>
      </c>
      <c r="F347" s="33">
        <f>Table1[[#This Row],[Date]]</f>
        <v>44172</v>
      </c>
    </row>
    <row r="348" spans="1:6" x14ac:dyDescent="0.25">
      <c r="A348" s="5">
        <v>44176</v>
      </c>
      <c r="B348" t="s">
        <v>11</v>
      </c>
      <c r="C348">
        <v>40</v>
      </c>
      <c r="D348">
        <v>19</v>
      </c>
      <c r="E348">
        <v>18.43</v>
      </c>
      <c r="F348" s="33">
        <f>Table1[[#This Row],[Date]]</f>
        <v>44176</v>
      </c>
    </row>
    <row r="349" spans="1:6" x14ac:dyDescent="0.25">
      <c r="A349" s="5">
        <v>44180</v>
      </c>
      <c r="B349" t="s">
        <v>19</v>
      </c>
      <c r="C349">
        <v>30</v>
      </c>
      <c r="D349">
        <v>12</v>
      </c>
      <c r="E349">
        <v>11.64</v>
      </c>
      <c r="F349" s="33">
        <f>Table1[[#This Row],[Date]]</f>
        <v>44180</v>
      </c>
    </row>
    <row r="350" spans="1:6" x14ac:dyDescent="0.25">
      <c r="A350" s="5">
        <v>44184</v>
      </c>
      <c r="B350" t="s">
        <v>32</v>
      </c>
      <c r="C350">
        <v>20</v>
      </c>
      <c r="D350">
        <v>100</v>
      </c>
      <c r="E350">
        <v>97</v>
      </c>
      <c r="F350" s="33">
        <f>Table1[[#This Row],[Date]]</f>
        <v>44184</v>
      </c>
    </row>
    <row r="351" spans="1:6" x14ac:dyDescent="0.25">
      <c r="A351" s="5">
        <v>44158</v>
      </c>
      <c r="B351" t="s">
        <v>33</v>
      </c>
      <c r="C351">
        <v>33</v>
      </c>
      <c r="D351">
        <v>50</v>
      </c>
      <c r="E351">
        <v>48.5</v>
      </c>
      <c r="F351" s="33">
        <f>Table1[[#This Row],[Date]]</f>
        <v>44158</v>
      </c>
    </row>
    <row r="352" spans="1:6" x14ac:dyDescent="0.25">
      <c r="A352" s="5">
        <v>44162</v>
      </c>
      <c r="B352" t="s">
        <v>12</v>
      </c>
      <c r="C352">
        <v>21</v>
      </c>
      <c r="D352">
        <v>100</v>
      </c>
      <c r="E352">
        <v>97</v>
      </c>
      <c r="F352" s="33">
        <f>Table1[[#This Row],[Date]]</f>
        <v>44162</v>
      </c>
    </row>
    <row r="353" spans="1:6" x14ac:dyDescent="0.25">
      <c r="A353" s="5">
        <v>44166</v>
      </c>
      <c r="B353" t="s">
        <v>4</v>
      </c>
      <c r="C353">
        <v>89</v>
      </c>
      <c r="D353">
        <v>30</v>
      </c>
      <c r="E353">
        <v>29.099999999999998</v>
      </c>
      <c r="F353" s="33">
        <f>Table1[[#This Row],[Date]]</f>
        <v>44166</v>
      </c>
    </row>
    <row r="354" spans="1:6" x14ac:dyDescent="0.25">
      <c r="A354" s="5">
        <v>44170</v>
      </c>
      <c r="B354" t="s">
        <v>18</v>
      </c>
      <c r="C354">
        <v>1</v>
      </c>
      <c r="D354">
        <v>80</v>
      </c>
      <c r="E354">
        <v>77.599999999999994</v>
      </c>
      <c r="F354" s="33">
        <f>Table1[[#This Row],[Date]]</f>
        <v>44170</v>
      </c>
    </row>
    <row r="355" spans="1:6" x14ac:dyDescent="0.25">
      <c r="A355" s="5">
        <v>44174</v>
      </c>
      <c r="B355" t="s">
        <v>21</v>
      </c>
      <c r="C355">
        <v>20</v>
      </c>
      <c r="D355">
        <v>19</v>
      </c>
      <c r="E355">
        <v>18.43</v>
      </c>
      <c r="F355" s="33">
        <f>Table1[[#This Row],[Date]]</f>
        <v>44174</v>
      </c>
    </row>
    <row r="356" spans="1:6" x14ac:dyDescent="0.25">
      <c r="A356" s="5">
        <v>44178</v>
      </c>
      <c r="B356" t="s">
        <v>7</v>
      </c>
      <c r="C356">
        <v>30</v>
      </c>
      <c r="D356">
        <v>90</v>
      </c>
      <c r="E356">
        <v>87.3</v>
      </c>
      <c r="F356" s="33">
        <f>Table1[[#This Row],[Date]]</f>
        <v>44178</v>
      </c>
    </row>
    <row r="357" spans="1:6" x14ac:dyDescent="0.25">
      <c r="A357" s="5">
        <v>44182</v>
      </c>
      <c r="B357" t="s">
        <v>32</v>
      </c>
      <c r="C357">
        <v>2</v>
      </c>
      <c r="D357">
        <v>100</v>
      </c>
      <c r="E357">
        <v>97</v>
      </c>
      <c r="F357" s="33">
        <f>Table1[[#This Row],[Date]]</f>
        <v>44182</v>
      </c>
    </row>
    <row r="358" spans="1:6" x14ac:dyDescent="0.25">
      <c r="A358" s="5">
        <v>44186</v>
      </c>
      <c r="B358" t="s">
        <v>12</v>
      </c>
      <c r="C358">
        <v>5</v>
      </c>
      <c r="D358">
        <v>100</v>
      </c>
      <c r="E358">
        <v>97</v>
      </c>
      <c r="F358" s="33">
        <f>Table1[[#This Row],[Date]]</f>
        <v>44186</v>
      </c>
    </row>
    <row r="359" spans="1:6" x14ac:dyDescent="0.25">
      <c r="A359" s="5">
        <v>44190</v>
      </c>
      <c r="B359" t="s">
        <v>17</v>
      </c>
      <c r="C359">
        <v>8</v>
      </c>
      <c r="D359">
        <v>90</v>
      </c>
      <c r="E359">
        <v>87.3</v>
      </c>
      <c r="F359" s="33">
        <f>Table1[[#This Row],[Date]]</f>
        <v>44190</v>
      </c>
    </row>
    <row r="360" spans="1:6" x14ac:dyDescent="0.25">
      <c r="A360" s="5">
        <v>44194</v>
      </c>
      <c r="B360" t="s">
        <v>24</v>
      </c>
      <c r="C360">
        <v>10</v>
      </c>
      <c r="D360">
        <v>30</v>
      </c>
      <c r="E360">
        <v>29.099999999999998</v>
      </c>
      <c r="F360" s="33">
        <f>Table1[[#This Row],[Date]]</f>
        <v>44194</v>
      </c>
    </row>
    <row r="361" spans="1:6" x14ac:dyDescent="0.25">
      <c r="A361" s="5">
        <v>44159</v>
      </c>
      <c r="B361" t="s">
        <v>28</v>
      </c>
      <c r="C361">
        <v>7</v>
      </c>
      <c r="D361">
        <v>80</v>
      </c>
      <c r="E361">
        <v>77.599999999999994</v>
      </c>
      <c r="F361" s="33">
        <f>Table1[[#This Row],[Date]]</f>
        <v>44159</v>
      </c>
    </row>
    <row r="362" spans="1:6" x14ac:dyDescent="0.25">
      <c r="A362" s="5">
        <v>44163</v>
      </c>
      <c r="B362" t="s">
        <v>8</v>
      </c>
      <c r="C362">
        <v>8</v>
      </c>
      <c r="D362">
        <v>80</v>
      </c>
      <c r="E362">
        <v>77.599999999999994</v>
      </c>
      <c r="F362" s="33">
        <f>Table1[[#This Row],[Date]]</f>
        <v>44163</v>
      </c>
    </row>
    <row r="363" spans="1:6" x14ac:dyDescent="0.25">
      <c r="A363" s="5">
        <v>44167</v>
      </c>
      <c r="B363" t="s">
        <v>11</v>
      </c>
      <c r="C363">
        <v>9</v>
      </c>
      <c r="D363">
        <v>19</v>
      </c>
      <c r="E363">
        <v>18.43</v>
      </c>
      <c r="F363" s="33">
        <f>Table1[[#This Row],[Date]]</f>
        <v>44167</v>
      </c>
    </row>
    <row r="364" spans="1:6" x14ac:dyDescent="0.25">
      <c r="A364" s="5">
        <v>44171</v>
      </c>
      <c r="B364" t="s">
        <v>19</v>
      </c>
      <c r="C364">
        <v>4</v>
      </c>
      <c r="D364">
        <v>12</v>
      </c>
      <c r="E364">
        <v>11.64</v>
      </c>
      <c r="F364" s="33">
        <f>Table1[[#This Row],[Date]]</f>
        <v>44171</v>
      </c>
    </row>
    <row r="365" spans="1:6" x14ac:dyDescent="0.25">
      <c r="A365" s="5">
        <v>44175</v>
      </c>
      <c r="B365" t="s">
        <v>32</v>
      </c>
      <c r="C365">
        <v>8</v>
      </c>
      <c r="D365">
        <v>100</v>
      </c>
      <c r="E365">
        <v>97</v>
      </c>
      <c r="F365" s="33">
        <f>Table1[[#This Row],[Date]]</f>
        <v>44175</v>
      </c>
    </row>
    <row r="366" spans="1:6" x14ac:dyDescent="0.25">
      <c r="A366" s="5">
        <v>44179</v>
      </c>
      <c r="B366" t="s">
        <v>33</v>
      </c>
      <c r="C366">
        <v>200</v>
      </c>
      <c r="D366">
        <v>50</v>
      </c>
      <c r="E366">
        <v>48.5</v>
      </c>
      <c r="F366" s="33">
        <f>Table1[[#This Row],[Date]]</f>
        <v>44179</v>
      </c>
    </row>
    <row r="367" spans="1:6" x14ac:dyDescent="0.25">
      <c r="A367" s="5">
        <v>44183</v>
      </c>
      <c r="B367" t="s">
        <v>12</v>
      </c>
      <c r="C367">
        <v>600</v>
      </c>
      <c r="D367">
        <v>100</v>
      </c>
      <c r="E367">
        <v>97</v>
      </c>
      <c r="F367" s="33">
        <f>Table1[[#This Row],[Date]]</f>
        <v>44183</v>
      </c>
    </row>
    <row r="368" spans="1:6" x14ac:dyDescent="0.25">
      <c r="A368" s="5">
        <v>44187</v>
      </c>
      <c r="B368" t="s">
        <v>4</v>
      </c>
      <c r="C368">
        <v>80</v>
      </c>
      <c r="D368">
        <v>30</v>
      </c>
      <c r="E368">
        <v>29.099999999999998</v>
      </c>
      <c r="F368" s="33">
        <f>Table1[[#This Row],[Date]]</f>
        <v>44187</v>
      </c>
    </row>
    <row r="369" spans="1:6" x14ac:dyDescent="0.25">
      <c r="A369" s="5">
        <v>44191</v>
      </c>
      <c r="B369" t="s">
        <v>18</v>
      </c>
      <c r="C369">
        <v>50</v>
      </c>
      <c r="D369">
        <v>80</v>
      </c>
      <c r="E369">
        <v>77.599999999999994</v>
      </c>
      <c r="F369" s="33">
        <f>Table1[[#This Row],[Date]]</f>
        <v>44191</v>
      </c>
    </row>
    <row r="370" spans="1:6" x14ac:dyDescent="0.25">
      <c r="A370" s="5">
        <v>44190</v>
      </c>
      <c r="B370" t="s">
        <v>21</v>
      </c>
      <c r="C370">
        <v>40</v>
      </c>
      <c r="D370">
        <v>19</v>
      </c>
      <c r="E370">
        <v>18.43</v>
      </c>
      <c r="F370" s="33">
        <f>Table1[[#This Row],[Date]]</f>
        <v>44190</v>
      </c>
    </row>
    <row r="371" spans="1:6" x14ac:dyDescent="0.25">
      <c r="A371" s="5">
        <v>44194</v>
      </c>
      <c r="B371" t="s">
        <v>7</v>
      </c>
      <c r="C371">
        <v>30</v>
      </c>
      <c r="D371">
        <v>90</v>
      </c>
      <c r="E371">
        <v>87.3</v>
      </c>
      <c r="F371" s="33">
        <f>Table1[[#This Row],[Date]]</f>
        <v>44194</v>
      </c>
    </row>
    <row r="372" spans="1:6" x14ac:dyDescent="0.25">
      <c r="A372" s="5">
        <v>44193</v>
      </c>
      <c r="B372" t="s">
        <v>32</v>
      </c>
      <c r="C372">
        <v>20</v>
      </c>
      <c r="D372">
        <v>100</v>
      </c>
      <c r="E372">
        <v>97</v>
      </c>
      <c r="F372" s="33">
        <f>Table1[[#This Row],[Date]]</f>
        <v>44193</v>
      </c>
    </row>
    <row r="373" spans="1:6" x14ac:dyDescent="0.25">
      <c r="A373" s="5">
        <v>44192</v>
      </c>
      <c r="B373" t="s">
        <v>12</v>
      </c>
      <c r="C373">
        <v>33</v>
      </c>
      <c r="D373">
        <v>100</v>
      </c>
      <c r="E373">
        <v>97</v>
      </c>
      <c r="F373" s="33">
        <f>Table1[[#This Row],[Date]]</f>
        <v>44192</v>
      </c>
    </row>
    <row r="374" spans="1:6" x14ac:dyDescent="0.25">
      <c r="A374" s="5">
        <v>44191</v>
      </c>
      <c r="B374" t="s">
        <v>17</v>
      </c>
      <c r="C374">
        <v>21</v>
      </c>
      <c r="D374">
        <v>90</v>
      </c>
      <c r="E374">
        <v>87.3</v>
      </c>
      <c r="F374" s="33">
        <f>Table1[[#This Row],[Date]]</f>
        <v>44191</v>
      </c>
    </row>
    <row r="375" spans="1:6" x14ac:dyDescent="0.25">
      <c r="A375" s="5">
        <v>44190</v>
      </c>
      <c r="B375" t="s">
        <v>24</v>
      </c>
      <c r="C375">
        <v>89</v>
      </c>
      <c r="D375">
        <v>30</v>
      </c>
      <c r="E375">
        <v>29.099999999999998</v>
      </c>
      <c r="F375" s="33">
        <f>Table1[[#This Row],[Date]]</f>
        <v>44190</v>
      </c>
    </row>
    <row r="376" spans="1:6" x14ac:dyDescent="0.25">
      <c r="A376" s="5">
        <v>44194</v>
      </c>
      <c r="B376" t="s">
        <v>28</v>
      </c>
      <c r="C376">
        <v>1</v>
      </c>
      <c r="D376">
        <v>80</v>
      </c>
      <c r="E376">
        <v>77.599999999999994</v>
      </c>
      <c r="F376" s="33">
        <f>Table1[[#This Row],[Date]]</f>
        <v>44194</v>
      </c>
    </row>
    <row r="377" spans="1:6" x14ac:dyDescent="0.25">
      <c r="A377" s="5">
        <v>43855</v>
      </c>
      <c r="B377" t="s">
        <v>22</v>
      </c>
      <c r="C377">
        <v>20</v>
      </c>
      <c r="D377">
        <v>100</v>
      </c>
      <c r="E377">
        <v>97</v>
      </c>
      <c r="F377" s="33">
        <f>Table1[[#This Row],[Date]]</f>
        <v>43855</v>
      </c>
    </row>
    <row r="378" spans="1:6" x14ac:dyDescent="0.25">
      <c r="A378" s="5">
        <v>43857</v>
      </c>
      <c r="B378" t="s">
        <v>29</v>
      </c>
      <c r="C378">
        <v>30</v>
      </c>
      <c r="D378">
        <v>12</v>
      </c>
      <c r="E378">
        <v>11.64</v>
      </c>
      <c r="F378" s="33">
        <f>Table1[[#This Row],[Date]]</f>
        <v>43857</v>
      </c>
    </row>
    <row r="379" spans="1:6" x14ac:dyDescent="0.25">
      <c r="A379" s="5">
        <v>43851</v>
      </c>
      <c r="B379" t="s">
        <v>23</v>
      </c>
      <c r="C379">
        <v>2</v>
      </c>
      <c r="D379">
        <v>50</v>
      </c>
      <c r="E379">
        <v>48.5</v>
      </c>
      <c r="F379" s="33">
        <f>Table1[[#This Row],[Date]]</f>
        <v>43851</v>
      </c>
    </row>
    <row r="380" spans="1:6" x14ac:dyDescent="0.25">
      <c r="A380" s="5">
        <v>43853</v>
      </c>
      <c r="B380" t="s">
        <v>9</v>
      </c>
      <c r="C380">
        <v>5</v>
      </c>
      <c r="D380">
        <v>12</v>
      </c>
      <c r="E380">
        <v>11.64</v>
      </c>
      <c r="F380" s="33">
        <f>Table1[[#This Row],[Date]]</f>
        <v>43853</v>
      </c>
    </row>
    <row r="381" spans="1:6" x14ac:dyDescent="0.25">
      <c r="A381" s="5">
        <v>43855</v>
      </c>
      <c r="B381" t="s">
        <v>10</v>
      </c>
      <c r="C381">
        <v>8</v>
      </c>
      <c r="D381">
        <v>15</v>
      </c>
      <c r="E381">
        <v>14.549999999999999</v>
      </c>
      <c r="F381" s="33">
        <f>Table1[[#This Row],[Date]]</f>
        <v>43855</v>
      </c>
    </row>
    <row r="382" spans="1:6" x14ac:dyDescent="0.25">
      <c r="A382" s="5">
        <v>43857</v>
      </c>
      <c r="B382" t="s">
        <v>13</v>
      </c>
      <c r="C382">
        <v>10</v>
      </c>
      <c r="D382">
        <v>50</v>
      </c>
      <c r="E382">
        <v>48.5</v>
      </c>
      <c r="F382" s="33">
        <f>Table1[[#This Row],[Date]]</f>
        <v>43857</v>
      </c>
    </row>
    <row r="383" spans="1:6" x14ac:dyDescent="0.25">
      <c r="A383" s="5">
        <v>43851</v>
      </c>
      <c r="B383" t="s">
        <v>15</v>
      </c>
      <c r="C383">
        <v>7</v>
      </c>
      <c r="D383">
        <v>45</v>
      </c>
      <c r="E383">
        <v>43.65</v>
      </c>
      <c r="F383" s="33">
        <f>Table1[[#This Row],[Date]]</f>
        <v>43851</v>
      </c>
    </row>
    <row r="384" spans="1:6" x14ac:dyDescent="0.25">
      <c r="A384" s="5">
        <v>43853</v>
      </c>
      <c r="B384" t="s">
        <v>18</v>
      </c>
      <c r="C384">
        <v>8</v>
      </c>
      <c r="D384">
        <v>80</v>
      </c>
      <c r="E384">
        <v>77.599999999999994</v>
      </c>
      <c r="F384" s="33">
        <f>Table1[[#This Row],[Date]]</f>
        <v>43853</v>
      </c>
    </row>
    <row r="385" spans="1:6" x14ac:dyDescent="0.25">
      <c r="A385" s="5">
        <v>43855</v>
      </c>
      <c r="B385" t="s">
        <v>21</v>
      </c>
      <c r="C385">
        <v>9</v>
      </c>
      <c r="D385">
        <v>19</v>
      </c>
      <c r="E385">
        <v>18.43</v>
      </c>
      <c r="F385" s="33">
        <f>Table1[[#This Row],[Date]]</f>
        <v>43855</v>
      </c>
    </row>
    <row r="386" spans="1:6" x14ac:dyDescent="0.25">
      <c r="A386" s="5">
        <v>43873</v>
      </c>
      <c r="B386" t="s">
        <v>25</v>
      </c>
      <c r="C386">
        <v>4</v>
      </c>
      <c r="D386">
        <v>45</v>
      </c>
      <c r="E386">
        <v>43.65</v>
      </c>
      <c r="F386" s="33">
        <f>Table1[[#This Row],[Date]]</f>
        <v>43873</v>
      </c>
    </row>
    <row r="387" spans="1:6" x14ac:dyDescent="0.25">
      <c r="A387" s="5">
        <v>43875</v>
      </c>
      <c r="B387" t="s">
        <v>27</v>
      </c>
      <c r="C387">
        <v>8</v>
      </c>
      <c r="D387">
        <v>90</v>
      </c>
      <c r="E387">
        <v>87.3</v>
      </c>
      <c r="F387" s="33">
        <f>Table1[[#This Row],[Date]]</f>
        <v>43875</v>
      </c>
    </row>
    <row r="388" spans="1:6" x14ac:dyDescent="0.25">
      <c r="A388" s="5">
        <v>43877</v>
      </c>
      <c r="B388" t="s">
        <v>29</v>
      </c>
      <c r="C388">
        <v>200</v>
      </c>
      <c r="D388">
        <v>12</v>
      </c>
      <c r="E388">
        <v>11.64</v>
      </c>
      <c r="F388" s="33">
        <f>Table1[[#This Row],[Date]]</f>
        <v>43877</v>
      </c>
    </row>
    <row r="389" spans="1:6" x14ac:dyDescent="0.25">
      <c r="A389" s="5">
        <v>43879</v>
      </c>
      <c r="B389" t="s">
        <v>23</v>
      </c>
      <c r="C389">
        <v>600</v>
      </c>
      <c r="D389">
        <v>50</v>
      </c>
      <c r="E389">
        <v>48.5</v>
      </c>
      <c r="F389" s="33">
        <f>Table1[[#This Row],[Date]]</f>
        <v>43879</v>
      </c>
    </row>
    <row r="390" spans="1:6" x14ac:dyDescent="0.25">
      <c r="A390" s="5">
        <v>43881</v>
      </c>
      <c r="B390" t="s">
        <v>2</v>
      </c>
      <c r="C390">
        <v>80</v>
      </c>
      <c r="D390">
        <v>100</v>
      </c>
      <c r="E390">
        <v>97</v>
      </c>
      <c r="F390" s="33">
        <f>Table1[[#This Row],[Date]]</f>
        <v>43881</v>
      </c>
    </row>
    <row r="391" spans="1:6" x14ac:dyDescent="0.25">
      <c r="A391" s="5">
        <v>43937</v>
      </c>
      <c r="B391" t="s">
        <v>29</v>
      </c>
      <c r="C391">
        <v>50</v>
      </c>
      <c r="D391">
        <v>12</v>
      </c>
      <c r="E391">
        <v>11.64</v>
      </c>
      <c r="F391" s="33">
        <f>Table1[[#This Row],[Date]]</f>
        <v>43937</v>
      </c>
    </row>
    <row r="392" spans="1:6" x14ac:dyDescent="0.25">
      <c r="A392" s="5">
        <v>43939</v>
      </c>
      <c r="B392" t="s">
        <v>23</v>
      </c>
      <c r="C392">
        <v>40</v>
      </c>
      <c r="D392">
        <v>50</v>
      </c>
      <c r="E392">
        <v>48.5</v>
      </c>
      <c r="F392" s="33">
        <f>Table1[[#This Row],[Date]]</f>
        <v>43939</v>
      </c>
    </row>
    <row r="393" spans="1:6" x14ac:dyDescent="0.25">
      <c r="A393" s="5">
        <v>43974</v>
      </c>
      <c r="B393" t="s">
        <v>6</v>
      </c>
      <c r="C393">
        <v>30</v>
      </c>
      <c r="D393">
        <v>70</v>
      </c>
      <c r="E393">
        <v>67.899999999999991</v>
      </c>
      <c r="F393" s="33">
        <f>Table1[[#This Row],[Date]]</f>
        <v>43974</v>
      </c>
    </row>
    <row r="394" spans="1:6" x14ac:dyDescent="0.25">
      <c r="A394" s="5">
        <v>43978</v>
      </c>
      <c r="B394" t="s">
        <v>30</v>
      </c>
      <c r="C394">
        <v>20</v>
      </c>
      <c r="D394">
        <v>15</v>
      </c>
      <c r="E394">
        <v>14.549999999999999</v>
      </c>
      <c r="F394" s="33">
        <f>Table1[[#This Row],[Date]]</f>
        <v>43978</v>
      </c>
    </row>
    <row r="395" spans="1:6" x14ac:dyDescent="0.25">
      <c r="A395" s="5">
        <v>43982</v>
      </c>
      <c r="B395" t="s">
        <v>33</v>
      </c>
      <c r="C395">
        <v>33</v>
      </c>
      <c r="D395">
        <v>50</v>
      </c>
      <c r="E395">
        <v>48.5</v>
      </c>
      <c r="F395" s="33">
        <f>Table1[[#This Row],[Date]]</f>
        <v>43982</v>
      </c>
    </row>
    <row r="396" spans="1:6" x14ac:dyDescent="0.25">
      <c r="A396" s="5">
        <v>44046</v>
      </c>
      <c r="B396" t="s">
        <v>14</v>
      </c>
      <c r="C396">
        <v>21</v>
      </c>
      <c r="D396">
        <v>30</v>
      </c>
      <c r="E396">
        <v>29.099999999999998</v>
      </c>
      <c r="F396" s="33">
        <f>Table1[[#This Row],[Date]]</f>
        <v>44046</v>
      </c>
    </row>
    <row r="397" spans="1:6" x14ac:dyDescent="0.25">
      <c r="A397" s="5">
        <v>44050</v>
      </c>
      <c r="B397" t="s">
        <v>20</v>
      </c>
      <c r="C397">
        <v>89</v>
      </c>
      <c r="D397">
        <v>15</v>
      </c>
      <c r="E397">
        <v>14.549999999999999</v>
      </c>
      <c r="F397" s="33">
        <f>Table1[[#This Row],[Date]]</f>
        <v>44050</v>
      </c>
    </row>
    <row r="398" spans="1:6" x14ac:dyDescent="0.25">
      <c r="A398" s="5">
        <v>44054</v>
      </c>
      <c r="B398" t="s">
        <v>26</v>
      </c>
      <c r="C398">
        <v>1</v>
      </c>
      <c r="D398">
        <v>70</v>
      </c>
      <c r="E398">
        <v>67.899999999999991</v>
      </c>
      <c r="F398" s="33">
        <f>Table1[[#This Row],[Date]]</f>
        <v>44054</v>
      </c>
    </row>
    <row r="399" spans="1:6" x14ac:dyDescent="0.25">
      <c r="A399" s="5">
        <v>44058</v>
      </c>
      <c r="B399" t="s">
        <v>30</v>
      </c>
      <c r="C399">
        <v>20</v>
      </c>
      <c r="D399">
        <v>15</v>
      </c>
      <c r="E399">
        <v>14.549999999999999</v>
      </c>
      <c r="F399" s="33">
        <f>Table1[[#This Row],[Date]]</f>
        <v>44058</v>
      </c>
    </row>
    <row r="400" spans="1:6" x14ac:dyDescent="0.25">
      <c r="A400" s="5">
        <v>44062</v>
      </c>
      <c r="B400" t="s">
        <v>31</v>
      </c>
      <c r="C400">
        <v>30</v>
      </c>
      <c r="D400">
        <v>19</v>
      </c>
      <c r="E400">
        <v>18.43</v>
      </c>
      <c r="F400" s="33">
        <f>Table1[[#This Row],[Date]]</f>
        <v>44062</v>
      </c>
    </row>
    <row r="401" spans="1:6" x14ac:dyDescent="0.25">
      <c r="A401" s="5">
        <v>44066</v>
      </c>
      <c r="B401" t="s">
        <v>16</v>
      </c>
      <c r="C401">
        <v>2</v>
      </c>
      <c r="D401">
        <v>70</v>
      </c>
      <c r="E401">
        <v>67.899999999999991</v>
      </c>
      <c r="F401" s="33">
        <f>Table1[[#This Row],[Date]]</f>
        <v>44066</v>
      </c>
    </row>
    <row r="402" spans="1:6" x14ac:dyDescent="0.25">
      <c r="A402" s="5">
        <v>44070</v>
      </c>
      <c r="B402" t="s">
        <v>22</v>
      </c>
      <c r="C402">
        <v>5</v>
      </c>
      <c r="D402">
        <v>100</v>
      </c>
      <c r="E402">
        <v>97</v>
      </c>
      <c r="F402" s="33">
        <f>Table1[[#This Row],[Date]]</f>
        <v>44070</v>
      </c>
    </row>
    <row r="403" spans="1:6" x14ac:dyDescent="0.25">
      <c r="A403" s="5">
        <v>44074</v>
      </c>
      <c r="B403" t="s">
        <v>2</v>
      </c>
      <c r="C403">
        <v>8</v>
      </c>
      <c r="D403">
        <v>100</v>
      </c>
      <c r="E403">
        <v>97</v>
      </c>
      <c r="F403" s="33">
        <f>Table1[[#This Row],[Date]]</f>
        <v>44074</v>
      </c>
    </row>
    <row r="404" spans="1:6" x14ac:dyDescent="0.25">
      <c r="A404" s="5">
        <v>44078</v>
      </c>
      <c r="B404" t="s">
        <v>10</v>
      </c>
      <c r="C404">
        <v>10</v>
      </c>
      <c r="D404">
        <v>15</v>
      </c>
      <c r="E404">
        <v>14.549999999999999</v>
      </c>
      <c r="F404" s="33">
        <f>Table1[[#This Row],[Date]]</f>
        <v>44078</v>
      </c>
    </row>
    <row r="405" spans="1:6" x14ac:dyDescent="0.25">
      <c r="A405" s="5">
        <v>44082</v>
      </c>
      <c r="B405" t="s">
        <v>14</v>
      </c>
      <c r="C405">
        <v>7</v>
      </c>
      <c r="D405">
        <v>30</v>
      </c>
      <c r="E405">
        <v>29.099999999999998</v>
      </c>
      <c r="F405" s="33">
        <f>Table1[[#This Row],[Date]]</f>
        <v>44082</v>
      </c>
    </row>
    <row r="406" spans="1:6" x14ac:dyDescent="0.25">
      <c r="A406" s="5">
        <v>44086</v>
      </c>
      <c r="B406" t="s">
        <v>15</v>
      </c>
      <c r="C406">
        <v>8</v>
      </c>
      <c r="D406">
        <v>45</v>
      </c>
      <c r="E406">
        <v>43.65</v>
      </c>
      <c r="F406" s="33">
        <f>Table1[[#This Row],[Date]]</f>
        <v>44086</v>
      </c>
    </row>
    <row r="407" spans="1:6" x14ac:dyDescent="0.25">
      <c r="A407" s="5">
        <v>44090</v>
      </c>
      <c r="B407" t="s">
        <v>19</v>
      </c>
      <c r="C407">
        <v>9</v>
      </c>
      <c r="D407">
        <v>12</v>
      </c>
      <c r="E407">
        <v>11.64</v>
      </c>
      <c r="F407" s="33">
        <f>Table1[[#This Row],[Date]]</f>
        <v>44090</v>
      </c>
    </row>
    <row r="408" spans="1:6" x14ac:dyDescent="0.25">
      <c r="A408" s="5">
        <v>44094</v>
      </c>
      <c r="B408" t="s">
        <v>6</v>
      </c>
      <c r="C408">
        <v>4</v>
      </c>
      <c r="D408">
        <v>70</v>
      </c>
      <c r="E408">
        <v>67.899999999999991</v>
      </c>
      <c r="F408" s="33">
        <f>Table1[[#This Row],[Date]]</f>
        <v>44094</v>
      </c>
    </row>
    <row r="409" spans="1:6" x14ac:dyDescent="0.25">
      <c r="A409" s="5">
        <v>44098</v>
      </c>
      <c r="B409" t="s">
        <v>30</v>
      </c>
      <c r="C409">
        <v>8</v>
      </c>
      <c r="D409">
        <v>15</v>
      </c>
      <c r="E409">
        <v>14.549999999999999</v>
      </c>
      <c r="F409" s="33">
        <f>Table1[[#This Row],[Date]]</f>
        <v>44098</v>
      </c>
    </row>
    <row r="410" spans="1:6" x14ac:dyDescent="0.25">
      <c r="A410" s="5">
        <v>44102</v>
      </c>
      <c r="B410" t="s">
        <v>33</v>
      </c>
      <c r="C410">
        <v>200</v>
      </c>
      <c r="D410">
        <v>50</v>
      </c>
      <c r="E410">
        <v>48.5</v>
      </c>
      <c r="F410" s="33">
        <f>Table1[[#This Row],[Date]]</f>
        <v>44102</v>
      </c>
    </row>
    <row r="411" spans="1:6" x14ac:dyDescent="0.25">
      <c r="A411" s="5">
        <v>44106</v>
      </c>
      <c r="B411" t="s">
        <v>14</v>
      </c>
      <c r="C411">
        <v>600</v>
      </c>
      <c r="D411">
        <v>30</v>
      </c>
      <c r="E411">
        <v>29.099999999999998</v>
      </c>
      <c r="F411" s="33">
        <f>Table1[[#This Row],[Date]]</f>
        <v>44106</v>
      </c>
    </row>
    <row r="412" spans="1:6" x14ac:dyDescent="0.25">
      <c r="A412" s="5">
        <v>44110</v>
      </c>
      <c r="B412" t="s">
        <v>20</v>
      </c>
      <c r="C412">
        <v>80</v>
      </c>
      <c r="D412">
        <v>15</v>
      </c>
      <c r="E412">
        <v>14.549999999999999</v>
      </c>
      <c r="F412" s="33">
        <f>Table1[[#This Row],[Date]]</f>
        <v>44110</v>
      </c>
    </row>
    <row r="413" spans="1:6" x14ac:dyDescent="0.25">
      <c r="A413" s="5">
        <v>44114</v>
      </c>
      <c r="B413" t="s">
        <v>26</v>
      </c>
      <c r="C413">
        <v>50</v>
      </c>
      <c r="D413">
        <v>70</v>
      </c>
      <c r="E413">
        <v>67.899999999999991</v>
      </c>
      <c r="F413" s="33">
        <f>Table1[[#This Row],[Date]]</f>
        <v>44114</v>
      </c>
    </row>
    <row r="414" spans="1:6" x14ac:dyDescent="0.25">
      <c r="A414" s="5">
        <v>44118</v>
      </c>
      <c r="B414" t="s">
        <v>30</v>
      </c>
      <c r="C414">
        <v>40</v>
      </c>
      <c r="D414">
        <v>15</v>
      </c>
      <c r="E414">
        <v>14.549999999999999</v>
      </c>
      <c r="F414" s="33">
        <f>Table1[[#This Row],[Date]]</f>
        <v>44118</v>
      </c>
    </row>
    <row r="415" spans="1:6" x14ac:dyDescent="0.25">
      <c r="A415" s="5">
        <v>44120</v>
      </c>
      <c r="B415" t="s">
        <v>8</v>
      </c>
      <c r="C415">
        <v>30</v>
      </c>
      <c r="D415">
        <v>80</v>
      </c>
      <c r="E415">
        <v>77.599999999999994</v>
      </c>
      <c r="F415" s="33">
        <f>Table1[[#This Row],[Date]]</f>
        <v>44120</v>
      </c>
    </row>
    <row r="416" spans="1:6" x14ac:dyDescent="0.25">
      <c r="A416" s="5">
        <v>44122</v>
      </c>
      <c r="B416" t="s">
        <v>31</v>
      </c>
      <c r="C416">
        <v>20</v>
      </c>
      <c r="D416">
        <v>19</v>
      </c>
      <c r="E416">
        <v>18.43</v>
      </c>
      <c r="F416" s="33">
        <f>Table1[[#This Row],[Date]]</f>
        <v>44122</v>
      </c>
    </row>
    <row r="417" spans="1:6" x14ac:dyDescent="0.25">
      <c r="A417" s="5">
        <v>44124</v>
      </c>
      <c r="B417" t="s">
        <v>11</v>
      </c>
      <c r="C417">
        <v>33</v>
      </c>
      <c r="D417">
        <v>19</v>
      </c>
      <c r="E417">
        <v>18.43</v>
      </c>
      <c r="F417" s="33">
        <f>Table1[[#This Row],[Date]]</f>
        <v>44124</v>
      </c>
    </row>
    <row r="418" spans="1:6" x14ac:dyDescent="0.25">
      <c r="A418" s="5">
        <v>44126</v>
      </c>
      <c r="B418" t="s">
        <v>16</v>
      </c>
      <c r="C418">
        <v>21</v>
      </c>
      <c r="D418">
        <v>70</v>
      </c>
      <c r="E418">
        <v>67.899999999999991</v>
      </c>
      <c r="F418" s="33">
        <f>Table1[[#This Row],[Date]]</f>
        <v>44126</v>
      </c>
    </row>
    <row r="419" spans="1:6" x14ac:dyDescent="0.25">
      <c r="A419" s="5">
        <v>44128</v>
      </c>
      <c r="B419" t="s">
        <v>19</v>
      </c>
      <c r="C419">
        <v>89</v>
      </c>
      <c r="D419">
        <v>12</v>
      </c>
      <c r="E419">
        <v>11.64</v>
      </c>
      <c r="F419" s="33">
        <f>Table1[[#This Row],[Date]]</f>
        <v>44128</v>
      </c>
    </row>
    <row r="420" spans="1:6" x14ac:dyDescent="0.25">
      <c r="A420" s="5">
        <v>44130</v>
      </c>
      <c r="B420" t="s">
        <v>22</v>
      </c>
      <c r="C420">
        <v>1</v>
      </c>
      <c r="D420">
        <v>100</v>
      </c>
      <c r="E420">
        <v>97</v>
      </c>
      <c r="F420" s="33">
        <f>Table1[[#This Row],[Date]]</f>
        <v>44130</v>
      </c>
    </row>
    <row r="421" spans="1:6" x14ac:dyDescent="0.25">
      <c r="A421" s="5">
        <v>44132</v>
      </c>
      <c r="B421" t="s">
        <v>32</v>
      </c>
      <c r="C421">
        <v>20</v>
      </c>
      <c r="D421">
        <v>100</v>
      </c>
      <c r="E421">
        <v>97</v>
      </c>
      <c r="F421" s="33">
        <f>Table1[[#This Row],[Date]]</f>
        <v>44132</v>
      </c>
    </row>
    <row r="422" spans="1:6" x14ac:dyDescent="0.25">
      <c r="A422" s="5">
        <v>44134</v>
      </c>
      <c r="B422" t="s">
        <v>2</v>
      </c>
      <c r="C422">
        <v>30</v>
      </c>
      <c r="D422">
        <v>100</v>
      </c>
      <c r="E422">
        <v>97</v>
      </c>
      <c r="F422" s="33">
        <f>Table1[[#This Row],[Date]]</f>
        <v>44134</v>
      </c>
    </row>
    <row r="423" spans="1:6" x14ac:dyDescent="0.25">
      <c r="A423" s="5">
        <v>44136</v>
      </c>
      <c r="B423" t="s">
        <v>33</v>
      </c>
      <c r="C423">
        <v>2</v>
      </c>
      <c r="D423">
        <v>50</v>
      </c>
      <c r="E423">
        <v>48.5</v>
      </c>
      <c r="F423" s="33">
        <f>Table1[[#This Row],[Date]]</f>
        <v>44136</v>
      </c>
    </row>
    <row r="424" spans="1:6" x14ac:dyDescent="0.25">
      <c r="A424" s="5">
        <v>44138</v>
      </c>
      <c r="B424" t="s">
        <v>10</v>
      </c>
      <c r="C424">
        <v>5</v>
      </c>
      <c r="D424">
        <v>15</v>
      </c>
      <c r="E424">
        <v>14.549999999999999</v>
      </c>
      <c r="F424" s="33">
        <f>Table1[[#This Row],[Date]]</f>
        <v>44138</v>
      </c>
    </row>
    <row r="425" spans="1:6" x14ac:dyDescent="0.25">
      <c r="A425" s="5">
        <v>43919</v>
      </c>
      <c r="B425" t="s">
        <v>32</v>
      </c>
      <c r="C425">
        <v>8</v>
      </c>
      <c r="D425">
        <v>100</v>
      </c>
      <c r="E425">
        <v>97</v>
      </c>
      <c r="F425" s="33">
        <f>Table1[[#This Row],[Date]]</f>
        <v>43919</v>
      </c>
    </row>
    <row r="426" spans="1:6" x14ac:dyDescent="0.25">
      <c r="A426" s="5">
        <v>44141</v>
      </c>
      <c r="B426" t="s">
        <v>6</v>
      </c>
      <c r="C426">
        <v>10</v>
      </c>
      <c r="D426">
        <v>70</v>
      </c>
      <c r="E426">
        <v>67.899999999999991</v>
      </c>
      <c r="F426" s="33">
        <f>Table1[[#This Row],[Date]]</f>
        <v>44141</v>
      </c>
    </row>
    <row r="427" spans="1:6" x14ac:dyDescent="0.25">
      <c r="A427" s="5">
        <v>44143</v>
      </c>
      <c r="B427" t="s">
        <v>7</v>
      </c>
      <c r="C427">
        <v>7</v>
      </c>
      <c r="D427">
        <v>90</v>
      </c>
      <c r="E427">
        <v>87.3</v>
      </c>
      <c r="F427" s="33">
        <f>Table1[[#This Row],[Date]]</f>
        <v>44143</v>
      </c>
    </row>
    <row r="428" spans="1:6" x14ac:dyDescent="0.25">
      <c r="A428" s="5">
        <v>44093</v>
      </c>
      <c r="B428" t="s">
        <v>2</v>
      </c>
      <c r="C428">
        <v>8</v>
      </c>
      <c r="D428">
        <v>100</v>
      </c>
      <c r="E428">
        <v>97</v>
      </c>
      <c r="F428" s="33">
        <f>Table1[[#This Row],[Date]]</f>
        <v>44093</v>
      </c>
    </row>
    <row r="429" spans="1:6" x14ac:dyDescent="0.25">
      <c r="A429" s="5">
        <v>44097</v>
      </c>
      <c r="B429" t="s">
        <v>13</v>
      </c>
      <c r="C429">
        <v>9</v>
      </c>
      <c r="D429">
        <v>50</v>
      </c>
      <c r="E429">
        <v>48.5</v>
      </c>
      <c r="F429" s="33">
        <f>Table1[[#This Row],[Date]]</f>
        <v>44097</v>
      </c>
    </row>
    <row r="430" spans="1:6" x14ac:dyDescent="0.25">
      <c r="A430" s="5">
        <v>44101</v>
      </c>
      <c r="B430" t="s">
        <v>16</v>
      </c>
      <c r="C430">
        <v>4</v>
      </c>
      <c r="D430">
        <v>70</v>
      </c>
      <c r="E430">
        <v>67.899999999999991</v>
      </c>
      <c r="F430" s="33">
        <f>Table1[[#This Row],[Date]]</f>
        <v>44101</v>
      </c>
    </row>
    <row r="431" spans="1:6" x14ac:dyDescent="0.25">
      <c r="A431" s="5">
        <v>44105</v>
      </c>
      <c r="B431" t="s">
        <v>5</v>
      </c>
      <c r="C431">
        <v>8</v>
      </c>
      <c r="D431">
        <v>45</v>
      </c>
      <c r="E431">
        <v>43.65</v>
      </c>
      <c r="F431" s="33">
        <f>Table1[[#This Row],[Date]]</f>
        <v>44105</v>
      </c>
    </row>
    <row r="432" spans="1:6" x14ac:dyDescent="0.25">
      <c r="A432" s="5">
        <v>44109</v>
      </c>
      <c r="B432" t="s">
        <v>24</v>
      </c>
      <c r="C432">
        <v>200</v>
      </c>
      <c r="D432">
        <v>30</v>
      </c>
      <c r="E432">
        <v>29.099999999999998</v>
      </c>
      <c r="F432" s="33">
        <f>Table1[[#This Row],[Date]]</f>
        <v>44109</v>
      </c>
    </row>
    <row r="433" spans="1:6" x14ac:dyDescent="0.25">
      <c r="A433" s="5">
        <v>44111</v>
      </c>
      <c r="B433" t="s">
        <v>22</v>
      </c>
      <c r="C433">
        <v>600</v>
      </c>
      <c r="D433">
        <v>100</v>
      </c>
      <c r="E433">
        <v>97</v>
      </c>
      <c r="F433" s="33">
        <f>Table1[[#This Row],[Date]]</f>
        <v>44111</v>
      </c>
    </row>
    <row r="434" spans="1:6" x14ac:dyDescent="0.25">
      <c r="A434" s="5">
        <v>44113</v>
      </c>
      <c r="B434" t="s">
        <v>29</v>
      </c>
      <c r="C434">
        <v>80</v>
      </c>
      <c r="D434">
        <v>12</v>
      </c>
      <c r="E434">
        <v>11.64</v>
      </c>
      <c r="F434" s="33">
        <f>Table1[[#This Row],[Date]]</f>
        <v>44113</v>
      </c>
    </row>
    <row r="435" spans="1:6" x14ac:dyDescent="0.25">
      <c r="A435" s="5">
        <v>44115</v>
      </c>
      <c r="B435" t="s">
        <v>23</v>
      </c>
      <c r="C435">
        <v>50</v>
      </c>
      <c r="D435">
        <v>50</v>
      </c>
      <c r="E435">
        <v>48.5</v>
      </c>
      <c r="F435" s="33">
        <f>Table1[[#This Row],[Date]]</f>
        <v>44115</v>
      </c>
    </row>
    <row r="436" spans="1:6" x14ac:dyDescent="0.25">
      <c r="A436" s="5">
        <v>44117</v>
      </c>
      <c r="B436" t="s">
        <v>9</v>
      </c>
      <c r="C436">
        <v>40</v>
      </c>
      <c r="D436">
        <v>12</v>
      </c>
      <c r="E436">
        <v>11.64</v>
      </c>
      <c r="F436" s="33">
        <f>Table1[[#This Row],[Date]]</f>
        <v>44117</v>
      </c>
    </row>
    <row r="437" spans="1:6" x14ac:dyDescent="0.25">
      <c r="A437" s="5">
        <v>44119</v>
      </c>
      <c r="B437" t="s">
        <v>10</v>
      </c>
      <c r="C437">
        <v>30</v>
      </c>
      <c r="D437">
        <v>15</v>
      </c>
      <c r="E437">
        <v>14.549999999999999</v>
      </c>
      <c r="F437" s="33">
        <f>Table1[[#This Row],[Date]]</f>
        <v>44119</v>
      </c>
    </row>
    <row r="438" spans="1:6" x14ac:dyDescent="0.25">
      <c r="A438" s="5">
        <v>44121</v>
      </c>
      <c r="B438" t="s">
        <v>13</v>
      </c>
      <c r="C438">
        <v>20</v>
      </c>
      <c r="D438">
        <v>50</v>
      </c>
      <c r="E438">
        <v>48.5</v>
      </c>
      <c r="F438" s="33">
        <f>Table1[[#This Row],[Date]]</f>
        <v>44121</v>
      </c>
    </row>
    <row r="439" spans="1:6" x14ac:dyDescent="0.25">
      <c r="A439" s="5">
        <v>44123</v>
      </c>
      <c r="B439" t="s">
        <v>15</v>
      </c>
      <c r="C439">
        <v>33</v>
      </c>
      <c r="D439">
        <v>45</v>
      </c>
      <c r="E439">
        <v>43.65</v>
      </c>
      <c r="F439" s="33">
        <f>Table1[[#This Row],[Date]]</f>
        <v>44123</v>
      </c>
    </row>
    <row r="440" spans="1:6" x14ac:dyDescent="0.25">
      <c r="A440" s="5">
        <v>44125</v>
      </c>
      <c r="B440" t="s">
        <v>18</v>
      </c>
      <c r="C440">
        <v>21</v>
      </c>
      <c r="D440">
        <v>80</v>
      </c>
      <c r="E440">
        <v>77.599999999999994</v>
      </c>
      <c r="F440" s="33">
        <f>Table1[[#This Row],[Date]]</f>
        <v>44125</v>
      </c>
    </row>
    <row r="441" spans="1:6" x14ac:dyDescent="0.25">
      <c r="A441" s="5">
        <v>44127</v>
      </c>
      <c r="B441" t="s">
        <v>21</v>
      </c>
      <c r="C441">
        <v>89</v>
      </c>
      <c r="D441">
        <v>19</v>
      </c>
      <c r="E441">
        <v>18.43</v>
      </c>
      <c r="F441" s="33">
        <f>Table1[[#This Row],[Date]]</f>
        <v>44127</v>
      </c>
    </row>
    <row r="442" spans="1:6" x14ac:dyDescent="0.25">
      <c r="A442" s="5">
        <v>44129</v>
      </c>
      <c r="B442" t="s">
        <v>25</v>
      </c>
      <c r="C442">
        <v>1</v>
      </c>
      <c r="D442">
        <v>45</v>
      </c>
      <c r="E442">
        <v>43.65</v>
      </c>
      <c r="F442" s="33">
        <f>Table1[[#This Row],[Date]]</f>
        <v>44129</v>
      </c>
    </row>
    <row r="443" spans="1:6" x14ac:dyDescent="0.25">
      <c r="A443" s="5">
        <v>44131</v>
      </c>
      <c r="B443" t="s">
        <v>27</v>
      </c>
      <c r="C443">
        <v>20</v>
      </c>
      <c r="D443">
        <v>90</v>
      </c>
      <c r="E443">
        <v>87.3</v>
      </c>
      <c r="F443" s="33">
        <f>Table1[[#This Row],[Date]]</f>
        <v>44131</v>
      </c>
    </row>
    <row r="444" spans="1:6" x14ac:dyDescent="0.25">
      <c r="A444" s="5">
        <v>44133</v>
      </c>
      <c r="B444" t="s">
        <v>29</v>
      </c>
      <c r="C444">
        <v>30</v>
      </c>
      <c r="D444">
        <v>12</v>
      </c>
      <c r="E444">
        <v>11.64</v>
      </c>
      <c r="F444" s="33">
        <f>Table1[[#This Row],[Date]]</f>
        <v>44133</v>
      </c>
    </row>
    <row r="445" spans="1:6" x14ac:dyDescent="0.25">
      <c r="A445" s="5">
        <v>44135</v>
      </c>
      <c r="B445" t="s">
        <v>23</v>
      </c>
      <c r="C445">
        <v>2</v>
      </c>
      <c r="D445">
        <v>50</v>
      </c>
      <c r="E445">
        <v>48.5</v>
      </c>
      <c r="F445" s="33">
        <f>Table1[[#This Row],[Date]]</f>
        <v>44135</v>
      </c>
    </row>
    <row r="446" spans="1:6" x14ac:dyDescent="0.25">
      <c r="A446" s="5">
        <v>44137</v>
      </c>
      <c r="B446" t="s">
        <v>2</v>
      </c>
      <c r="C446">
        <v>5</v>
      </c>
      <c r="D446">
        <v>100</v>
      </c>
      <c r="E446">
        <v>97</v>
      </c>
      <c r="F446" s="33">
        <f>Table1[[#This Row],[Date]]</f>
        <v>44137</v>
      </c>
    </row>
    <row r="447" spans="1:6" x14ac:dyDescent="0.25">
      <c r="A447" s="5">
        <v>44139</v>
      </c>
      <c r="B447" t="s">
        <v>3</v>
      </c>
      <c r="C447">
        <v>8</v>
      </c>
      <c r="D447">
        <v>50</v>
      </c>
      <c r="E447">
        <v>48.5</v>
      </c>
      <c r="F447" s="33">
        <f>Table1[[#This Row],[Date]]</f>
        <v>44139</v>
      </c>
    </row>
    <row r="448" spans="1:6" x14ac:dyDescent="0.25">
      <c r="A448" s="5">
        <v>44141</v>
      </c>
      <c r="B448" t="s">
        <v>4</v>
      </c>
      <c r="C448">
        <v>10</v>
      </c>
      <c r="D448">
        <v>30</v>
      </c>
      <c r="E448">
        <v>29.099999999999998</v>
      </c>
      <c r="F448" s="33">
        <f>Table1[[#This Row],[Date]]</f>
        <v>44141</v>
      </c>
    </row>
    <row r="449" spans="1:6" x14ac:dyDescent="0.25">
      <c r="A449" s="5">
        <v>44143</v>
      </c>
      <c r="B449" t="s">
        <v>5</v>
      </c>
      <c r="C449">
        <v>7</v>
      </c>
      <c r="D449">
        <v>45</v>
      </c>
      <c r="E449">
        <v>43.65</v>
      </c>
      <c r="F449" s="33">
        <f>Table1[[#This Row],[Date]]</f>
        <v>44143</v>
      </c>
    </row>
    <row r="450" spans="1:6" x14ac:dyDescent="0.25">
      <c r="A450" s="5">
        <v>44145</v>
      </c>
      <c r="B450" t="s">
        <v>6</v>
      </c>
      <c r="C450">
        <v>8</v>
      </c>
      <c r="D450">
        <v>70</v>
      </c>
      <c r="E450">
        <v>67.899999999999991</v>
      </c>
      <c r="F450" s="33">
        <f>Table1[[#This Row],[Date]]</f>
        <v>44145</v>
      </c>
    </row>
    <row r="451" spans="1:6" x14ac:dyDescent="0.25">
      <c r="A451" s="5">
        <v>44147</v>
      </c>
      <c r="B451" t="s">
        <v>7</v>
      </c>
      <c r="C451">
        <v>9</v>
      </c>
      <c r="D451">
        <v>90</v>
      </c>
      <c r="E451">
        <v>87.3</v>
      </c>
      <c r="F451" s="33">
        <f>Table1[[#This Row],[Date]]</f>
        <v>44147</v>
      </c>
    </row>
    <row r="452" spans="1:6" x14ac:dyDescent="0.25">
      <c r="A452" s="5">
        <v>44149</v>
      </c>
      <c r="B452" t="s">
        <v>8</v>
      </c>
      <c r="C452">
        <v>4</v>
      </c>
      <c r="D452">
        <v>80</v>
      </c>
      <c r="E452">
        <v>77.599999999999994</v>
      </c>
      <c r="F452" s="33">
        <f>Table1[[#This Row],[Date]]</f>
        <v>44149</v>
      </c>
    </row>
    <row r="453" spans="1:6" x14ac:dyDescent="0.25">
      <c r="A453" s="5">
        <v>44151</v>
      </c>
      <c r="B453" t="s">
        <v>9</v>
      </c>
      <c r="C453">
        <v>8</v>
      </c>
      <c r="D453">
        <v>12</v>
      </c>
      <c r="E453">
        <v>11.64</v>
      </c>
      <c r="F453" s="33">
        <f>Table1[[#This Row],[Date]]</f>
        <v>44151</v>
      </c>
    </row>
    <row r="454" spans="1:6" x14ac:dyDescent="0.25">
      <c r="A454" s="5">
        <v>44153</v>
      </c>
      <c r="B454" t="s">
        <v>3</v>
      </c>
      <c r="C454">
        <v>200</v>
      </c>
      <c r="D454">
        <v>50</v>
      </c>
      <c r="E454">
        <v>48.5</v>
      </c>
      <c r="F454" s="33">
        <f>Table1[[#This Row],[Date]]</f>
        <v>44153</v>
      </c>
    </row>
    <row r="455" spans="1:6" x14ac:dyDescent="0.25">
      <c r="A455" s="5">
        <v>44155</v>
      </c>
      <c r="B455" t="s">
        <v>11</v>
      </c>
      <c r="C455">
        <v>600</v>
      </c>
      <c r="D455">
        <v>19</v>
      </c>
      <c r="E455">
        <v>18.43</v>
      </c>
      <c r="F455" s="33">
        <f>Table1[[#This Row],[Date]]</f>
        <v>44155</v>
      </c>
    </row>
    <row r="456" spans="1:6" x14ac:dyDescent="0.25">
      <c r="A456" s="5">
        <v>44157</v>
      </c>
      <c r="B456" t="s">
        <v>13</v>
      </c>
      <c r="C456">
        <v>80</v>
      </c>
      <c r="D456">
        <v>50</v>
      </c>
      <c r="E456">
        <v>48.5</v>
      </c>
      <c r="F456" s="33">
        <f>Table1[[#This Row],[Date]]</f>
        <v>44157</v>
      </c>
    </row>
    <row r="457" spans="1:6" x14ac:dyDescent="0.25">
      <c r="A457" s="5">
        <v>44159</v>
      </c>
      <c r="B457" t="s">
        <v>15</v>
      </c>
      <c r="C457">
        <v>50</v>
      </c>
      <c r="D457">
        <v>45</v>
      </c>
      <c r="E457">
        <v>43.65</v>
      </c>
      <c r="F457" s="33">
        <f>Table1[[#This Row],[Date]]</f>
        <v>44159</v>
      </c>
    </row>
    <row r="458" spans="1:6" x14ac:dyDescent="0.25">
      <c r="A458" s="5">
        <v>44161</v>
      </c>
      <c r="B458" t="s">
        <v>16</v>
      </c>
      <c r="C458">
        <v>40</v>
      </c>
      <c r="D458">
        <v>70</v>
      </c>
      <c r="E458">
        <v>67.899999999999991</v>
      </c>
      <c r="F458" s="33">
        <f>Table1[[#This Row],[Date]]</f>
        <v>44161</v>
      </c>
    </row>
    <row r="459" spans="1:6" x14ac:dyDescent="0.25">
      <c r="A459" s="5">
        <v>44163</v>
      </c>
      <c r="B459" t="s">
        <v>17</v>
      </c>
      <c r="C459">
        <v>30</v>
      </c>
      <c r="D459">
        <v>90</v>
      </c>
      <c r="E459">
        <v>87.3</v>
      </c>
      <c r="F459" s="33">
        <f>Table1[[#This Row],[Date]]</f>
        <v>44163</v>
      </c>
    </row>
    <row r="460" spans="1:6" x14ac:dyDescent="0.25">
      <c r="A460" s="5">
        <v>44165</v>
      </c>
      <c r="B460" t="s">
        <v>5</v>
      </c>
      <c r="C460">
        <v>20</v>
      </c>
      <c r="D460">
        <v>45</v>
      </c>
      <c r="E460">
        <v>43.65</v>
      </c>
      <c r="F460" s="33">
        <f>Table1[[#This Row],[Date]]</f>
        <v>44165</v>
      </c>
    </row>
    <row r="461" spans="1:6" x14ac:dyDescent="0.25">
      <c r="A461" s="5">
        <v>44167</v>
      </c>
      <c r="B461" t="s">
        <v>20</v>
      </c>
      <c r="C461">
        <v>33</v>
      </c>
      <c r="D461">
        <v>15</v>
      </c>
      <c r="E461">
        <v>14.549999999999999</v>
      </c>
      <c r="F461" s="33">
        <f>Table1[[#This Row],[Date]]</f>
        <v>44167</v>
      </c>
    </row>
    <row r="462" spans="1:6" x14ac:dyDescent="0.25">
      <c r="A462" s="5">
        <v>44169</v>
      </c>
      <c r="B462" t="s">
        <v>24</v>
      </c>
      <c r="C462">
        <v>21</v>
      </c>
      <c r="D462">
        <v>30</v>
      </c>
      <c r="E462">
        <v>29.099999999999998</v>
      </c>
      <c r="F462" s="33">
        <f>Table1[[#This Row],[Date]]</f>
        <v>44169</v>
      </c>
    </row>
    <row r="463" spans="1:6" x14ac:dyDescent="0.25">
      <c r="A463" s="5">
        <v>44171</v>
      </c>
      <c r="B463" t="s">
        <v>22</v>
      </c>
      <c r="C463">
        <v>89</v>
      </c>
      <c r="D463">
        <v>100</v>
      </c>
      <c r="E463">
        <v>97</v>
      </c>
      <c r="F463" s="33">
        <f>Table1[[#This Row],[Date]]</f>
        <v>44171</v>
      </c>
    </row>
    <row r="464" spans="1:6" x14ac:dyDescent="0.25">
      <c r="A464" s="5">
        <v>44173</v>
      </c>
      <c r="B464" t="s">
        <v>29</v>
      </c>
      <c r="C464">
        <v>1</v>
      </c>
      <c r="D464">
        <v>12</v>
      </c>
      <c r="E464">
        <v>11.64</v>
      </c>
      <c r="F464" s="33">
        <f>Table1[[#This Row],[Date]]</f>
        <v>44173</v>
      </c>
    </row>
    <row r="465" spans="1:6" x14ac:dyDescent="0.25">
      <c r="A465" s="5">
        <v>44175</v>
      </c>
      <c r="B465" t="s">
        <v>23</v>
      </c>
      <c r="C465">
        <v>20</v>
      </c>
      <c r="D465">
        <v>50</v>
      </c>
      <c r="E465">
        <v>48.5</v>
      </c>
      <c r="F465" s="33">
        <f>Table1[[#This Row],[Date]]</f>
        <v>44175</v>
      </c>
    </row>
    <row r="466" spans="1:6" x14ac:dyDescent="0.25">
      <c r="A466" s="5">
        <v>44177</v>
      </c>
      <c r="B466" t="s">
        <v>9</v>
      </c>
      <c r="C466">
        <v>30</v>
      </c>
      <c r="D466">
        <v>12</v>
      </c>
      <c r="E466">
        <v>11.64</v>
      </c>
      <c r="F466" s="33">
        <f>Table1[[#This Row],[Date]]</f>
        <v>44177</v>
      </c>
    </row>
    <row r="467" spans="1:6" x14ac:dyDescent="0.25">
      <c r="A467" s="5">
        <v>44179</v>
      </c>
      <c r="B467" t="s">
        <v>10</v>
      </c>
      <c r="C467">
        <v>2</v>
      </c>
      <c r="D467">
        <v>15</v>
      </c>
      <c r="E467">
        <v>14.549999999999999</v>
      </c>
      <c r="F467" s="33">
        <f>Table1[[#This Row],[Date]]</f>
        <v>44179</v>
      </c>
    </row>
    <row r="468" spans="1:6" x14ac:dyDescent="0.25">
      <c r="A468" s="5">
        <v>44181</v>
      </c>
      <c r="B468" t="s">
        <v>13</v>
      </c>
      <c r="C468">
        <v>5</v>
      </c>
      <c r="D468">
        <v>50</v>
      </c>
      <c r="E468">
        <v>48.5</v>
      </c>
      <c r="F468" s="33">
        <f>Table1[[#This Row],[Date]]</f>
        <v>44181</v>
      </c>
    </row>
    <row r="469" spans="1:6" x14ac:dyDescent="0.25">
      <c r="A469" s="5">
        <v>44183</v>
      </c>
      <c r="B469" t="s">
        <v>15</v>
      </c>
      <c r="C469">
        <v>8</v>
      </c>
      <c r="D469">
        <v>45</v>
      </c>
      <c r="E469">
        <v>43.65</v>
      </c>
      <c r="F469" s="33">
        <f>Table1[[#This Row],[Date]]</f>
        <v>44183</v>
      </c>
    </row>
    <row r="470" spans="1:6" x14ac:dyDescent="0.25">
      <c r="A470" s="5">
        <v>44185</v>
      </c>
      <c r="B470" t="s">
        <v>18</v>
      </c>
      <c r="C470">
        <v>10</v>
      </c>
      <c r="D470">
        <v>80</v>
      </c>
      <c r="E470">
        <v>77.599999999999994</v>
      </c>
      <c r="F470" s="33">
        <f>Table1[[#This Row],[Date]]</f>
        <v>44185</v>
      </c>
    </row>
    <row r="471" spans="1:6" x14ac:dyDescent="0.25">
      <c r="A471" s="5">
        <v>44166</v>
      </c>
      <c r="B471" t="s">
        <v>21</v>
      </c>
      <c r="C471">
        <v>7</v>
      </c>
      <c r="D471">
        <v>19</v>
      </c>
      <c r="E471">
        <v>18.43</v>
      </c>
      <c r="F471" s="33">
        <f>Table1[[#This Row],[Date]]</f>
        <v>44166</v>
      </c>
    </row>
    <row r="472" spans="1:6" x14ac:dyDescent="0.25">
      <c r="A472" s="5">
        <v>44168</v>
      </c>
      <c r="B472" t="s">
        <v>25</v>
      </c>
      <c r="C472">
        <v>8</v>
      </c>
      <c r="D472">
        <v>45</v>
      </c>
      <c r="E472">
        <v>43.65</v>
      </c>
      <c r="F472" s="33">
        <f>Table1[[#This Row],[Date]]</f>
        <v>44168</v>
      </c>
    </row>
    <row r="473" spans="1:6" x14ac:dyDescent="0.25">
      <c r="A473" s="5">
        <v>44170</v>
      </c>
      <c r="B473" t="s">
        <v>27</v>
      </c>
      <c r="C473">
        <v>9</v>
      </c>
      <c r="D473">
        <v>90</v>
      </c>
      <c r="E473">
        <v>87.3</v>
      </c>
      <c r="F473" s="33">
        <f>Table1[[#This Row],[Date]]</f>
        <v>44170</v>
      </c>
    </row>
    <row r="474" spans="1:6" x14ac:dyDescent="0.25">
      <c r="A474" s="5">
        <v>44172</v>
      </c>
      <c r="B474" t="s">
        <v>29</v>
      </c>
      <c r="C474">
        <v>4</v>
      </c>
      <c r="D474">
        <v>12</v>
      </c>
      <c r="E474">
        <v>11.64</v>
      </c>
      <c r="F474" s="33">
        <f>Table1[[#This Row],[Date]]</f>
        <v>44172</v>
      </c>
    </row>
    <row r="475" spans="1:6" x14ac:dyDescent="0.25">
      <c r="A475" s="5">
        <v>44174</v>
      </c>
      <c r="B475" t="s">
        <v>23</v>
      </c>
      <c r="C475">
        <v>8</v>
      </c>
      <c r="D475">
        <v>50</v>
      </c>
      <c r="E475">
        <v>48.5</v>
      </c>
      <c r="F475" s="33">
        <f>Table1[[#This Row],[Date]]</f>
        <v>44174</v>
      </c>
    </row>
    <row r="476" spans="1:6" x14ac:dyDescent="0.25">
      <c r="A476" s="5">
        <v>44176</v>
      </c>
      <c r="B476" t="s">
        <v>14</v>
      </c>
      <c r="C476">
        <v>200</v>
      </c>
      <c r="D476">
        <v>30</v>
      </c>
      <c r="E476">
        <v>29.099999999999998</v>
      </c>
      <c r="F476" s="33">
        <f>Table1[[#This Row],[Date]]</f>
        <v>44176</v>
      </c>
    </row>
    <row r="477" spans="1:6" x14ac:dyDescent="0.25">
      <c r="A477" s="5">
        <v>44180</v>
      </c>
      <c r="B477" t="s">
        <v>15</v>
      </c>
      <c r="C477">
        <v>600</v>
      </c>
      <c r="D477">
        <v>45</v>
      </c>
      <c r="E477">
        <v>43.65</v>
      </c>
      <c r="F477" s="33">
        <f>Table1[[#This Row],[Date]]</f>
        <v>44180</v>
      </c>
    </row>
    <row r="478" spans="1:6" x14ac:dyDescent="0.25">
      <c r="A478" s="5">
        <v>44184</v>
      </c>
      <c r="B478" t="s">
        <v>19</v>
      </c>
      <c r="C478">
        <v>80</v>
      </c>
      <c r="D478">
        <v>12</v>
      </c>
      <c r="E478">
        <v>11.64</v>
      </c>
      <c r="F478" s="33">
        <f>Table1[[#This Row],[Date]]</f>
        <v>44184</v>
      </c>
    </row>
    <row r="479" spans="1:6" x14ac:dyDescent="0.25">
      <c r="A479" s="5">
        <v>44167</v>
      </c>
      <c r="B479" t="s">
        <v>6</v>
      </c>
      <c r="C479">
        <v>50</v>
      </c>
      <c r="D479">
        <v>70</v>
      </c>
      <c r="E479">
        <v>67.899999999999991</v>
      </c>
      <c r="F479" s="33">
        <f>Table1[[#This Row],[Date]]</f>
        <v>44167</v>
      </c>
    </row>
    <row r="480" spans="1:6" x14ac:dyDescent="0.25">
      <c r="A480" s="5">
        <v>44171</v>
      </c>
      <c r="B480" t="s">
        <v>30</v>
      </c>
      <c r="C480">
        <v>40</v>
      </c>
      <c r="D480">
        <v>15</v>
      </c>
      <c r="E480">
        <v>14.549999999999999</v>
      </c>
      <c r="F480" s="33">
        <f>Table1[[#This Row],[Date]]</f>
        <v>44171</v>
      </c>
    </row>
    <row r="481" spans="1:6" x14ac:dyDescent="0.25">
      <c r="A481" s="5">
        <v>44175</v>
      </c>
      <c r="B481" t="s">
        <v>33</v>
      </c>
      <c r="C481">
        <v>30</v>
      </c>
      <c r="D481">
        <v>50</v>
      </c>
      <c r="E481">
        <v>48.5</v>
      </c>
      <c r="F481" s="33">
        <f>Table1[[#This Row],[Date]]</f>
        <v>44175</v>
      </c>
    </row>
    <row r="482" spans="1:6" x14ac:dyDescent="0.25">
      <c r="A482" s="5">
        <v>44179</v>
      </c>
      <c r="B482" t="s">
        <v>14</v>
      </c>
      <c r="C482">
        <v>20</v>
      </c>
      <c r="D482">
        <v>30</v>
      </c>
      <c r="E482">
        <v>29.099999999999998</v>
      </c>
      <c r="F482" s="33">
        <f>Table1[[#This Row],[Date]]</f>
        <v>44179</v>
      </c>
    </row>
    <row r="483" spans="1:6" x14ac:dyDescent="0.25">
      <c r="A483" s="5">
        <v>44183</v>
      </c>
      <c r="B483" t="s">
        <v>20</v>
      </c>
      <c r="C483">
        <v>33</v>
      </c>
      <c r="D483">
        <v>15</v>
      </c>
      <c r="E483">
        <v>14.549999999999999</v>
      </c>
      <c r="F483" s="33">
        <f>Table1[[#This Row],[Date]]</f>
        <v>44183</v>
      </c>
    </row>
    <row r="484" spans="1:6" x14ac:dyDescent="0.25">
      <c r="A484" s="5">
        <v>44166</v>
      </c>
      <c r="B484" t="s">
        <v>26</v>
      </c>
      <c r="C484">
        <v>21</v>
      </c>
      <c r="D484">
        <v>70</v>
      </c>
      <c r="E484">
        <v>67.899999999999991</v>
      </c>
      <c r="F484" s="33">
        <f>Table1[[#This Row],[Date]]</f>
        <v>44166</v>
      </c>
    </row>
    <row r="485" spans="1:6" x14ac:dyDescent="0.25">
      <c r="A485" s="5">
        <v>44170</v>
      </c>
      <c r="B485" t="s">
        <v>30</v>
      </c>
      <c r="C485">
        <v>89</v>
      </c>
      <c r="D485">
        <v>15</v>
      </c>
      <c r="E485">
        <v>14.549999999999999</v>
      </c>
      <c r="F485" s="33">
        <f>Table1[[#This Row],[Date]]</f>
        <v>44170</v>
      </c>
    </row>
    <row r="486" spans="1:6" x14ac:dyDescent="0.25">
      <c r="A486" s="5">
        <v>44174</v>
      </c>
      <c r="B486" t="s">
        <v>31</v>
      </c>
      <c r="C486">
        <v>1</v>
      </c>
      <c r="D486">
        <v>19</v>
      </c>
      <c r="E486">
        <v>18.43</v>
      </c>
      <c r="F486" s="33">
        <f>Table1[[#This Row],[Date]]</f>
        <v>44174</v>
      </c>
    </row>
    <row r="487" spans="1:6" x14ac:dyDescent="0.25">
      <c r="A487" s="5">
        <v>44178</v>
      </c>
      <c r="B487" t="s">
        <v>16</v>
      </c>
      <c r="C487">
        <v>20</v>
      </c>
      <c r="D487">
        <v>70</v>
      </c>
      <c r="E487">
        <v>67.899999999999991</v>
      </c>
      <c r="F487" s="33">
        <f>Table1[[#This Row],[Date]]</f>
        <v>44178</v>
      </c>
    </row>
    <row r="488" spans="1:6" x14ac:dyDescent="0.25">
      <c r="A488" s="5">
        <v>44182</v>
      </c>
      <c r="B488" t="s">
        <v>22</v>
      </c>
      <c r="C488">
        <v>30</v>
      </c>
      <c r="D488">
        <v>100</v>
      </c>
      <c r="E488">
        <v>97</v>
      </c>
      <c r="F488" s="33">
        <f>Table1[[#This Row],[Date]]</f>
        <v>44182</v>
      </c>
    </row>
    <row r="489" spans="1:6" x14ac:dyDescent="0.25">
      <c r="A489" s="5">
        <v>44156</v>
      </c>
      <c r="B489" t="s">
        <v>2</v>
      </c>
      <c r="C489">
        <v>2</v>
      </c>
      <c r="D489">
        <v>100</v>
      </c>
      <c r="E489">
        <v>97</v>
      </c>
      <c r="F489" s="33">
        <f>Table1[[#This Row],[Date]]</f>
        <v>44156</v>
      </c>
    </row>
    <row r="490" spans="1:6" x14ac:dyDescent="0.25">
      <c r="A490" s="5">
        <v>44160</v>
      </c>
      <c r="B490" t="s">
        <v>10</v>
      </c>
      <c r="C490">
        <v>5</v>
      </c>
      <c r="D490">
        <v>15</v>
      </c>
      <c r="E490">
        <v>14.549999999999999</v>
      </c>
      <c r="F490" s="33">
        <f>Table1[[#This Row],[Date]]</f>
        <v>44160</v>
      </c>
    </row>
    <row r="491" spans="1:6" x14ac:dyDescent="0.25">
      <c r="A491" s="5">
        <v>44164</v>
      </c>
      <c r="B491" t="s">
        <v>14</v>
      </c>
      <c r="C491">
        <v>8</v>
      </c>
      <c r="D491">
        <v>30</v>
      </c>
      <c r="E491">
        <v>29.099999999999998</v>
      </c>
      <c r="F491" s="33">
        <f>Table1[[#This Row],[Date]]</f>
        <v>44164</v>
      </c>
    </row>
    <row r="492" spans="1:6" x14ac:dyDescent="0.25">
      <c r="A492" s="5">
        <v>44168</v>
      </c>
      <c r="B492" t="s">
        <v>15</v>
      </c>
      <c r="C492">
        <v>10</v>
      </c>
      <c r="D492">
        <v>45</v>
      </c>
      <c r="E492">
        <v>43.65</v>
      </c>
      <c r="F492" s="33">
        <f>Table1[[#This Row],[Date]]</f>
        <v>44168</v>
      </c>
    </row>
    <row r="493" spans="1:6" x14ac:dyDescent="0.25">
      <c r="A493" s="5">
        <v>44172</v>
      </c>
      <c r="B493" t="s">
        <v>19</v>
      </c>
      <c r="C493">
        <v>7</v>
      </c>
      <c r="D493">
        <v>12</v>
      </c>
      <c r="E493">
        <v>11.64</v>
      </c>
      <c r="F493" s="33">
        <f>Table1[[#This Row],[Date]]</f>
        <v>44172</v>
      </c>
    </row>
    <row r="494" spans="1:6" x14ac:dyDescent="0.25">
      <c r="A494" s="5">
        <v>44176</v>
      </c>
      <c r="B494" t="s">
        <v>6</v>
      </c>
      <c r="C494">
        <v>8</v>
      </c>
      <c r="D494">
        <v>70</v>
      </c>
      <c r="E494">
        <v>67.899999999999991</v>
      </c>
      <c r="F494" s="33">
        <f>Table1[[#This Row],[Date]]</f>
        <v>44176</v>
      </c>
    </row>
    <row r="495" spans="1:6" x14ac:dyDescent="0.25">
      <c r="A495" s="5">
        <v>44180</v>
      </c>
      <c r="B495" t="s">
        <v>30</v>
      </c>
      <c r="C495">
        <v>9</v>
      </c>
      <c r="D495">
        <v>15</v>
      </c>
      <c r="E495">
        <v>14.549999999999999</v>
      </c>
      <c r="F495" s="33">
        <f>Table1[[#This Row],[Date]]</f>
        <v>44180</v>
      </c>
    </row>
    <row r="496" spans="1:6" x14ac:dyDescent="0.25">
      <c r="A496" s="5">
        <v>44184</v>
      </c>
      <c r="B496" t="s">
        <v>33</v>
      </c>
      <c r="C496">
        <v>4</v>
      </c>
      <c r="D496">
        <v>50</v>
      </c>
      <c r="E496">
        <v>48.5</v>
      </c>
      <c r="F496" s="33">
        <f>Table1[[#This Row],[Date]]</f>
        <v>44184</v>
      </c>
    </row>
    <row r="497" spans="1:6" x14ac:dyDescent="0.25">
      <c r="A497" s="5">
        <v>44188</v>
      </c>
      <c r="B497" t="s">
        <v>14</v>
      </c>
      <c r="C497">
        <v>8</v>
      </c>
      <c r="D497">
        <v>30</v>
      </c>
      <c r="E497">
        <v>29.099999999999998</v>
      </c>
      <c r="F497" s="33">
        <f>Table1[[#This Row],[Date]]</f>
        <v>44188</v>
      </c>
    </row>
    <row r="498" spans="1:6" x14ac:dyDescent="0.25">
      <c r="A498" s="5">
        <v>44192</v>
      </c>
      <c r="B498" t="s">
        <v>20</v>
      </c>
      <c r="C498">
        <v>200</v>
      </c>
      <c r="D498">
        <v>15</v>
      </c>
      <c r="E498">
        <v>14.549999999999999</v>
      </c>
      <c r="F498" s="33">
        <f>Table1[[#This Row],[Date]]</f>
        <v>44192</v>
      </c>
    </row>
    <row r="499" spans="1:6" x14ac:dyDescent="0.25">
      <c r="A499" s="5">
        <v>44157</v>
      </c>
      <c r="B499" t="s">
        <v>26</v>
      </c>
      <c r="C499">
        <v>600</v>
      </c>
      <c r="D499">
        <v>70</v>
      </c>
      <c r="E499">
        <v>67.899999999999991</v>
      </c>
      <c r="F499" s="33">
        <f>Table1[[#This Row],[Date]]</f>
        <v>44157</v>
      </c>
    </row>
    <row r="500" spans="1:6" x14ac:dyDescent="0.25">
      <c r="A500" s="5">
        <v>44161</v>
      </c>
      <c r="B500" t="s">
        <v>30</v>
      </c>
      <c r="C500">
        <v>80</v>
      </c>
      <c r="D500">
        <v>15</v>
      </c>
      <c r="E500">
        <v>14.549999999999999</v>
      </c>
      <c r="F500" s="33">
        <f>Table1[[#This Row],[Date]]</f>
        <v>44161</v>
      </c>
    </row>
    <row r="501" spans="1:6" x14ac:dyDescent="0.25">
      <c r="A501" s="5">
        <v>44165</v>
      </c>
      <c r="B501" t="s">
        <v>31</v>
      </c>
      <c r="C501">
        <v>50</v>
      </c>
      <c r="D501">
        <v>19</v>
      </c>
      <c r="E501">
        <v>18.43</v>
      </c>
      <c r="F501" s="33">
        <f>Table1[[#This Row],[Date]]</f>
        <v>44165</v>
      </c>
    </row>
    <row r="502" spans="1:6" x14ac:dyDescent="0.25">
      <c r="A502" s="5">
        <v>44169</v>
      </c>
      <c r="B502" t="s">
        <v>16</v>
      </c>
      <c r="C502">
        <v>40</v>
      </c>
      <c r="D502">
        <v>70</v>
      </c>
      <c r="E502">
        <v>67.899999999999991</v>
      </c>
      <c r="F502" s="33">
        <f>Table1[[#This Row],[Date]]</f>
        <v>44169</v>
      </c>
    </row>
    <row r="503" spans="1:6" x14ac:dyDescent="0.25">
      <c r="A503" s="5">
        <v>44173</v>
      </c>
      <c r="B503" t="s">
        <v>22</v>
      </c>
      <c r="C503">
        <v>30</v>
      </c>
      <c r="D503">
        <v>100</v>
      </c>
      <c r="E503">
        <v>97</v>
      </c>
      <c r="F503" s="33">
        <f>Table1[[#This Row],[Date]]</f>
        <v>44173</v>
      </c>
    </row>
    <row r="504" spans="1:6" x14ac:dyDescent="0.25">
      <c r="A504" s="5">
        <v>44177</v>
      </c>
      <c r="B504" t="s">
        <v>2</v>
      </c>
      <c r="C504">
        <v>20</v>
      </c>
      <c r="D504">
        <v>100</v>
      </c>
      <c r="E504">
        <v>97</v>
      </c>
      <c r="F504" s="33">
        <f>Table1[[#This Row],[Date]]</f>
        <v>44177</v>
      </c>
    </row>
    <row r="505" spans="1:6" x14ac:dyDescent="0.25">
      <c r="A505" s="5">
        <v>44181</v>
      </c>
      <c r="B505" t="s">
        <v>10</v>
      </c>
      <c r="C505">
        <v>33</v>
      </c>
      <c r="D505">
        <v>15</v>
      </c>
      <c r="E505">
        <v>14.549999999999999</v>
      </c>
      <c r="F505" s="33">
        <f>Table1[[#This Row],[Date]]</f>
        <v>44181</v>
      </c>
    </row>
    <row r="506" spans="1:6" x14ac:dyDescent="0.25">
      <c r="A506" s="5">
        <v>44185</v>
      </c>
      <c r="B506" t="s">
        <v>14</v>
      </c>
      <c r="C506">
        <v>21</v>
      </c>
      <c r="D506">
        <v>30</v>
      </c>
      <c r="E506">
        <v>29.099999999999998</v>
      </c>
      <c r="F506" s="33">
        <f>Table1[[#This Row],[Date]]</f>
        <v>44185</v>
      </c>
    </row>
    <row r="507" spans="1:6" x14ac:dyDescent="0.25">
      <c r="A507" s="5">
        <v>44189</v>
      </c>
      <c r="B507" t="s">
        <v>15</v>
      </c>
      <c r="C507">
        <v>89</v>
      </c>
      <c r="D507">
        <v>45</v>
      </c>
      <c r="E507">
        <v>43.65</v>
      </c>
      <c r="F507" s="33">
        <f>Table1[[#This Row],[Date]]</f>
        <v>44189</v>
      </c>
    </row>
    <row r="508" spans="1:6" x14ac:dyDescent="0.25">
      <c r="A508" s="5">
        <v>44193</v>
      </c>
      <c r="B508" t="s">
        <v>19</v>
      </c>
      <c r="C508">
        <v>1</v>
      </c>
      <c r="D508">
        <v>12</v>
      </c>
      <c r="E508">
        <v>11.64</v>
      </c>
      <c r="F508" s="33">
        <f>Table1[[#This Row],[Date]]</f>
        <v>44193</v>
      </c>
    </row>
    <row r="509" spans="1:6" x14ac:dyDescent="0.25">
      <c r="A509" s="5">
        <v>44192</v>
      </c>
      <c r="B509" t="s">
        <v>6</v>
      </c>
      <c r="C509">
        <v>20</v>
      </c>
      <c r="D509">
        <v>70</v>
      </c>
      <c r="E509">
        <v>67.899999999999991</v>
      </c>
      <c r="F509" s="33">
        <f>Table1[[#This Row],[Date]]</f>
        <v>44192</v>
      </c>
    </row>
    <row r="510" spans="1:6" x14ac:dyDescent="0.25">
      <c r="A510" s="5">
        <v>44191</v>
      </c>
      <c r="B510" t="s">
        <v>30</v>
      </c>
      <c r="C510">
        <v>30</v>
      </c>
      <c r="D510">
        <v>15</v>
      </c>
      <c r="E510">
        <v>14.549999999999999</v>
      </c>
      <c r="F510" s="33">
        <f>Table1[[#This Row],[Date]]</f>
        <v>44191</v>
      </c>
    </row>
    <row r="511" spans="1:6" x14ac:dyDescent="0.25">
      <c r="A511" s="5">
        <v>44190</v>
      </c>
      <c r="B511" t="s">
        <v>33</v>
      </c>
      <c r="C511">
        <v>2</v>
      </c>
      <c r="D511">
        <v>50</v>
      </c>
      <c r="E511">
        <v>48.5</v>
      </c>
      <c r="F511" s="33">
        <f>Table1[[#This Row],[Date]]</f>
        <v>44190</v>
      </c>
    </row>
    <row r="512" spans="1:6" x14ac:dyDescent="0.25">
      <c r="A512" s="5">
        <v>44194</v>
      </c>
      <c r="B512" t="s">
        <v>14</v>
      </c>
      <c r="C512">
        <v>5</v>
      </c>
      <c r="D512">
        <v>30</v>
      </c>
      <c r="E512">
        <v>29.099999999999998</v>
      </c>
      <c r="F512" s="33">
        <f>Table1[[#This Row],[Date]]</f>
        <v>44194</v>
      </c>
    </row>
    <row r="513" spans="1:6" x14ac:dyDescent="0.25">
      <c r="A513" s="5">
        <v>44193</v>
      </c>
      <c r="B513" t="s">
        <v>20</v>
      </c>
      <c r="C513">
        <v>8</v>
      </c>
      <c r="D513">
        <v>15</v>
      </c>
      <c r="E513">
        <v>14.549999999999999</v>
      </c>
      <c r="F513" s="33">
        <f>Table1[[#This Row],[Date]]</f>
        <v>44193</v>
      </c>
    </row>
    <row r="514" spans="1:6" x14ac:dyDescent="0.25">
      <c r="A514" s="5">
        <v>44192</v>
      </c>
      <c r="B514" t="s">
        <v>26</v>
      </c>
      <c r="C514">
        <v>10</v>
      </c>
      <c r="D514">
        <v>70</v>
      </c>
      <c r="E514">
        <v>67.899999999999991</v>
      </c>
      <c r="F514" s="33">
        <f>Table1[[#This Row],[Date]]</f>
        <v>44192</v>
      </c>
    </row>
    <row r="515" spans="1:6" x14ac:dyDescent="0.25">
      <c r="A515" s="5">
        <v>44191</v>
      </c>
      <c r="B515" t="s">
        <v>30</v>
      </c>
      <c r="C515">
        <v>7</v>
      </c>
      <c r="D515">
        <v>15</v>
      </c>
      <c r="E515">
        <v>14.549999999999999</v>
      </c>
      <c r="F515" s="33">
        <f>Table1[[#This Row],[Date]]</f>
        <v>44191</v>
      </c>
    </row>
    <row r="516" spans="1:6" x14ac:dyDescent="0.25">
      <c r="A516" s="5">
        <v>44193</v>
      </c>
      <c r="B516" t="s">
        <v>8</v>
      </c>
      <c r="C516">
        <v>8</v>
      </c>
      <c r="D516">
        <v>80</v>
      </c>
      <c r="E516">
        <v>77.599999999999994</v>
      </c>
      <c r="F516" s="33">
        <f>Table1[[#This Row],[Date]]</f>
        <v>44193</v>
      </c>
    </row>
    <row r="517" spans="1:6" x14ac:dyDescent="0.25">
      <c r="A517" s="5">
        <v>44190</v>
      </c>
      <c r="B517" t="s">
        <v>31</v>
      </c>
      <c r="C517">
        <v>9</v>
      </c>
      <c r="D517">
        <v>19</v>
      </c>
      <c r="E517">
        <v>18.43</v>
      </c>
      <c r="F517" s="33">
        <f>Table1[[#This Row],[Date]]</f>
        <v>44190</v>
      </c>
    </row>
    <row r="518" spans="1:6" x14ac:dyDescent="0.25">
      <c r="A518" s="5">
        <v>43832</v>
      </c>
      <c r="B518" t="s">
        <v>32</v>
      </c>
      <c r="C518">
        <v>4</v>
      </c>
      <c r="D518">
        <v>100</v>
      </c>
      <c r="E518">
        <v>97</v>
      </c>
      <c r="F518" s="33">
        <f>Table1[[#This Row],[Date]]</f>
        <v>43832</v>
      </c>
    </row>
    <row r="519" spans="1:6" x14ac:dyDescent="0.25">
      <c r="A519" s="5">
        <v>43832</v>
      </c>
      <c r="B519" t="s">
        <v>8</v>
      </c>
      <c r="C519">
        <v>8</v>
      </c>
      <c r="D519">
        <v>80</v>
      </c>
      <c r="E519">
        <v>77.599999999999994</v>
      </c>
      <c r="F519" s="33">
        <f>Table1[[#This Row],[Date]]</f>
        <v>43832</v>
      </c>
    </row>
    <row r="520" spans="1:6" x14ac:dyDescent="0.25">
      <c r="A520" s="5">
        <v>43832</v>
      </c>
      <c r="B520" t="s">
        <v>2</v>
      </c>
      <c r="C520">
        <v>200</v>
      </c>
      <c r="D520">
        <v>100</v>
      </c>
      <c r="E520">
        <v>97</v>
      </c>
      <c r="F520" s="33">
        <f>Table1[[#This Row],[Date]]</f>
        <v>43832</v>
      </c>
    </row>
    <row r="521" spans="1:6" x14ac:dyDescent="0.25">
      <c r="A521" s="5">
        <v>43832</v>
      </c>
      <c r="B521" t="s">
        <v>32</v>
      </c>
      <c r="C521">
        <v>600</v>
      </c>
      <c r="D521">
        <v>100</v>
      </c>
      <c r="E521">
        <v>97</v>
      </c>
      <c r="F521" s="33">
        <f>Table1[[#This Row],[Date]]</f>
        <v>43832</v>
      </c>
    </row>
    <row r="522" spans="1:6" x14ac:dyDescent="0.25">
      <c r="A522" s="5">
        <v>43832</v>
      </c>
      <c r="B522" t="s">
        <v>8</v>
      </c>
      <c r="C522">
        <v>80</v>
      </c>
      <c r="D522">
        <v>80</v>
      </c>
      <c r="E522">
        <v>77.599999999999994</v>
      </c>
      <c r="F522" s="33">
        <f>Table1[[#This Row],[Date]]</f>
        <v>43832</v>
      </c>
    </row>
    <row r="523" spans="1:6" x14ac:dyDescent="0.25">
      <c r="A523" s="5">
        <v>43832</v>
      </c>
      <c r="B523" t="s">
        <v>2</v>
      </c>
      <c r="C523">
        <v>50</v>
      </c>
      <c r="D523">
        <v>100</v>
      </c>
      <c r="E523">
        <v>97</v>
      </c>
      <c r="F523" s="33">
        <f>Table1[[#This Row],[Date]]</f>
        <v>43832</v>
      </c>
    </row>
    <row r="524" spans="1:6" x14ac:dyDescent="0.25">
      <c r="A524" s="5">
        <v>43832</v>
      </c>
      <c r="B524" t="s">
        <v>32</v>
      </c>
      <c r="C524">
        <v>40</v>
      </c>
      <c r="D524">
        <v>100</v>
      </c>
      <c r="E524">
        <v>97</v>
      </c>
      <c r="F524" s="33">
        <f>Table1[[#This Row],[Date]]</f>
        <v>43832</v>
      </c>
    </row>
    <row r="525" spans="1:6" x14ac:dyDescent="0.25">
      <c r="A525" s="5">
        <v>43832</v>
      </c>
      <c r="B525" t="s">
        <v>8</v>
      </c>
      <c r="C525">
        <v>30</v>
      </c>
      <c r="D525">
        <v>80</v>
      </c>
      <c r="E525">
        <v>77.599999999999994</v>
      </c>
      <c r="F525" s="33">
        <f>Table1[[#This Row],[Date]]</f>
        <v>43832</v>
      </c>
    </row>
    <row r="526" spans="1:6" x14ac:dyDescent="0.25">
      <c r="A526" s="5">
        <v>43832</v>
      </c>
      <c r="B526" t="s">
        <v>2</v>
      </c>
      <c r="C526">
        <v>20</v>
      </c>
      <c r="D526">
        <v>100</v>
      </c>
      <c r="E526">
        <v>97</v>
      </c>
      <c r="F526" s="33">
        <f>Table1[[#This Row],[Date]]</f>
        <v>43832</v>
      </c>
    </row>
    <row r="527" spans="1:6" x14ac:dyDescent="0.25">
      <c r="A527" s="5">
        <v>43832</v>
      </c>
      <c r="B527" t="s">
        <v>13</v>
      </c>
      <c r="C527">
        <v>33</v>
      </c>
      <c r="D527">
        <v>50</v>
      </c>
      <c r="E527">
        <v>48.5</v>
      </c>
      <c r="F527" s="33">
        <f>Table1[[#This Row],[Date]]</f>
        <v>43832</v>
      </c>
    </row>
    <row r="528" spans="1:6" x14ac:dyDescent="0.25">
      <c r="A528" s="5">
        <v>43832</v>
      </c>
      <c r="B528" t="s">
        <v>14</v>
      </c>
      <c r="C528">
        <v>21</v>
      </c>
      <c r="D528">
        <v>30</v>
      </c>
      <c r="E528">
        <v>29.099999999999998</v>
      </c>
      <c r="F528" s="33">
        <f>Table1[[#This Row],[Date]]</f>
        <v>43832</v>
      </c>
    </row>
    <row r="529" spans="1:6" x14ac:dyDescent="0.25">
      <c r="A529" s="5">
        <v>43832</v>
      </c>
      <c r="B529" t="s">
        <v>15</v>
      </c>
      <c r="C529">
        <v>89</v>
      </c>
      <c r="D529">
        <v>45</v>
      </c>
      <c r="E529">
        <v>43.65</v>
      </c>
      <c r="F529" s="33">
        <f>Table1[[#This Row],[Date]]</f>
        <v>43832</v>
      </c>
    </row>
    <row r="530" spans="1:6" x14ac:dyDescent="0.25">
      <c r="A530" s="5">
        <v>43832</v>
      </c>
      <c r="B530" t="s">
        <v>4</v>
      </c>
      <c r="C530">
        <v>1</v>
      </c>
      <c r="D530">
        <v>30</v>
      </c>
      <c r="E530">
        <v>29.099999999999998</v>
      </c>
      <c r="F530" s="33">
        <f>Table1[[#This Row],[Date]]</f>
        <v>43832</v>
      </c>
    </row>
    <row r="531" spans="1:6" x14ac:dyDescent="0.25">
      <c r="A531" s="5">
        <v>43832</v>
      </c>
      <c r="B531" t="s">
        <v>16</v>
      </c>
      <c r="C531">
        <v>20</v>
      </c>
      <c r="D531">
        <v>70</v>
      </c>
      <c r="E531">
        <v>67.899999999999991</v>
      </c>
      <c r="F531" s="33">
        <f>Table1[[#This Row],[Date]]</f>
        <v>43832</v>
      </c>
    </row>
    <row r="532" spans="1:6" x14ac:dyDescent="0.25">
      <c r="A532" s="5">
        <v>43832</v>
      </c>
      <c r="B532" t="s">
        <v>15</v>
      </c>
      <c r="C532">
        <v>30</v>
      </c>
      <c r="D532">
        <v>45</v>
      </c>
      <c r="E532">
        <v>43.65</v>
      </c>
      <c r="F532" s="33">
        <f>Table1[[#This Row],[Date]]</f>
        <v>43832</v>
      </c>
    </row>
    <row r="533" spans="1:6" x14ac:dyDescent="0.25">
      <c r="A533" s="5">
        <v>43847</v>
      </c>
      <c r="B533" t="s">
        <v>17</v>
      </c>
      <c r="C533">
        <v>2</v>
      </c>
      <c r="D533">
        <v>90</v>
      </c>
      <c r="E533">
        <v>87.3</v>
      </c>
      <c r="F533" s="33">
        <f>Table1[[#This Row],[Date]]</f>
        <v>43847</v>
      </c>
    </row>
    <row r="534" spans="1:6" x14ac:dyDescent="0.25">
      <c r="A534" s="5">
        <v>43848</v>
      </c>
      <c r="B534" t="s">
        <v>18</v>
      </c>
      <c r="C534">
        <v>5</v>
      </c>
      <c r="D534">
        <v>80</v>
      </c>
      <c r="E534">
        <v>77.599999999999994</v>
      </c>
      <c r="F534" s="33">
        <f>Table1[[#This Row],[Date]]</f>
        <v>43848</v>
      </c>
    </row>
    <row r="535" spans="1:6" x14ac:dyDescent="0.25">
      <c r="A535" s="5">
        <v>43849</v>
      </c>
      <c r="B535" t="s">
        <v>5</v>
      </c>
      <c r="C535">
        <v>8</v>
      </c>
      <c r="D535">
        <v>45</v>
      </c>
      <c r="E535">
        <v>43.65</v>
      </c>
      <c r="F535" s="33">
        <f>Table1[[#This Row],[Date]]</f>
        <v>43849</v>
      </c>
    </row>
    <row r="536" spans="1:6" x14ac:dyDescent="0.25">
      <c r="A536" s="5">
        <v>43850</v>
      </c>
      <c r="B536" t="s">
        <v>19</v>
      </c>
      <c r="C536">
        <v>10</v>
      </c>
      <c r="D536">
        <v>12</v>
      </c>
      <c r="E536">
        <v>11.64</v>
      </c>
      <c r="F536" s="33">
        <f>Table1[[#This Row],[Date]]</f>
        <v>43850</v>
      </c>
    </row>
    <row r="537" spans="1:6" x14ac:dyDescent="0.25">
      <c r="A537" s="5">
        <v>43851</v>
      </c>
      <c r="B537" t="s">
        <v>20</v>
      </c>
      <c r="C537">
        <v>7</v>
      </c>
      <c r="D537">
        <v>15</v>
      </c>
      <c r="E537">
        <v>14.549999999999999</v>
      </c>
      <c r="F537" s="33">
        <f>Table1[[#This Row],[Date]]</f>
        <v>43851</v>
      </c>
    </row>
    <row r="538" spans="1:6" x14ac:dyDescent="0.25">
      <c r="A538" s="5">
        <v>43852</v>
      </c>
      <c r="B538" t="s">
        <v>21</v>
      </c>
      <c r="C538">
        <v>8</v>
      </c>
      <c r="D538">
        <v>19</v>
      </c>
      <c r="E538">
        <v>18.43</v>
      </c>
      <c r="F538" s="33">
        <f>Table1[[#This Row],[Date]]</f>
        <v>43852</v>
      </c>
    </row>
    <row r="539" spans="1:6" x14ac:dyDescent="0.25">
      <c r="A539" s="5">
        <v>43853</v>
      </c>
      <c r="B539" t="s">
        <v>24</v>
      </c>
      <c r="C539">
        <v>9</v>
      </c>
      <c r="D539">
        <v>30</v>
      </c>
      <c r="E539">
        <v>29.099999999999998</v>
      </c>
      <c r="F539" s="33">
        <f>Table1[[#This Row],[Date]]</f>
        <v>43853</v>
      </c>
    </row>
    <row r="540" spans="1:6" x14ac:dyDescent="0.25">
      <c r="A540" s="5">
        <v>43854</v>
      </c>
      <c r="B540" t="s">
        <v>6</v>
      </c>
      <c r="C540">
        <v>4</v>
      </c>
      <c r="D540">
        <v>70</v>
      </c>
      <c r="E540">
        <v>67.899999999999991</v>
      </c>
      <c r="F540" s="33">
        <f>Table1[[#This Row],[Date]]</f>
        <v>43854</v>
      </c>
    </row>
    <row r="541" spans="1:6" x14ac:dyDescent="0.25">
      <c r="A541" s="5">
        <v>43856</v>
      </c>
      <c r="B541" t="s">
        <v>7</v>
      </c>
      <c r="C541">
        <v>8</v>
      </c>
      <c r="D541">
        <v>90</v>
      </c>
      <c r="E541">
        <v>87.3</v>
      </c>
      <c r="F541" s="33">
        <f>Table1[[#This Row],[Date]]</f>
        <v>43856</v>
      </c>
    </row>
    <row r="542" spans="1:6" x14ac:dyDescent="0.25">
      <c r="A542" s="5">
        <v>43858</v>
      </c>
      <c r="B542" t="s">
        <v>30</v>
      </c>
      <c r="C542">
        <v>200</v>
      </c>
      <c r="D542">
        <v>15</v>
      </c>
      <c r="E542">
        <v>14.549999999999999</v>
      </c>
      <c r="F542" s="33">
        <f>Table1[[#This Row],[Date]]</f>
        <v>43858</v>
      </c>
    </row>
    <row r="543" spans="1:6" x14ac:dyDescent="0.25">
      <c r="A543" s="5">
        <v>43852</v>
      </c>
      <c r="B543" t="s">
        <v>32</v>
      </c>
      <c r="C543">
        <v>600</v>
      </c>
      <c r="D543">
        <v>100</v>
      </c>
      <c r="E543">
        <v>97</v>
      </c>
      <c r="F543" s="33">
        <f>Table1[[#This Row],[Date]]</f>
        <v>43852</v>
      </c>
    </row>
    <row r="544" spans="1:6" x14ac:dyDescent="0.25">
      <c r="A544" s="5">
        <v>43854</v>
      </c>
      <c r="B544" t="s">
        <v>33</v>
      </c>
      <c r="C544">
        <v>80</v>
      </c>
      <c r="D544">
        <v>50</v>
      </c>
      <c r="E544">
        <v>48.5</v>
      </c>
      <c r="F544" s="33">
        <f>Table1[[#This Row],[Date]]</f>
        <v>43854</v>
      </c>
    </row>
    <row r="545" spans="1:6" x14ac:dyDescent="0.25">
      <c r="A545" s="5">
        <v>43856</v>
      </c>
      <c r="B545" t="s">
        <v>12</v>
      </c>
      <c r="C545">
        <v>50</v>
      </c>
      <c r="D545">
        <v>100</v>
      </c>
      <c r="E545">
        <v>97</v>
      </c>
      <c r="F545" s="33">
        <f>Table1[[#This Row],[Date]]</f>
        <v>43856</v>
      </c>
    </row>
    <row r="546" spans="1:6" x14ac:dyDescent="0.25">
      <c r="A546" s="5">
        <v>43858</v>
      </c>
      <c r="B546" t="s">
        <v>14</v>
      </c>
      <c r="C546">
        <v>40</v>
      </c>
      <c r="D546">
        <v>30</v>
      </c>
      <c r="E546">
        <v>29.099999999999998</v>
      </c>
      <c r="F546" s="33">
        <f>Table1[[#This Row],[Date]]</f>
        <v>43858</v>
      </c>
    </row>
    <row r="547" spans="1:6" x14ac:dyDescent="0.25">
      <c r="A547" s="5">
        <v>43852</v>
      </c>
      <c r="B547" t="s">
        <v>17</v>
      </c>
      <c r="C547">
        <v>30</v>
      </c>
      <c r="D547">
        <v>90</v>
      </c>
      <c r="E547">
        <v>87.3</v>
      </c>
      <c r="F547" s="33">
        <f>Table1[[#This Row],[Date]]</f>
        <v>43852</v>
      </c>
    </row>
    <row r="548" spans="1:6" x14ac:dyDescent="0.25">
      <c r="A548" s="5">
        <v>43854</v>
      </c>
      <c r="B548" t="s">
        <v>20</v>
      </c>
      <c r="C548">
        <v>20</v>
      </c>
      <c r="D548">
        <v>15</v>
      </c>
      <c r="E548">
        <v>14.549999999999999</v>
      </c>
      <c r="F548" s="33">
        <f>Table1[[#This Row],[Date]]</f>
        <v>43854</v>
      </c>
    </row>
    <row r="549" spans="1:6" x14ac:dyDescent="0.25">
      <c r="A549" s="5">
        <v>43856</v>
      </c>
      <c r="B549" t="s">
        <v>24</v>
      </c>
      <c r="C549">
        <v>33</v>
      </c>
      <c r="D549">
        <v>30</v>
      </c>
      <c r="E549">
        <v>29.099999999999998</v>
      </c>
      <c r="F549" s="33">
        <f>Table1[[#This Row],[Date]]</f>
        <v>43856</v>
      </c>
    </row>
    <row r="550" spans="1:6" x14ac:dyDescent="0.25">
      <c r="A550" s="5">
        <v>43874</v>
      </c>
      <c r="B550" t="s">
        <v>26</v>
      </c>
      <c r="C550">
        <v>21</v>
      </c>
      <c r="D550">
        <v>70</v>
      </c>
      <c r="E550">
        <v>67.899999999999991</v>
      </c>
      <c r="F550" s="33">
        <f>Table1[[#This Row],[Date]]</f>
        <v>43874</v>
      </c>
    </row>
    <row r="551" spans="1:6" x14ac:dyDescent="0.25">
      <c r="A551" s="5">
        <v>43876</v>
      </c>
      <c r="B551" t="s">
        <v>28</v>
      </c>
      <c r="C551">
        <v>89</v>
      </c>
      <c r="D551">
        <v>80</v>
      </c>
      <c r="E551">
        <v>77.599999999999994</v>
      </c>
      <c r="F551" s="33">
        <f>Table1[[#This Row],[Date]]</f>
        <v>43876</v>
      </c>
    </row>
    <row r="552" spans="1:6" x14ac:dyDescent="0.25">
      <c r="A552" s="5">
        <v>43878</v>
      </c>
      <c r="B552" t="s">
        <v>30</v>
      </c>
      <c r="C552">
        <v>1</v>
      </c>
      <c r="D552">
        <v>15</v>
      </c>
      <c r="E552">
        <v>14.549999999999999</v>
      </c>
      <c r="F552" s="33">
        <f>Table1[[#This Row],[Date]]</f>
        <v>43878</v>
      </c>
    </row>
    <row r="553" spans="1:6" x14ac:dyDescent="0.25">
      <c r="A553" s="5">
        <v>43880</v>
      </c>
      <c r="B553" t="s">
        <v>8</v>
      </c>
      <c r="C553">
        <v>20</v>
      </c>
      <c r="D553">
        <v>80</v>
      </c>
      <c r="E553">
        <v>77.599999999999994</v>
      </c>
      <c r="F553" s="33">
        <f>Table1[[#This Row],[Date]]</f>
        <v>43880</v>
      </c>
    </row>
    <row r="554" spans="1:6" x14ac:dyDescent="0.25">
      <c r="A554" s="5">
        <v>43882</v>
      </c>
      <c r="B554" t="s">
        <v>31</v>
      </c>
      <c r="C554">
        <v>30</v>
      </c>
      <c r="D554">
        <v>19</v>
      </c>
      <c r="E554">
        <v>18.43</v>
      </c>
      <c r="F554" s="33">
        <f>Table1[[#This Row],[Date]]</f>
        <v>43882</v>
      </c>
    </row>
    <row r="555" spans="1:6" x14ac:dyDescent="0.25">
      <c r="A555" s="5">
        <v>43883</v>
      </c>
      <c r="B555" t="s">
        <v>3</v>
      </c>
      <c r="C555">
        <v>2</v>
      </c>
      <c r="D555">
        <v>50</v>
      </c>
      <c r="E555">
        <v>48.5</v>
      </c>
      <c r="F555" s="33">
        <f>Table1[[#This Row],[Date]]</f>
        <v>43883</v>
      </c>
    </row>
    <row r="556" spans="1:6" x14ac:dyDescent="0.25">
      <c r="A556" s="5">
        <v>43884</v>
      </c>
      <c r="B556" t="s">
        <v>11</v>
      </c>
      <c r="C556">
        <v>5</v>
      </c>
      <c r="D556">
        <v>19</v>
      </c>
      <c r="E556">
        <v>18.43</v>
      </c>
      <c r="F556" s="33">
        <f>Table1[[#This Row],[Date]]</f>
        <v>43884</v>
      </c>
    </row>
    <row r="557" spans="1:6" x14ac:dyDescent="0.25">
      <c r="A557" s="5">
        <v>43885</v>
      </c>
      <c r="B557" t="s">
        <v>4</v>
      </c>
      <c r="C557">
        <v>8</v>
      </c>
      <c r="D557">
        <v>30</v>
      </c>
      <c r="E557">
        <v>29.099999999999998</v>
      </c>
      <c r="F557" s="33">
        <f>Table1[[#This Row],[Date]]</f>
        <v>43885</v>
      </c>
    </row>
    <row r="558" spans="1:6" x14ac:dyDescent="0.25">
      <c r="A558" s="5">
        <v>43886</v>
      </c>
      <c r="B558" t="s">
        <v>16</v>
      </c>
      <c r="C558">
        <v>10</v>
      </c>
      <c r="D558">
        <v>70</v>
      </c>
      <c r="E558">
        <v>67.899999999999991</v>
      </c>
      <c r="F558" s="33">
        <f>Table1[[#This Row],[Date]]</f>
        <v>43886</v>
      </c>
    </row>
    <row r="559" spans="1:6" x14ac:dyDescent="0.25">
      <c r="A559" s="5">
        <v>43887</v>
      </c>
      <c r="B559" t="s">
        <v>5</v>
      </c>
      <c r="C559">
        <v>7</v>
      </c>
      <c r="D559">
        <v>45</v>
      </c>
      <c r="E559">
        <v>43.65</v>
      </c>
      <c r="F559" s="33">
        <f>Table1[[#This Row],[Date]]</f>
        <v>43887</v>
      </c>
    </row>
    <row r="560" spans="1:6" x14ac:dyDescent="0.25">
      <c r="A560" s="5">
        <v>43888</v>
      </c>
      <c r="B560" t="s">
        <v>19</v>
      </c>
      <c r="C560">
        <v>8</v>
      </c>
      <c r="D560">
        <v>12</v>
      </c>
      <c r="E560">
        <v>11.64</v>
      </c>
      <c r="F560" s="33">
        <f>Table1[[#This Row],[Date]]</f>
        <v>43888</v>
      </c>
    </row>
    <row r="561" spans="1:6" x14ac:dyDescent="0.25">
      <c r="A561" s="5">
        <v>43889</v>
      </c>
      <c r="B561" t="s">
        <v>6</v>
      </c>
      <c r="C561">
        <v>9</v>
      </c>
      <c r="D561">
        <v>70</v>
      </c>
      <c r="E561">
        <v>67.899999999999991</v>
      </c>
      <c r="F561" s="33">
        <f>Table1[[#This Row],[Date]]</f>
        <v>43889</v>
      </c>
    </row>
    <row r="562" spans="1:6" x14ac:dyDescent="0.25">
      <c r="A562" s="5">
        <v>43890</v>
      </c>
      <c r="B562" t="s">
        <v>22</v>
      </c>
      <c r="C562">
        <v>4</v>
      </c>
      <c r="D562">
        <v>100</v>
      </c>
      <c r="E562">
        <v>97</v>
      </c>
      <c r="F562" s="33">
        <f>Table1[[#This Row],[Date]]</f>
        <v>43890</v>
      </c>
    </row>
    <row r="563" spans="1:6" x14ac:dyDescent="0.25">
      <c r="A563" s="5">
        <v>43891</v>
      </c>
      <c r="B563" t="s">
        <v>7</v>
      </c>
      <c r="C563">
        <v>8</v>
      </c>
      <c r="D563">
        <v>90</v>
      </c>
      <c r="E563">
        <v>87.3</v>
      </c>
      <c r="F563" s="33">
        <f>Table1[[#This Row],[Date]]</f>
        <v>43891</v>
      </c>
    </row>
    <row r="564" spans="1:6" x14ac:dyDescent="0.25">
      <c r="A564" s="5">
        <v>43892</v>
      </c>
      <c r="B564" t="s">
        <v>32</v>
      </c>
      <c r="C564">
        <v>200</v>
      </c>
      <c r="D564">
        <v>100</v>
      </c>
      <c r="E564">
        <v>97</v>
      </c>
      <c r="F564" s="33">
        <f>Table1[[#This Row],[Date]]</f>
        <v>43892</v>
      </c>
    </row>
    <row r="565" spans="1:6" x14ac:dyDescent="0.25">
      <c r="A565" s="5">
        <v>43892</v>
      </c>
      <c r="B565" t="s">
        <v>8</v>
      </c>
      <c r="C565">
        <v>600</v>
      </c>
      <c r="D565">
        <v>80</v>
      </c>
      <c r="E565">
        <v>77.599999999999994</v>
      </c>
      <c r="F565" s="33">
        <f>Table1[[#This Row],[Date]]</f>
        <v>43892</v>
      </c>
    </row>
    <row r="566" spans="1:6" x14ac:dyDescent="0.25">
      <c r="A566" s="5">
        <v>43892</v>
      </c>
      <c r="B566" t="s">
        <v>2</v>
      </c>
      <c r="C566">
        <v>80</v>
      </c>
      <c r="D566">
        <v>100</v>
      </c>
      <c r="E566">
        <v>97</v>
      </c>
      <c r="F566" s="33">
        <f>Table1[[#This Row],[Date]]</f>
        <v>43892</v>
      </c>
    </row>
    <row r="567" spans="1:6" x14ac:dyDescent="0.25">
      <c r="A567" s="5">
        <v>43892</v>
      </c>
      <c r="B567" t="s">
        <v>9</v>
      </c>
      <c r="C567">
        <v>50</v>
      </c>
      <c r="D567">
        <v>12</v>
      </c>
      <c r="E567">
        <v>11.64</v>
      </c>
      <c r="F567" s="33">
        <f>Table1[[#This Row],[Date]]</f>
        <v>43892</v>
      </c>
    </row>
    <row r="568" spans="1:6" x14ac:dyDescent="0.25">
      <c r="A568" s="5">
        <v>43892</v>
      </c>
      <c r="B568" t="s">
        <v>33</v>
      </c>
      <c r="C568">
        <v>40</v>
      </c>
      <c r="D568">
        <v>50</v>
      </c>
      <c r="E568">
        <v>48.5</v>
      </c>
      <c r="F568" s="33">
        <f>Table1[[#This Row],[Date]]</f>
        <v>43892</v>
      </c>
    </row>
    <row r="569" spans="1:6" x14ac:dyDescent="0.25">
      <c r="A569" s="5">
        <v>43892</v>
      </c>
      <c r="B569" t="s">
        <v>3</v>
      </c>
      <c r="C569">
        <v>30</v>
      </c>
      <c r="D569">
        <v>50</v>
      </c>
      <c r="E569">
        <v>48.5</v>
      </c>
      <c r="F569" s="33">
        <f>Table1[[#This Row],[Date]]</f>
        <v>43892</v>
      </c>
    </row>
    <row r="570" spans="1:6" x14ac:dyDescent="0.25">
      <c r="A570" s="5">
        <v>43892</v>
      </c>
      <c r="B570" t="s">
        <v>10</v>
      </c>
      <c r="C570">
        <v>20</v>
      </c>
      <c r="D570">
        <v>15</v>
      </c>
      <c r="E570">
        <v>14.549999999999999</v>
      </c>
      <c r="F570" s="33">
        <f>Table1[[#This Row],[Date]]</f>
        <v>43892</v>
      </c>
    </row>
    <row r="571" spans="1:6" x14ac:dyDescent="0.25">
      <c r="A571" s="5">
        <v>43892</v>
      </c>
      <c r="B571" t="s">
        <v>11</v>
      </c>
      <c r="C571">
        <v>33</v>
      </c>
      <c r="D571">
        <v>19</v>
      </c>
      <c r="E571">
        <v>18.43</v>
      </c>
      <c r="F571" s="33">
        <f>Table1[[#This Row],[Date]]</f>
        <v>43892</v>
      </c>
    </row>
    <row r="572" spans="1:6" x14ac:dyDescent="0.25">
      <c r="A572" s="5">
        <v>43892</v>
      </c>
      <c r="B572" t="s">
        <v>12</v>
      </c>
      <c r="C572">
        <v>21</v>
      </c>
      <c r="D572">
        <v>100</v>
      </c>
      <c r="E572">
        <v>97</v>
      </c>
      <c r="F572" s="33">
        <f>Table1[[#This Row],[Date]]</f>
        <v>43892</v>
      </c>
    </row>
    <row r="573" spans="1:6" x14ac:dyDescent="0.25">
      <c r="A573" s="5">
        <v>43892</v>
      </c>
      <c r="B573" t="s">
        <v>13</v>
      </c>
      <c r="C573">
        <v>89</v>
      </c>
      <c r="D573">
        <v>50</v>
      </c>
      <c r="E573">
        <v>48.5</v>
      </c>
      <c r="F573" s="33">
        <f>Table1[[#This Row],[Date]]</f>
        <v>43892</v>
      </c>
    </row>
    <row r="574" spans="1:6" x14ac:dyDescent="0.25">
      <c r="A574" s="5">
        <v>43892</v>
      </c>
      <c r="B574" t="s">
        <v>14</v>
      </c>
      <c r="C574">
        <v>1</v>
      </c>
      <c r="D574">
        <v>30</v>
      </c>
      <c r="E574">
        <v>29.099999999999998</v>
      </c>
      <c r="F574" s="33">
        <f>Table1[[#This Row],[Date]]</f>
        <v>43892</v>
      </c>
    </row>
    <row r="575" spans="1:6" x14ac:dyDescent="0.25">
      <c r="A575" s="5">
        <v>43892</v>
      </c>
      <c r="B575" t="s">
        <v>15</v>
      </c>
      <c r="C575">
        <v>20</v>
      </c>
      <c r="D575">
        <v>45</v>
      </c>
      <c r="E575">
        <v>43.65</v>
      </c>
      <c r="F575" s="33">
        <f>Table1[[#This Row],[Date]]</f>
        <v>43892</v>
      </c>
    </row>
    <row r="576" spans="1:6" x14ac:dyDescent="0.25">
      <c r="A576" s="5">
        <v>43892</v>
      </c>
      <c r="B576" t="s">
        <v>4</v>
      </c>
      <c r="C576">
        <v>30</v>
      </c>
      <c r="D576">
        <v>30</v>
      </c>
      <c r="E576">
        <v>29.099999999999998</v>
      </c>
      <c r="F576" s="33">
        <f>Table1[[#This Row],[Date]]</f>
        <v>43892</v>
      </c>
    </row>
    <row r="577" spans="1:6" x14ac:dyDescent="0.25">
      <c r="A577" s="5">
        <v>43892</v>
      </c>
      <c r="B577" t="s">
        <v>16</v>
      </c>
      <c r="C577">
        <v>2</v>
      </c>
      <c r="D577">
        <v>70</v>
      </c>
      <c r="E577">
        <v>67.899999999999991</v>
      </c>
      <c r="F577" s="33">
        <f>Table1[[#This Row],[Date]]</f>
        <v>43892</v>
      </c>
    </row>
    <row r="578" spans="1:6" x14ac:dyDescent="0.25">
      <c r="A578" s="5">
        <v>43892</v>
      </c>
      <c r="B578" t="s">
        <v>15</v>
      </c>
      <c r="C578">
        <v>5</v>
      </c>
      <c r="D578">
        <v>45</v>
      </c>
      <c r="E578">
        <v>43.65</v>
      </c>
      <c r="F578" s="33">
        <f>Table1[[#This Row],[Date]]</f>
        <v>43892</v>
      </c>
    </row>
    <row r="579" spans="1:6" x14ac:dyDescent="0.25">
      <c r="A579" s="5">
        <v>43892</v>
      </c>
      <c r="B579" t="s">
        <v>17</v>
      </c>
      <c r="C579">
        <v>8</v>
      </c>
      <c r="D579">
        <v>90</v>
      </c>
      <c r="E579">
        <v>87.3</v>
      </c>
      <c r="F579" s="33">
        <f>Table1[[#This Row],[Date]]</f>
        <v>43892</v>
      </c>
    </row>
    <row r="580" spans="1:6" x14ac:dyDescent="0.25">
      <c r="A580" s="5">
        <v>43892</v>
      </c>
      <c r="B580" t="s">
        <v>18</v>
      </c>
      <c r="C580">
        <v>10</v>
      </c>
      <c r="D580">
        <v>80</v>
      </c>
      <c r="E580">
        <v>77.599999999999994</v>
      </c>
      <c r="F580" s="33">
        <f>Table1[[#This Row],[Date]]</f>
        <v>43892</v>
      </c>
    </row>
    <row r="581" spans="1:6" x14ac:dyDescent="0.25">
      <c r="A581" s="5">
        <v>43892</v>
      </c>
      <c r="B581" t="s">
        <v>5</v>
      </c>
      <c r="C581">
        <v>7</v>
      </c>
      <c r="D581">
        <v>45</v>
      </c>
      <c r="E581">
        <v>43.65</v>
      </c>
      <c r="F581" s="33">
        <f>Table1[[#This Row],[Date]]</f>
        <v>43892</v>
      </c>
    </row>
    <row r="582" spans="1:6" x14ac:dyDescent="0.25">
      <c r="A582" s="5">
        <v>43910</v>
      </c>
      <c r="B582" t="s">
        <v>19</v>
      </c>
      <c r="C582">
        <v>8</v>
      </c>
      <c r="D582">
        <v>12</v>
      </c>
      <c r="E582">
        <v>11.64</v>
      </c>
      <c r="F582" s="33">
        <f>Table1[[#This Row],[Date]]</f>
        <v>43910</v>
      </c>
    </row>
    <row r="583" spans="1:6" x14ac:dyDescent="0.25">
      <c r="A583" s="5">
        <v>43911</v>
      </c>
      <c r="B583" t="s">
        <v>20</v>
      </c>
      <c r="C583">
        <v>9</v>
      </c>
      <c r="D583">
        <v>15</v>
      </c>
      <c r="E583">
        <v>14.549999999999999</v>
      </c>
      <c r="F583" s="33">
        <f>Table1[[#This Row],[Date]]</f>
        <v>43911</v>
      </c>
    </row>
    <row r="584" spans="1:6" x14ac:dyDescent="0.25">
      <c r="A584" s="5">
        <v>43912</v>
      </c>
      <c r="B584" t="s">
        <v>21</v>
      </c>
      <c r="C584">
        <v>4</v>
      </c>
      <c r="D584">
        <v>19</v>
      </c>
      <c r="E584">
        <v>18.43</v>
      </c>
      <c r="F584" s="33">
        <f>Table1[[#This Row],[Date]]</f>
        <v>43912</v>
      </c>
    </row>
    <row r="585" spans="1:6" x14ac:dyDescent="0.25">
      <c r="A585" s="5">
        <v>43913</v>
      </c>
      <c r="B585" t="s">
        <v>24</v>
      </c>
      <c r="C585">
        <v>8</v>
      </c>
      <c r="D585">
        <v>30</v>
      </c>
      <c r="E585">
        <v>29.099999999999998</v>
      </c>
      <c r="F585" s="33">
        <f>Table1[[#This Row],[Date]]</f>
        <v>43913</v>
      </c>
    </row>
    <row r="586" spans="1:6" x14ac:dyDescent="0.25">
      <c r="A586" s="5">
        <v>43914</v>
      </c>
      <c r="B586" t="s">
        <v>6</v>
      </c>
      <c r="C586">
        <v>200</v>
      </c>
      <c r="D586">
        <v>70</v>
      </c>
      <c r="E586">
        <v>67.899999999999991</v>
      </c>
      <c r="F586" s="33">
        <f>Table1[[#This Row],[Date]]</f>
        <v>43914</v>
      </c>
    </row>
    <row r="587" spans="1:6" x14ac:dyDescent="0.25">
      <c r="A587" s="5">
        <v>43915</v>
      </c>
      <c r="B587" t="s">
        <v>22</v>
      </c>
      <c r="C587">
        <v>600</v>
      </c>
      <c r="D587">
        <v>100</v>
      </c>
      <c r="E587">
        <v>97</v>
      </c>
      <c r="F587" s="33">
        <f>Table1[[#This Row],[Date]]</f>
        <v>43915</v>
      </c>
    </row>
    <row r="588" spans="1:6" x14ac:dyDescent="0.25">
      <c r="A588" s="5">
        <v>43916</v>
      </c>
      <c r="B588" t="s">
        <v>7</v>
      </c>
      <c r="C588">
        <v>80</v>
      </c>
      <c r="D588">
        <v>90</v>
      </c>
      <c r="E588">
        <v>87.3</v>
      </c>
      <c r="F588" s="33">
        <f>Table1[[#This Row],[Date]]</f>
        <v>43916</v>
      </c>
    </row>
    <row r="589" spans="1:6" x14ac:dyDescent="0.25">
      <c r="A589" s="5">
        <v>43917</v>
      </c>
      <c r="B589" t="s">
        <v>29</v>
      </c>
      <c r="C589">
        <v>50</v>
      </c>
      <c r="D589">
        <v>12</v>
      </c>
      <c r="E589">
        <v>11.64</v>
      </c>
      <c r="F589" s="33">
        <f>Table1[[#This Row],[Date]]</f>
        <v>43917</v>
      </c>
    </row>
    <row r="590" spans="1:6" x14ac:dyDescent="0.25">
      <c r="A590" s="5">
        <v>43918</v>
      </c>
      <c r="B590" t="s">
        <v>30</v>
      </c>
      <c r="C590">
        <v>40</v>
      </c>
      <c r="D590">
        <v>15</v>
      </c>
      <c r="E590">
        <v>14.549999999999999</v>
      </c>
      <c r="F590" s="33">
        <f>Table1[[#This Row],[Date]]</f>
        <v>43918</v>
      </c>
    </row>
    <row r="591" spans="1:6" x14ac:dyDescent="0.25">
      <c r="A591" s="5">
        <v>43919</v>
      </c>
      <c r="B591" t="s">
        <v>23</v>
      </c>
      <c r="C591">
        <v>30</v>
      </c>
      <c r="D591">
        <v>50</v>
      </c>
      <c r="E591">
        <v>48.5</v>
      </c>
      <c r="F591" s="33">
        <f>Table1[[#This Row],[Date]]</f>
        <v>43919</v>
      </c>
    </row>
    <row r="592" spans="1:6" x14ac:dyDescent="0.25">
      <c r="A592" s="5">
        <v>43920</v>
      </c>
      <c r="B592" t="s">
        <v>32</v>
      </c>
      <c r="C592">
        <v>20</v>
      </c>
      <c r="D592">
        <v>100</v>
      </c>
      <c r="E592">
        <v>97</v>
      </c>
      <c r="F592" s="33">
        <f>Table1[[#This Row],[Date]]</f>
        <v>43920</v>
      </c>
    </row>
    <row r="593" spans="1:6" x14ac:dyDescent="0.25">
      <c r="A593" s="5">
        <v>43921</v>
      </c>
      <c r="B593" t="s">
        <v>9</v>
      </c>
      <c r="C593">
        <v>33</v>
      </c>
      <c r="D593">
        <v>12</v>
      </c>
      <c r="E593">
        <v>11.64</v>
      </c>
      <c r="F593" s="33">
        <f>Table1[[#This Row],[Date]]</f>
        <v>43921</v>
      </c>
    </row>
    <row r="594" spans="1:6" x14ac:dyDescent="0.25">
      <c r="A594" s="5">
        <v>43922</v>
      </c>
      <c r="B594" t="s">
        <v>33</v>
      </c>
      <c r="C594">
        <v>21</v>
      </c>
      <c r="D594">
        <v>50</v>
      </c>
      <c r="E594">
        <v>48.5</v>
      </c>
      <c r="F594" s="33">
        <f>Table1[[#This Row],[Date]]</f>
        <v>43922</v>
      </c>
    </row>
    <row r="595" spans="1:6" x14ac:dyDescent="0.25">
      <c r="A595" s="5">
        <v>43923</v>
      </c>
      <c r="B595" t="s">
        <v>10</v>
      </c>
      <c r="C595">
        <v>89</v>
      </c>
      <c r="D595">
        <v>15</v>
      </c>
      <c r="E595">
        <v>14.549999999999999</v>
      </c>
      <c r="F595" s="33">
        <f>Table1[[#This Row],[Date]]</f>
        <v>43923</v>
      </c>
    </row>
    <row r="596" spans="1:6" x14ac:dyDescent="0.25">
      <c r="A596" s="5">
        <v>43924</v>
      </c>
      <c r="B596" t="s">
        <v>12</v>
      </c>
      <c r="C596">
        <v>1</v>
      </c>
      <c r="D596">
        <v>100</v>
      </c>
      <c r="E596">
        <v>97</v>
      </c>
      <c r="F596" s="33">
        <f>Table1[[#This Row],[Date]]</f>
        <v>43924</v>
      </c>
    </row>
    <row r="597" spans="1:6" x14ac:dyDescent="0.25">
      <c r="A597" s="5">
        <v>43925</v>
      </c>
      <c r="B597" t="s">
        <v>13</v>
      </c>
      <c r="C597">
        <v>20</v>
      </c>
      <c r="D597">
        <v>50</v>
      </c>
      <c r="E597">
        <v>48.5</v>
      </c>
      <c r="F597" s="33">
        <f>Table1[[#This Row],[Date]]</f>
        <v>43925</v>
      </c>
    </row>
    <row r="598" spans="1:6" x14ac:dyDescent="0.25">
      <c r="A598" s="5">
        <v>43926</v>
      </c>
      <c r="B598" t="s">
        <v>14</v>
      </c>
      <c r="C598">
        <v>30</v>
      </c>
      <c r="D598">
        <v>30</v>
      </c>
      <c r="E598">
        <v>29.099999999999998</v>
      </c>
      <c r="F598" s="33">
        <f>Table1[[#This Row],[Date]]</f>
        <v>43926</v>
      </c>
    </row>
    <row r="599" spans="1:6" x14ac:dyDescent="0.25">
      <c r="A599" s="5">
        <v>43927</v>
      </c>
      <c r="B599" t="s">
        <v>15</v>
      </c>
      <c r="C599">
        <v>2</v>
      </c>
      <c r="D599">
        <v>45</v>
      </c>
      <c r="E599">
        <v>43.65</v>
      </c>
      <c r="F599" s="33">
        <f>Table1[[#This Row],[Date]]</f>
        <v>43927</v>
      </c>
    </row>
    <row r="600" spans="1:6" x14ac:dyDescent="0.25">
      <c r="A600" s="5">
        <v>43928</v>
      </c>
      <c r="B600" t="s">
        <v>17</v>
      </c>
      <c r="C600">
        <v>5</v>
      </c>
      <c r="D600">
        <v>90</v>
      </c>
      <c r="E600">
        <v>87.3</v>
      </c>
      <c r="F600" s="33">
        <f>Table1[[#This Row],[Date]]</f>
        <v>43928</v>
      </c>
    </row>
    <row r="601" spans="1:6" x14ac:dyDescent="0.25">
      <c r="A601" s="5">
        <v>43929</v>
      </c>
      <c r="B601" t="s">
        <v>18</v>
      </c>
      <c r="C601">
        <v>8</v>
      </c>
      <c r="D601">
        <v>80</v>
      </c>
      <c r="E601">
        <v>77.599999999999994</v>
      </c>
      <c r="F601" s="33">
        <f>Table1[[#This Row],[Date]]</f>
        <v>43929</v>
      </c>
    </row>
    <row r="602" spans="1:6" x14ac:dyDescent="0.25">
      <c r="A602" s="5">
        <v>43930</v>
      </c>
      <c r="B602" t="s">
        <v>20</v>
      </c>
      <c r="C602">
        <v>10</v>
      </c>
      <c r="D602">
        <v>15</v>
      </c>
      <c r="E602">
        <v>14.549999999999999</v>
      </c>
      <c r="F602" s="33">
        <f>Table1[[#This Row],[Date]]</f>
        <v>43930</v>
      </c>
    </row>
    <row r="603" spans="1:6" x14ac:dyDescent="0.25">
      <c r="A603" s="5">
        <v>43931</v>
      </c>
      <c r="B603" t="s">
        <v>21</v>
      </c>
      <c r="C603">
        <v>7</v>
      </c>
      <c r="D603">
        <v>19</v>
      </c>
      <c r="E603">
        <v>18.43</v>
      </c>
      <c r="F603" s="33">
        <f>Table1[[#This Row],[Date]]</f>
        <v>43931</v>
      </c>
    </row>
    <row r="604" spans="1:6" x14ac:dyDescent="0.25">
      <c r="A604" s="5">
        <v>43932</v>
      </c>
      <c r="B604" t="s">
        <v>24</v>
      </c>
      <c r="C604">
        <v>8</v>
      </c>
      <c r="D604">
        <v>30</v>
      </c>
      <c r="E604">
        <v>29.099999999999998</v>
      </c>
      <c r="F604" s="33">
        <f>Table1[[#This Row],[Date]]</f>
        <v>43932</v>
      </c>
    </row>
    <row r="605" spans="1:6" x14ac:dyDescent="0.25">
      <c r="A605" s="5">
        <v>43933</v>
      </c>
      <c r="B605" t="s">
        <v>25</v>
      </c>
      <c r="C605">
        <v>9</v>
      </c>
      <c r="D605">
        <v>45</v>
      </c>
      <c r="E605">
        <v>43.65</v>
      </c>
      <c r="F605" s="33">
        <f>Table1[[#This Row],[Date]]</f>
        <v>43933</v>
      </c>
    </row>
    <row r="606" spans="1:6" x14ac:dyDescent="0.25">
      <c r="A606" s="5">
        <v>43934</v>
      </c>
      <c r="B606" t="s">
        <v>26</v>
      </c>
      <c r="C606">
        <v>4</v>
      </c>
      <c r="D606">
        <v>70</v>
      </c>
      <c r="E606">
        <v>67.899999999999991</v>
      </c>
      <c r="F606" s="33">
        <f>Table1[[#This Row],[Date]]</f>
        <v>43934</v>
      </c>
    </row>
    <row r="607" spans="1:6" x14ac:dyDescent="0.25">
      <c r="A607" s="5">
        <v>43935</v>
      </c>
      <c r="B607" t="s">
        <v>27</v>
      </c>
      <c r="C607">
        <v>8</v>
      </c>
      <c r="D607">
        <v>90</v>
      </c>
      <c r="E607">
        <v>87.3</v>
      </c>
      <c r="F607" s="33">
        <f>Table1[[#This Row],[Date]]</f>
        <v>43935</v>
      </c>
    </row>
    <row r="608" spans="1:6" x14ac:dyDescent="0.25">
      <c r="A608" s="5">
        <v>43936</v>
      </c>
      <c r="B608" t="s">
        <v>28</v>
      </c>
      <c r="C608">
        <v>200</v>
      </c>
      <c r="D608">
        <v>80</v>
      </c>
      <c r="E608">
        <v>77.599999999999994</v>
      </c>
      <c r="F608" s="33">
        <f>Table1[[#This Row],[Date]]</f>
        <v>43936</v>
      </c>
    </row>
    <row r="609" spans="1:6" x14ac:dyDescent="0.25">
      <c r="A609" s="5">
        <v>43938</v>
      </c>
      <c r="B609" t="s">
        <v>30</v>
      </c>
      <c r="C609">
        <v>600</v>
      </c>
      <c r="D609">
        <v>15</v>
      </c>
      <c r="E609">
        <v>14.549999999999999</v>
      </c>
      <c r="F609" s="33">
        <f>Table1[[#This Row],[Date]]</f>
        <v>43938</v>
      </c>
    </row>
    <row r="610" spans="1:6" x14ac:dyDescent="0.25">
      <c r="A610" s="5">
        <v>43940</v>
      </c>
      <c r="B610" t="s">
        <v>8</v>
      </c>
      <c r="C610">
        <v>80</v>
      </c>
      <c r="D610">
        <v>80</v>
      </c>
      <c r="E610">
        <v>77.599999999999994</v>
      </c>
      <c r="F610" s="33">
        <f>Table1[[#This Row],[Date]]</f>
        <v>43940</v>
      </c>
    </row>
    <row r="611" spans="1:6" x14ac:dyDescent="0.25">
      <c r="A611" s="5">
        <v>43973</v>
      </c>
      <c r="B611" t="s">
        <v>24</v>
      </c>
      <c r="C611">
        <v>50</v>
      </c>
      <c r="D611">
        <v>30</v>
      </c>
      <c r="E611">
        <v>29.099999999999998</v>
      </c>
      <c r="F611" s="33">
        <f>Table1[[#This Row],[Date]]</f>
        <v>43973</v>
      </c>
    </row>
    <row r="612" spans="1:6" x14ac:dyDescent="0.25">
      <c r="A612" s="5">
        <v>43977</v>
      </c>
      <c r="B612" t="s">
        <v>29</v>
      </c>
      <c r="C612">
        <v>40</v>
      </c>
      <c r="D612">
        <v>12</v>
      </c>
      <c r="E612">
        <v>11.64</v>
      </c>
      <c r="F612" s="33">
        <f>Table1[[#This Row],[Date]]</f>
        <v>43977</v>
      </c>
    </row>
    <row r="613" spans="1:6" x14ac:dyDescent="0.25">
      <c r="A613" s="5">
        <v>43981</v>
      </c>
      <c r="B613" t="s">
        <v>9</v>
      </c>
      <c r="C613">
        <v>30</v>
      </c>
      <c r="D613">
        <v>12</v>
      </c>
      <c r="E613">
        <v>11.64</v>
      </c>
      <c r="F613" s="33">
        <f>Table1[[#This Row],[Date]]</f>
        <v>43981</v>
      </c>
    </row>
    <row r="614" spans="1:6" x14ac:dyDescent="0.25">
      <c r="A614" s="5">
        <v>44045</v>
      </c>
      <c r="B614" t="s">
        <v>13</v>
      </c>
      <c r="C614">
        <v>20</v>
      </c>
      <c r="D614">
        <v>50</v>
      </c>
      <c r="E614">
        <v>48.5</v>
      </c>
      <c r="F614" s="33">
        <f>Table1[[#This Row],[Date]]</f>
        <v>44045</v>
      </c>
    </row>
    <row r="615" spans="1:6" x14ac:dyDescent="0.25">
      <c r="A615" s="5">
        <v>44049</v>
      </c>
      <c r="B615" t="s">
        <v>18</v>
      </c>
      <c r="C615">
        <v>33</v>
      </c>
      <c r="D615">
        <v>80</v>
      </c>
      <c r="E615">
        <v>77.599999999999994</v>
      </c>
      <c r="F615" s="33">
        <f>Table1[[#This Row],[Date]]</f>
        <v>44049</v>
      </c>
    </row>
    <row r="616" spans="1:6" x14ac:dyDescent="0.25">
      <c r="A616" s="5">
        <v>44053</v>
      </c>
      <c r="B616" t="s">
        <v>25</v>
      </c>
      <c r="C616">
        <v>21</v>
      </c>
      <c r="D616">
        <v>45</v>
      </c>
      <c r="E616">
        <v>43.65</v>
      </c>
      <c r="F616" s="33">
        <f>Table1[[#This Row],[Date]]</f>
        <v>44053</v>
      </c>
    </row>
    <row r="617" spans="1:6" x14ac:dyDescent="0.25">
      <c r="A617" s="5">
        <v>44057</v>
      </c>
      <c r="B617" t="s">
        <v>29</v>
      </c>
      <c r="C617">
        <v>89</v>
      </c>
      <c r="D617">
        <v>12</v>
      </c>
      <c r="E617">
        <v>11.64</v>
      </c>
      <c r="F617" s="33">
        <f>Table1[[#This Row],[Date]]</f>
        <v>44057</v>
      </c>
    </row>
    <row r="618" spans="1:6" x14ac:dyDescent="0.25">
      <c r="A618" s="5">
        <v>44061</v>
      </c>
      <c r="B618" t="s">
        <v>2</v>
      </c>
      <c r="C618">
        <v>1</v>
      </c>
      <c r="D618">
        <v>100</v>
      </c>
      <c r="E618">
        <v>97</v>
      </c>
      <c r="F618" s="33">
        <f>Table1[[#This Row],[Date]]</f>
        <v>44061</v>
      </c>
    </row>
    <row r="619" spans="1:6" x14ac:dyDescent="0.25">
      <c r="A619" s="5">
        <v>44065</v>
      </c>
      <c r="B619" t="s">
        <v>4</v>
      </c>
      <c r="C619">
        <v>20</v>
      </c>
      <c r="D619">
        <v>30</v>
      </c>
      <c r="E619">
        <v>29.099999999999998</v>
      </c>
      <c r="F619" s="33">
        <f>Table1[[#This Row],[Date]]</f>
        <v>44065</v>
      </c>
    </row>
    <row r="620" spans="1:6" x14ac:dyDescent="0.25">
      <c r="A620" s="5">
        <v>44069</v>
      </c>
      <c r="B620" t="s">
        <v>6</v>
      </c>
      <c r="C620">
        <v>30</v>
      </c>
      <c r="D620">
        <v>70</v>
      </c>
      <c r="E620">
        <v>67.899999999999991</v>
      </c>
      <c r="F620" s="33">
        <f>Table1[[#This Row],[Date]]</f>
        <v>44069</v>
      </c>
    </row>
    <row r="621" spans="1:6" x14ac:dyDescent="0.25">
      <c r="A621" s="5">
        <v>44073</v>
      </c>
      <c r="B621" t="s">
        <v>8</v>
      </c>
      <c r="C621">
        <v>2</v>
      </c>
      <c r="D621">
        <v>80</v>
      </c>
      <c r="E621">
        <v>77.599999999999994</v>
      </c>
      <c r="F621" s="33">
        <f>Table1[[#This Row],[Date]]</f>
        <v>44073</v>
      </c>
    </row>
    <row r="622" spans="1:6" x14ac:dyDescent="0.25">
      <c r="A622" s="5">
        <v>44077</v>
      </c>
      <c r="B622" t="s">
        <v>3</v>
      </c>
      <c r="C622">
        <v>5</v>
      </c>
      <c r="D622">
        <v>50</v>
      </c>
      <c r="E622">
        <v>48.5</v>
      </c>
      <c r="F622" s="33">
        <f>Table1[[#This Row],[Date]]</f>
        <v>44077</v>
      </c>
    </row>
    <row r="623" spans="1:6" x14ac:dyDescent="0.25">
      <c r="A623" s="5">
        <v>44081</v>
      </c>
      <c r="B623" t="s">
        <v>13</v>
      </c>
      <c r="C623">
        <v>8</v>
      </c>
      <c r="D623">
        <v>50</v>
      </c>
      <c r="E623">
        <v>48.5</v>
      </c>
      <c r="F623" s="33">
        <f>Table1[[#This Row],[Date]]</f>
        <v>44081</v>
      </c>
    </row>
    <row r="624" spans="1:6" x14ac:dyDescent="0.25">
      <c r="A624" s="5">
        <v>44085</v>
      </c>
      <c r="B624" t="s">
        <v>16</v>
      </c>
      <c r="C624">
        <v>10</v>
      </c>
      <c r="D624">
        <v>70</v>
      </c>
      <c r="E624">
        <v>67.899999999999991</v>
      </c>
      <c r="F624" s="33">
        <f>Table1[[#This Row],[Date]]</f>
        <v>44085</v>
      </c>
    </row>
    <row r="625" spans="1:6" x14ac:dyDescent="0.25">
      <c r="A625" s="5">
        <v>44089</v>
      </c>
      <c r="B625" t="s">
        <v>5</v>
      </c>
      <c r="C625">
        <v>7</v>
      </c>
      <c r="D625">
        <v>45</v>
      </c>
      <c r="E625">
        <v>43.65</v>
      </c>
      <c r="F625" s="33">
        <f>Table1[[#This Row],[Date]]</f>
        <v>44089</v>
      </c>
    </row>
    <row r="626" spans="1:6" x14ac:dyDescent="0.25">
      <c r="A626" s="5">
        <v>44093</v>
      </c>
      <c r="B626" t="s">
        <v>24</v>
      </c>
      <c r="C626">
        <v>8</v>
      </c>
      <c r="D626">
        <v>30</v>
      </c>
      <c r="E626">
        <v>29.099999999999998</v>
      </c>
      <c r="F626" s="33">
        <f>Table1[[#This Row],[Date]]</f>
        <v>44093</v>
      </c>
    </row>
    <row r="627" spans="1:6" x14ac:dyDescent="0.25">
      <c r="A627" s="5">
        <v>44097</v>
      </c>
      <c r="B627" t="s">
        <v>29</v>
      </c>
      <c r="C627">
        <v>9</v>
      </c>
      <c r="D627">
        <v>12</v>
      </c>
      <c r="E627">
        <v>11.64</v>
      </c>
      <c r="F627" s="33">
        <f>Table1[[#This Row],[Date]]</f>
        <v>44097</v>
      </c>
    </row>
    <row r="628" spans="1:6" x14ac:dyDescent="0.25">
      <c r="A628" s="5">
        <v>44101</v>
      </c>
      <c r="B628" t="s">
        <v>9</v>
      </c>
      <c r="C628">
        <v>4</v>
      </c>
      <c r="D628">
        <v>12</v>
      </c>
      <c r="E628">
        <v>11.64</v>
      </c>
      <c r="F628" s="33">
        <f>Table1[[#This Row],[Date]]</f>
        <v>44101</v>
      </c>
    </row>
    <row r="629" spans="1:6" x14ac:dyDescent="0.25">
      <c r="A629" s="5">
        <v>44105</v>
      </c>
      <c r="B629" t="s">
        <v>13</v>
      </c>
      <c r="C629">
        <v>8</v>
      </c>
      <c r="D629">
        <v>50</v>
      </c>
      <c r="E629">
        <v>48.5</v>
      </c>
      <c r="F629" s="33">
        <f>Table1[[#This Row],[Date]]</f>
        <v>44105</v>
      </c>
    </row>
    <row r="630" spans="1:6" x14ac:dyDescent="0.25">
      <c r="A630" s="5">
        <v>44109</v>
      </c>
      <c r="B630" t="s">
        <v>18</v>
      </c>
      <c r="C630">
        <v>200</v>
      </c>
      <c r="D630">
        <v>80</v>
      </c>
      <c r="E630">
        <v>77.599999999999994</v>
      </c>
      <c r="F630" s="33">
        <f>Table1[[#This Row],[Date]]</f>
        <v>44109</v>
      </c>
    </row>
    <row r="631" spans="1:6" x14ac:dyDescent="0.25">
      <c r="A631" s="5">
        <v>44113</v>
      </c>
      <c r="B631" t="s">
        <v>25</v>
      </c>
      <c r="C631">
        <v>600</v>
      </c>
      <c r="D631">
        <v>45</v>
      </c>
      <c r="E631">
        <v>43.65</v>
      </c>
      <c r="F631" s="33">
        <f>Table1[[#This Row],[Date]]</f>
        <v>44113</v>
      </c>
    </row>
    <row r="632" spans="1:6" x14ac:dyDescent="0.25">
      <c r="A632" s="5">
        <v>44117</v>
      </c>
      <c r="B632" t="s">
        <v>29</v>
      </c>
      <c r="C632">
        <v>80</v>
      </c>
      <c r="D632">
        <v>12</v>
      </c>
      <c r="E632">
        <v>11.64</v>
      </c>
      <c r="F632" s="33">
        <f>Table1[[#This Row],[Date]]</f>
        <v>44117</v>
      </c>
    </row>
    <row r="633" spans="1:6" x14ac:dyDescent="0.25">
      <c r="A633" s="5">
        <v>44119</v>
      </c>
      <c r="B633" t="s">
        <v>23</v>
      </c>
      <c r="C633">
        <v>50</v>
      </c>
      <c r="D633">
        <v>50</v>
      </c>
      <c r="E633">
        <v>48.5</v>
      </c>
      <c r="F633" s="33">
        <f>Table1[[#This Row],[Date]]</f>
        <v>44119</v>
      </c>
    </row>
    <row r="634" spans="1:6" x14ac:dyDescent="0.25">
      <c r="A634" s="5">
        <v>44121</v>
      </c>
      <c r="B634" t="s">
        <v>2</v>
      </c>
      <c r="C634">
        <v>40</v>
      </c>
      <c r="D634">
        <v>100</v>
      </c>
      <c r="E634">
        <v>97</v>
      </c>
      <c r="F634" s="33">
        <f>Table1[[#This Row],[Date]]</f>
        <v>44121</v>
      </c>
    </row>
    <row r="635" spans="1:6" x14ac:dyDescent="0.25">
      <c r="A635" s="5">
        <v>44123</v>
      </c>
      <c r="B635" t="s">
        <v>3</v>
      </c>
      <c r="C635">
        <v>30</v>
      </c>
      <c r="D635">
        <v>50</v>
      </c>
      <c r="E635">
        <v>48.5</v>
      </c>
      <c r="F635" s="33">
        <f>Table1[[#This Row],[Date]]</f>
        <v>44123</v>
      </c>
    </row>
    <row r="636" spans="1:6" x14ac:dyDescent="0.25">
      <c r="A636" s="5">
        <v>44125</v>
      </c>
      <c r="B636" t="s">
        <v>4</v>
      </c>
      <c r="C636">
        <v>20</v>
      </c>
      <c r="D636">
        <v>30</v>
      </c>
      <c r="E636">
        <v>29.099999999999998</v>
      </c>
      <c r="F636" s="33">
        <f>Table1[[#This Row],[Date]]</f>
        <v>44125</v>
      </c>
    </row>
    <row r="637" spans="1:6" x14ac:dyDescent="0.25">
      <c r="A637" s="5">
        <v>44127</v>
      </c>
      <c r="B637" t="s">
        <v>5</v>
      </c>
      <c r="C637">
        <v>33</v>
      </c>
      <c r="D637">
        <v>45</v>
      </c>
      <c r="E637">
        <v>43.65</v>
      </c>
      <c r="F637" s="33">
        <f>Table1[[#This Row],[Date]]</f>
        <v>44127</v>
      </c>
    </row>
    <row r="638" spans="1:6" x14ac:dyDescent="0.25">
      <c r="A638" s="5">
        <v>44129</v>
      </c>
      <c r="B638" t="s">
        <v>6</v>
      </c>
      <c r="C638">
        <v>21</v>
      </c>
      <c r="D638">
        <v>70</v>
      </c>
      <c r="E638">
        <v>67.899999999999991</v>
      </c>
      <c r="F638" s="33">
        <f>Table1[[#This Row],[Date]]</f>
        <v>44129</v>
      </c>
    </row>
    <row r="639" spans="1:6" x14ac:dyDescent="0.25">
      <c r="A639" s="5">
        <v>44131</v>
      </c>
      <c r="B639" t="s">
        <v>7</v>
      </c>
      <c r="C639">
        <v>89</v>
      </c>
      <c r="D639">
        <v>90</v>
      </c>
      <c r="E639">
        <v>87.3</v>
      </c>
      <c r="F639" s="33">
        <f>Table1[[#This Row],[Date]]</f>
        <v>44131</v>
      </c>
    </row>
    <row r="640" spans="1:6" x14ac:dyDescent="0.25">
      <c r="A640" s="5">
        <v>44133</v>
      </c>
      <c r="B640" t="s">
        <v>8</v>
      </c>
      <c r="C640">
        <v>1</v>
      </c>
      <c r="D640">
        <v>80</v>
      </c>
      <c r="E640">
        <v>77.599999999999994</v>
      </c>
      <c r="F640" s="33">
        <f>Table1[[#This Row],[Date]]</f>
        <v>44133</v>
      </c>
    </row>
    <row r="641" spans="1:6" x14ac:dyDescent="0.25">
      <c r="A641" s="5">
        <v>44135</v>
      </c>
      <c r="B641" t="s">
        <v>9</v>
      </c>
      <c r="C641">
        <v>20</v>
      </c>
      <c r="D641">
        <v>12</v>
      </c>
      <c r="E641">
        <v>11.64</v>
      </c>
      <c r="F641" s="33">
        <f>Table1[[#This Row],[Date]]</f>
        <v>44135</v>
      </c>
    </row>
    <row r="642" spans="1:6" x14ac:dyDescent="0.25">
      <c r="A642" s="5">
        <v>44137</v>
      </c>
      <c r="B642" t="s">
        <v>3</v>
      </c>
      <c r="C642">
        <v>30</v>
      </c>
      <c r="D642">
        <v>50</v>
      </c>
      <c r="E642">
        <v>48.5</v>
      </c>
      <c r="F642" s="33">
        <f>Table1[[#This Row],[Date]]</f>
        <v>44137</v>
      </c>
    </row>
    <row r="643" spans="1:6" x14ac:dyDescent="0.25">
      <c r="A643" s="5">
        <v>43917</v>
      </c>
      <c r="B643" t="s">
        <v>30</v>
      </c>
      <c r="C643">
        <v>2</v>
      </c>
      <c r="D643">
        <v>15</v>
      </c>
      <c r="E643">
        <v>14.549999999999999</v>
      </c>
      <c r="F643" s="33">
        <f>Table1[[#This Row],[Date]]</f>
        <v>43917</v>
      </c>
    </row>
    <row r="644" spans="1:6" x14ac:dyDescent="0.25">
      <c r="A644" s="5">
        <v>43918</v>
      </c>
      <c r="B644" t="s">
        <v>23</v>
      </c>
      <c r="C644">
        <v>5</v>
      </c>
      <c r="D644">
        <v>50</v>
      </c>
      <c r="E644">
        <v>48.5</v>
      </c>
      <c r="F644" s="33">
        <f>Table1[[#This Row],[Date]]</f>
        <v>43918</v>
      </c>
    </row>
    <row r="645" spans="1:6" x14ac:dyDescent="0.25">
      <c r="A645" s="5">
        <v>43922</v>
      </c>
      <c r="B645" t="s">
        <v>10</v>
      </c>
      <c r="C645">
        <v>8</v>
      </c>
      <c r="D645">
        <v>15</v>
      </c>
      <c r="E645">
        <v>14.549999999999999</v>
      </c>
      <c r="F645" s="33">
        <f>Table1[[#This Row],[Date]]</f>
        <v>43922</v>
      </c>
    </row>
    <row r="646" spans="1:6" x14ac:dyDescent="0.25">
      <c r="A646" s="5">
        <v>43923</v>
      </c>
      <c r="B646" t="s">
        <v>12</v>
      </c>
      <c r="C646">
        <v>10</v>
      </c>
      <c r="D646">
        <v>100</v>
      </c>
      <c r="E646">
        <v>97</v>
      </c>
      <c r="F646" s="33">
        <f>Table1[[#This Row],[Date]]</f>
        <v>43923</v>
      </c>
    </row>
    <row r="647" spans="1:6" x14ac:dyDescent="0.25">
      <c r="A647" s="5">
        <v>43924</v>
      </c>
      <c r="B647" t="s">
        <v>13</v>
      </c>
      <c r="C647">
        <v>7</v>
      </c>
      <c r="D647">
        <v>50</v>
      </c>
      <c r="E647">
        <v>48.5</v>
      </c>
      <c r="F647" s="33">
        <f>Table1[[#This Row],[Date]]</f>
        <v>43924</v>
      </c>
    </row>
    <row r="648" spans="1:6" x14ac:dyDescent="0.25">
      <c r="A648" s="5">
        <v>43925</v>
      </c>
      <c r="B648" t="s">
        <v>14</v>
      </c>
      <c r="C648">
        <v>8</v>
      </c>
      <c r="D648">
        <v>30</v>
      </c>
      <c r="E648">
        <v>29.099999999999998</v>
      </c>
      <c r="F648" s="33">
        <f>Table1[[#This Row],[Date]]</f>
        <v>43925</v>
      </c>
    </row>
    <row r="649" spans="1:6" x14ac:dyDescent="0.25">
      <c r="A649" s="5">
        <v>43926</v>
      </c>
      <c r="B649" t="s">
        <v>15</v>
      </c>
      <c r="C649">
        <v>9</v>
      </c>
      <c r="D649">
        <v>45</v>
      </c>
      <c r="E649">
        <v>43.65</v>
      </c>
      <c r="F649" s="33">
        <f>Table1[[#This Row],[Date]]</f>
        <v>43926</v>
      </c>
    </row>
    <row r="650" spans="1:6" x14ac:dyDescent="0.25">
      <c r="A650" s="5">
        <v>43927</v>
      </c>
      <c r="B650" t="s">
        <v>17</v>
      </c>
      <c r="C650">
        <v>4</v>
      </c>
      <c r="D650">
        <v>90</v>
      </c>
      <c r="E650">
        <v>87.3</v>
      </c>
      <c r="F650" s="33">
        <f>Table1[[#This Row],[Date]]</f>
        <v>43927</v>
      </c>
    </row>
    <row r="651" spans="1:6" x14ac:dyDescent="0.25">
      <c r="A651" s="5">
        <v>43928</v>
      </c>
      <c r="B651" t="s">
        <v>18</v>
      </c>
      <c r="C651">
        <v>8</v>
      </c>
      <c r="D651">
        <v>80</v>
      </c>
      <c r="E651">
        <v>77.599999999999994</v>
      </c>
      <c r="F651" s="33">
        <f>Table1[[#This Row],[Date]]</f>
        <v>43928</v>
      </c>
    </row>
    <row r="652" spans="1:6" x14ac:dyDescent="0.25">
      <c r="A652" s="5">
        <v>43929</v>
      </c>
      <c r="B652" t="s">
        <v>20</v>
      </c>
      <c r="C652">
        <v>200</v>
      </c>
      <c r="D652">
        <v>15</v>
      </c>
      <c r="E652">
        <v>14.549999999999999</v>
      </c>
      <c r="F652" s="33">
        <f>Table1[[#This Row],[Date]]</f>
        <v>43929</v>
      </c>
    </row>
    <row r="653" spans="1:6" x14ac:dyDescent="0.25">
      <c r="A653" s="5">
        <v>43930</v>
      </c>
      <c r="B653" t="s">
        <v>21</v>
      </c>
      <c r="C653">
        <v>600</v>
      </c>
      <c r="D653">
        <v>19</v>
      </c>
      <c r="E653">
        <v>18.43</v>
      </c>
      <c r="F653" s="33">
        <f>Table1[[#This Row],[Date]]</f>
        <v>43930</v>
      </c>
    </row>
    <row r="654" spans="1:6" x14ac:dyDescent="0.25">
      <c r="A654" s="5">
        <v>43931</v>
      </c>
      <c r="B654" t="s">
        <v>24</v>
      </c>
      <c r="C654">
        <v>80</v>
      </c>
      <c r="D654">
        <v>30</v>
      </c>
      <c r="E654">
        <v>29.099999999999998</v>
      </c>
      <c r="F654" s="33">
        <f>Table1[[#This Row],[Date]]</f>
        <v>43931</v>
      </c>
    </row>
    <row r="655" spans="1:6" x14ac:dyDescent="0.25">
      <c r="A655" s="5">
        <v>43932</v>
      </c>
      <c r="B655" t="s">
        <v>25</v>
      </c>
      <c r="C655">
        <v>50</v>
      </c>
      <c r="D655">
        <v>45</v>
      </c>
      <c r="E655">
        <v>43.65</v>
      </c>
      <c r="F655" s="33">
        <f>Table1[[#This Row],[Date]]</f>
        <v>43932</v>
      </c>
    </row>
    <row r="656" spans="1:6" x14ac:dyDescent="0.25">
      <c r="A656" s="5">
        <v>43933</v>
      </c>
      <c r="B656" t="s">
        <v>26</v>
      </c>
      <c r="C656">
        <v>40</v>
      </c>
      <c r="D656">
        <v>70</v>
      </c>
      <c r="E656">
        <v>67.899999999999991</v>
      </c>
      <c r="F656" s="33">
        <f>Table1[[#This Row],[Date]]</f>
        <v>43933</v>
      </c>
    </row>
    <row r="657" spans="1:6" x14ac:dyDescent="0.25">
      <c r="A657" s="5">
        <v>43934</v>
      </c>
      <c r="B657" t="s">
        <v>27</v>
      </c>
      <c r="C657">
        <v>30</v>
      </c>
      <c r="D657">
        <v>90</v>
      </c>
      <c r="E657">
        <v>87.3</v>
      </c>
      <c r="F657" s="33">
        <f>Table1[[#This Row],[Date]]</f>
        <v>43934</v>
      </c>
    </row>
    <row r="658" spans="1:6" x14ac:dyDescent="0.25">
      <c r="A658" s="5">
        <v>43935</v>
      </c>
      <c r="B658" t="s">
        <v>28</v>
      </c>
      <c r="C658">
        <v>20</v>
      </c>
      <c r="D658">
        <v>80</v>
      </c>
      <c r="E658">
        <v>77.599999999999994</v>
      </c>
      <c r="F658" s="33">
        <f>Table1[[#This Row],[Date]]</f>
        <v>43935</v>
      </c>
    </row>
    <row r="659" spans="1:6" x14ac:dyDescent="0.25">
      <c r="A659" s="5">
        <v>43936</v>
      </c>
      <c r="B659" t="s">
        <v>29</v>
      </c>
      <c r="C659">
        <v>33</v>
      </c>
      <c r="D659">
        <v>12</v>
      </c>
      <c r="E659">
        <v>11.64</v>
      </c>
      <c r="F659" s="33">
        <f>Table1[[#This Row],[Date]]</f>
        <v>43936</v>
      </c>
    </row>
    <row r="660" spans="1:6" x14ac:dyDescent="0.25">
      <c r="A660" s="5">
        <v>43937</v>
      </c>
      <c r="B660" t="s">
        <v>30</v>
      </c>
      <c r="C660">
        <v>21</v>
      </c>
      <c r="D660">
        <v>15</v>
      </c>
      <c r="E660">
        <v>14.549999999999999</v>
      </c>
      <c r="F660" s="33">
        <f>Table1[[#This Row],[Date]]</f>
        <v>43937</v>
      </c>
    </row>
    <row r="661" spans="1:6" x14ac:dyDescent="0.25">
      <c r="A661" s="5">
        <v>43938</v>
      </c>
      <c r="B661" t="s">
        <v>23</v>
      </c>
      <c r="C661">
        <v>89</v>
      </c>
      <c r="D661">
        <v>50</v>
      </c>
      <c r="E661">
        <v>48.5</v>
      </c>
      <c r="F661" s="33">
        <f>Table1[[#This Row],[Date]]</f>
        <v>43938</v>
      </c>
    </row>
    <row r="662" spans="1:6" x14ac:dyDescent="0.25">
      <c r="A662" s="5">
        <v>43939</v>
      </c>
      <c r="B662" t="s">
        <v>8</v>
      </c>
      <c r="C662">
        <v>1</v>
      </c>
      <c r="D662">
        <v>80</v>
      </c>
      <c r="E662">
        <v>77.599999999999994</v>
      </c>
      <c r="F662" s="33">
        <f>Table1[[#This Row],[Date]]</f>
        <v>43939</v>
      </c>
    </row>
    <row r="663" spans="1:6" x14ac:dyDescent="0.25">
      <c r="A663" s="5">
        <v>43940</v>
      </c>
      <c r="B663" t="s">
        <v>2</v>
      </c>
      <c r="C663">
        <v>20</v>
      </c>
      <c r="D663">
        <v>100</v>
      </c>
      <c r="E663">
        <v>97</v>
      </c>
      <c r="F663" s="33">
        <f>Table1[[#This Row],[Date]]</f>
        <v>43940</v>
      </c>
    </row>
    <row r="664" spans="1:6" x14ac:dyDescent="0.25">
      <c r="A664" s="5">
        <v>43941</v>
      </c>
      <c r="B664" t="s">
        <v>31</v>
      </c>
      <c r="C664">
        <v>30</v>
      </c>
      <c r="D664">
        <v>19</v>
      </c>
      <c r="E664">
        <v>18.43</v>
      </c>
      <c r="F664" s="33">
        <f>Table1[[#This Row],[Date]]</f>
        <v>43941</v>
      </c>
    </row>
    <row r="665" spans="1:6" x14ac:dyDescent="0.25">
      <c r="A665" s="5">
        <v>43942</v>
      </c>
      <c r="B665" t="s">
        <v>3</v>
      </c>
      <c r="C665">
        <v>2</v>
      </c>
      <c r="D665">
        <v>50</v>
      </c>
      <c r="E665">
        <v>48.5</v>
      </c>
      <c r="F665" s="33">
        <f>Table1[[#This Row],[Date]]</f>
        <v>43942</v>
      </c>
    </row>
    <row r="666" spans="1:6" x14ac:dyDescent="0.25">
      <c r="A666" s="5">
        <v>43943</v>
      </c>
      <c r="B666" t="s">
        <v>11</v>
      </c>
      <c r="C666">
        <v>5</v>
      </c>
      <c r="D666">
        <v>19</v>
      </c>
      <c r="E666">
        <v>18.43</v>
      </c>
      <c r="F666" s="33">
        <f>Table1[[#This Row],[Date]]</f>
        <v>43943</v>
      </c>
    </row>
    <row r="667" spans="1:6" x14ac:dyDescent="0.25">
      <c r="A667" s="5">
        <v>43944</v>
      </c>
      <c r="B667" t="s">
        <v>4</v>
      </c>
      <c r="C667">
        <v>8</v>
      </c>
      <c r="D667">
        <v>30</v>
      </c>
      <c r="E667">
        <v>29.099999999999998</v>
      </c>
      <c r="F667" s="33">
        <f>Table1[[#This Row],[Date]]</f>
        <v>43944</v>
      </c>
    </row>
    <row r="668" spans="1:6" x14ac:dyDescent="0.25">
      <c r="A668" s="5">
        <v>43945</v>
      </c>
      <c r="B668" t="s">
        <v>16</v>
      </c>
      <c r="C668">
        <v>10</v>
      </c>
      <c r="D668">
        <v>70</v>
      </c>
      <c r="E668">
        <v>67.899999999999991</v>
      </c>
      <c r="F668" s="33">
        <f>Table1[[#This Row],[Date]]</f>
        <v>43945</v>
      </c>
    </row>
    <row r="669" spans="1:6" x14ac:dyDescent="0.25">
      <c r="A669" s="5">
        <v>43946</v>
      </c>
      <c r="B669" t="s">
        <v>5</v>
      </c>
      <c r="C669">
        <v>7</v>
      </c>
      <c r="D669">
        <v>45</v>
      </c>
      <c r="E669">
        <v>43.65</v>
      </c>
      <c r="F669" s="33">
        <f>Table1[[#This Row],[Date]]</f>
        <v>43946</v>
      </c>
    </row>
    <row r="670" spans="1:6" x14ac:dyDescent="0.25">
      <c r="A670" s="5">
        <v>43947</v>
      </c>
      <c r="B670" t="s">
        <v>19</v>
      </c>
      <c r="C670">
        <v>8</v>
      </c>
      <c r="D670">
        <v>12</v>
      </c>
      <c r="E670">
        <v>11.64</v>
      </c>
      <c r="F670" s="33">
        <f>Table1[[#This Row],[Date]]</f>
        <v>43947</v>
      </c>
    </row>
    <row r="671" spans="1:6" x14ac:dyDescent="0.25">
      <c r="A671" s="5">
        <v>43948</v>
      </c>
      <c r="B671" t="s">
        <v>6</v>
      </c>
      <c r="C671">
        <v>9</v>
      </c>
      <c r="D671">
        <v>70</v>
      </c>
      <c r="E671">
        <v>67.899999999999991</v>
      </c>
      <c r="F671" s="33">
        <f>Table1[[#This Row],[Date]]</f>
        <v>43948</v>
      </c>
    </row>
    <row r="672" spans="1:6" x14ac:dyDescent="0.25">
      <c r="A672" s="5">
        <v>43949</v>
      </c>
      <c r="B672" t="s">
        <v>22</v>
      </c>
      <c r="C672">
        <v>4</v>
      </c>
      <c r="D672">
        <v>100</v>
      </c>
      <c r="E672">
        <v>97</v>
      </c>
      <c r="F672" s="33">
        <f>Table1[[#This Row],[Date]]</f>
        <v>43949</v>
      </c>
    </row>
    <row r="673" spans="1:6" x14ac:dyDescent="0.25">
      <c r="A673" s="5">
        <v>43950</v>
      </c>
      <c r="B673" t="s">
        <v>7</v>
      </c>
      <c r="C673">
        <v>8</v>
      </c>
      <c r="D673">
        <v>90</v>
      </c>
      <c r="E673">
        <v>87.3</v>
      </c>
      <c r="F673" s="33">
        <f>Table1[[#This Row],[Date]]</f>
        <v>43950</v>
      </c>
    </row>
    <row r="674" spans="1:6" x14ac:dyDescent="0.25">
      <c r="A674" s="5">
        <v>43951</v>
      </c>
      <c r="B674" t="s">
        <v>2</v>
      </c>
      <c r="C674">
        <v>200</v>
      </c>
      <c r="D674">
        <v>100</v>
      </c>
      <c r="E674">
        <v>97</v>
      </c>
      <c r="F674" s="33">
        <f>Table1[[#This Row],[Date]]</f>
        <v>43951</v>
      </c>
    </row>
    <row r="675" spans="1:6" x14ac:dyDescent="0.25">
      <c r="A675" s="5">
        <v>43952</v>
      </c>
      <c r="B675" t="s">
        <v>9</v>
      </c>
      <c r="C675">
        <v>600</v>
      </c>
      <c r="D675">
        <v>12</v>
      </c>
      <c r="E675">
        <v>11.64</v>
      </c>
      <c r="F675" s="33">
        <f>Table1[[#This Row],[Date]]</f>
        <v>43952</v>
      </c>
    </row>
    <row r="676" spans="1:6" x14ac:dyDescent="0.25">
      <c r="A676" s="5">
        <v>43953</v>
      </c>
      <c r="B676" t="s">
        <v>33</v>
      </c>
      <c r="C676">
        <v>80</v>
      </c>
      <c r="D676">
        <v>50</v>
      </c>
      <c r="E676">
        <v>48.5</v>
      </c>
      <c r="F676" s="33">
        <f>Table1[[#This Row],[Date]]</f>
        <v>43953</v>
      </c>
    </row>
    <row r="677" spans="1:6" x14ac:dyDescent="0.25">
      <c r="A677" s="5">
        <v>43954</v>
      </c>
      <c r="B677" t="s">
        <v>3</v>
      </c>
      <c r="C677">
        <v>50</v>
      </c>
      <c r="D677">
        <v>50</v>
      </c>
      <c r="E677">
        <v>48.5</v>
      </c>
      <c r="F677" s="33">
        <f>Table1[[#This Row],[Date]]</f>
        <v>43954</v>
      </c>
    </row>
    <row r="678" spans="1:6" x14ac:dyDescent="0.25">
      <c r="A678" s="5">
        <v>43955</v>
      </c>
      <c r="B678" t="s">
        <v>10</v>
      </c>
      <c r="C678">
        <v>40</v>
      </c>
      <c r="D678">
        <v>15</v>
      </c>
      <c r="E678">
        <v>14.549999999999999</v>
      </c>
      <c r="F678" s="33">
        <f>Table1[[#This Row],[Date]]</f>
        <v>43955</v>
      </c>
    </row>
    <row r="679" spans="1:6" x14ac:dyDescent="0.25">
      <c r="A679" s="5">
        <v>43956</v>
      </c>
      <c r="B679" t="s">
        <v>11</v>
      </c>
      <c r="C679">
        <v>30</v>
      </c>
      <c r="D679">
        <v>19</v>
      </c>
      <c r="E679">
        <v>18.43</v>
      </c>
      <c r="F679" s="33">
        <f>Table1[[#This Row],[Date]]</f>
        <v>43956</v>
      </c>
    </row>
    <row r="680" spans="1:6" x14ac:dyDescent="0.25">
      <c r="A680" s="5">
        <v>43957</v>
      </c>
      <c r="B680" t="s">
        <v>12</v>
      </c>
      <c r="C680">
        <v>20</v>
      </c>
      <c r="D680">
        <v>100</v>
      </c>
      <c r="E680">
        <v>97</v>
      </c>
      <c r="F680" s="33">
        <f>Table1[[#This Row],[Date]]</f>
        <v>43957</v>
      </c>
    </row>
    <row r="681" spans="1:6" x14ac:dyDescent="0.25">
      <c r="A681" s="5">
        <v>43958</v>
      </c>
      <c r="B681" t="s">
        <v>13</v>
      </c>
      <c r="C681">
        <v>33</v>
      </c>
      <c r="D681">
        <v>50</v>
      </c>
      <c r="E681">
        <v>48.5</v>
      </c>
      <c r="F681" s="33">
        <f>Table1[[#This Row],[Date]]</f>
        <v>43958</v>
      </c>
    </row>
    <row r="682" spans="1:6" x14ac:dyDescent="0.25">
      <c r="A682" s="5">
        <v>43959</v>
      </c>
      <c r="B682" t="s">
        <v>14</v>
      </c>
      <c r="C682">
        <v>21</v>
      </c>
      <c r="D682">
        <v>30</v>
      </c>
      <c r="E682">
        <v>29.099999999999998</v>
      </c>
      <c r="F682" s="33">
        <f>Table1[[#This Row],[Date]]</f>
        <v>43959</v>
      </c>
    </row>
    <row r="683" spans="1:6" x14ac:dyDescent="0.25">
      <c r="A683" s="5">
        <v>43960</v>
      </c>
      <c r="B683" t="s">
        <v>15</v>
      </c>
      <c r="C683">
        <v>89</v>
      </c>
      <c r="D683">
        <v>45</v>
      </c>
      <c r="E683">
        <v>43.65</v>
      </c>
      <c r="F683" s="33">
        <f>Table1[[#This Row],[Date]]</f>
        <v>43960</v>
      </c>
    </row>
    <row r="684" spans="1:6" x14ac:dyDescent="0.25">
      <c r="A684" s="5">
        <v>43961</v>
      </c>
      <c r="B684" t="s">
        <v>4</v>
      </c>
      <c r="C684">
        <v>1</v>
      </c>
      <c r="D684">
        <v>30</v>
      </c>
      <c r="E684">
        <v>29.099999999999998</v>
      </c>
      <c r="F684" s="33">
        <f>Table1[[#This Row],[Date]]</f>
        <v>43961</v>
      </c>
    </row>
    <row r="685" spans="1:6" x14ac:dyDescent="0.25">
      <c r="A685" s="5">
        <v>43962</v>
      </c>
      <c r="B685" t="s">
        <v>16</v>
      </c>
      <c r="C685">
        <v>20</v>
      </c>
      <c r="D685">
        <v>70</v>
      </c>
      <c r="E685">
        <v>67.899999999999991</v>
      </c>
      <c r="F685" s="33">
        <f>Table1[[#This Row],[Date]]</f>
        <v>43962</v>
      </c>
    </row>
    <row r="686" spans="1:6" x14ac:dyDescent="0.25">
      <c r="A686" s="5">
        <v>43963</v>
      </c>
      <c r="B686" t="s">
        <v>15</v>
      </c>
      <c r="C686">
        <v>30</v>
      </c>
      <c r="D686">
        <v>45</v>
      </c>
      <c r="E686">
        <v>43.65</v>
      </c>
      <c r="F686" s="33">
        <f>Table1[[#This Row],[Date]]</f>
        <v>43963</v>
      </c>
    </row>
    <row r="687" spans="1:6" x14ac:dyDescent="0.25">
      <c r="A687" s="5">
        <v>43964</v>
      </c>
      <c r="B687" t="s">
        <v>17</v>
      </c>
      <c r="C687">
        <v>2</v>
      </c>
      <c r="D687">
        <v>90</v>
      </c>
      <c r="E687">
        <v>87.3</v>
      </c>
      <c r="F687" s="33">
        <f>Table1[[#This Row],[Date]]</f>
        <v>43964</v>
      </c>
    </row>
    <row r="688" spans="1:6" x14ac:dyDescent="0.25">
      <c r="A688" s="5">
        <v>43965</v>
      </c>
      <c r="B688" t="s">
        <v>18</v>
      </c>
      <c r="C688">
        <v>5</v>
      </c>
      <c r="D688">
        <v>80</v>
      </c>
      <c r="E688">
        <v>77.599999999999994</v>
      </c>
      <c r="F688" s="33">
        <f>Table1[[#This Row],[Date]]</f>
        <v>43965</v>
      </c>
    </row>
    <row r="689" spans="1:6" x14ac:dyDescent="0.25">
      <c r="A689" s="5">
        <v>43966</v>
      </c>
      <c r="B689" t="s">
        <v>5</v>
      </c>
      <c r="C689">
        <v>8</v>
      </c>
      <c r="D689">
        <v>45</v>
      </c>
      <c r="E689">
        <v>43.65</v>
      </c>
      <c r="F689" s="33">
        <f>Table1[[#This Row],[Date]]</f>
        <v>43966</v>
      </c>
    </row>
    <row r="690" spans="1:6" x14ac:dyDescent="0.25">
      <c r="A690" s="5">
        <v>43967</v>
      </c>
      <c r="B690" t="s">
        <v>19</v>
      </c>
      <c r="C690">
        <v>10</v>
      </c>
      <c r="D690">
        <v>12</v>
      </c>
      <c r="E690">
        <v>11.64</v>
      </c>
      <c r="F690" s="33">
        <f>Table1[[#This Row],[Date]]</f>
        <v>43967</v>
      </c>
    </row>
    <row r="691" spans="1:6" x14ac:dyDescent="0.25">
      <c r="A691" s="5">
        <v>43968</v>
      </c>
      <c r="B691" t="s">
        <v>20</v>
      </c>
      <c r="C691">
        <v>7</v>
      </c>
      <c r="D691">
        <v>15</v>
      </c>
      <c r="E691">
        <v>14.549999999999999</v>
      </c>
      <c r="F691" s="33">
        <f>Table1[[#This Row],[Date]]</f>
        <v>43968</v>
      </c>
    </row>
    <row r="692" spans="1:6" x14ac:dyDescent="0.25">
      <c r="A692" s="5">
        <v>43969</v>
      </c>
      <c r="B692" t="s">
        <v>19</v>
      </c>
      <c r="C692">
        <v>8</v>
      </c>
      <c r="D692">
        <v>12</v>
      </c>
      <c r="E692">
        <v>11.64</v>
      </c>
      <c r="F692" s="33">
        <f>Table1[[#This Row],[Date]]</f>
        <v>43969</v>
      </c>
    </row>
    <row r="693" spans="1:6" x14ac:dyDescent="0.25">
      <c r="A693" s="5">
        <v>43970</v>
      </c>
      <c r="B693" t="s">
        <v>20</v>
      </c>
      <c r="C693">
        <v>9</v>
      </c>
      <c r="D693">
        <v>15</v>
      </c>
      <c r="E693">
        <v>14.549999999999999</v>
      </c>
      <c r="F693" s="33">
        <f>Table1[[#This Row],[Date]]</f>
        <v>43970</v>
      </c>
    </row>
    <row r="694" spans="1:6" x14ac:dyDescent="0.25">
      <c r="A694" s="5">
        <v>43971</v>
      </c>
      <c r="B694" t="s">
        <v>24</v>
      </c>
      <c r="C694">
        <v>4</v>
      </c>
      <c r="D694">
        <v>30</v>
      </c>
      <c r="E694">
        <v>29.099999999999998</v>
      </c>
      <c r="F694" s="33">
        <f>Table1[[#This Row],[Date]]</f>
        <v>43971</v>
      </c>
    </row>
    <row r="695" spans="1:6" x14ac:dyDescent="0.25">
      <c r="A695" s="5">
        <v>43972</v>
      </c>
      <c r="B695" t="s">
        <v>6</v>
      </c>
      <c r="C695">
        <v>8</v>
      </c>
      <c r="D695">
        <v>70</v>
      </c>
      <c r="E695">
        <v>67.899999999999991</v>
      </c>
      <c r="F695" s="33">
        <f>Table1[[#This Row],[Date]]</f>
        <v>43972</v>
      </c>
    </row>
    <row r="696" spans="1:6" x14ac:dyDescent="0.25">
      <c r="A696" s="5">
        <v>43973</v>
      </c>
      <c r="B696" t="s">
        <v>22</v>
      </c>
      <c r="C696">
        <v>200</v>
      </c>
      <c r="D696">
        <v>100</v>
      </c>
      <c r="E696">
        <v>97</v>
      </c>
      <c r="F696" s="33">
        <f>Table1[[#This Row],[Date]]</f>
        <v>43973</v>
      </c>
    </row>
    <row r="697" spans="1:6" x14ac:dyDescent="0.25">
      <c r="A697" s="5">
        <v>43974</v>
      </c>
      <c r="B697" t="s">
        <v>7</v>
      </c>
      <c r="C697">
        <v>600</v>
      </c>
      <c r="D697">
        <v>90</v>
      </c>
      <c r="E697">
        <v>87.3</v>
      </c>
      <c r="F697" s="33">
        <f>Table1[[#This Row],[Date]]</f>
        <v>43974</v>
      </c>
    </row>
    <row r="698" spans="1:6" x14ac:dyDescent="0.25">
      <c r="A698" s="5">
        <v>43975</v>
      </c>
      <c r="B698" t="s">
        <v>19</v>
      </c>
      <c r="C698">
        <v>80</v>
      </c>
      <c r="D698">
        <v>12</v>
      </c>
      <c r="E698">
        <v>11.64</v>
      </c>
      <c r="F698" s="33">
        <f>Table1[[#This Row],[Date]]</f>
        <v>43975</v>
      </c>
    </row>
    <row r="699" spans="1:6" x14ac:dyDescent="0.25">
      <c r="A699" s="5">
        <v>43976</v>
      </c>
      <c r="B699" t="s">
        <v>20</v>
      </c>
      <c r="C699">
        <v>50</v>
      </c>
      <c r="D699">
        <v>15</v>
      </c>
      <c r="E699">
        <v>14.549999999999999</v>
      </c>
      <c r="F699" s="33">
        <f>Table1[[#This Row],[Date]]</f>
        <v>43976</v>
      </c>
    </row>
    <row r="700" spans="1:6" x14ac:dyDescent="0.25">
      <c r="A700" s="5">
        <v>43977</v>
      </c>
      <c r="B700" t="s">
        <v>24</v>
      </c>
      <c r="C700">
        <v>40</v>
      </c>
      <c r="D700">
        <v>30</v>
      </c>
      <c r="E700">
        <v>29.099999999999998</v>
      </c>
      <c r="F700" s="33">
        <f>Table1[[#This Row],[Date]]</f>
        <v>43977</v>
      </c>
    </row>
    <row r="701" spans="1:6" x14ac:dyDescent="0.25">
      <c r="A701" s="5">
        <v>43978</v>
      </c>
      <c r="B701" t="s">
        <v>6</v>
      </c>
      <c r="C701">
        <v>30</v>
      </c>
      <c r="D701">
        <v>70</v>
      </c>
      <c r="E701">
        <v>67.899999999999991</v>
      </c>
      <c r="F701" s="33">
        <f>Table1[[#This Row],[Date]]</f>
        <v>43978</v>
      </c>
    </row>
    <row r="702" spans="1:6" x14ac:dyDescent="0.25">
      <c r="A702" s="5">
        <v>43979</v>
      </c>
      <c r="B702" t="s">
        <v>22</v>
      </c>
      <c r="C702">
        <v>20</v>
      </c>
      <c r="D702">
        <v>100</v>
      </c>
      <c r="E702">
        <v>97</v>
      </c>
      <c r="F702" s="33">
        <f>Table1[[#This Row],[Date]]</f>
        <v>43979</v>
      </c>
    </row>
    <row r="703" spans="1:6" x14ac:dyDescent="0.25">
      <c r="A703" s="5">
        <v>43980</v>
      </c>
      <c r="B703" t="s">
        <v>7</v>
      </c>
      <c r="C703">
        <v>33</v>
      </c>
      <c r="D703">
        <v>90</v>
      </c>
      <c r="E703">
        <v>87.3</v>
      </c>
      <c r="F703" s="33">
        <f>Table1[[#This Row],[Date]]</f>
        <v>43980</v>
      </c>
    </row>
    <row r="704" spans="1:6" x14ac:dyDescent="0.25">
      <c r="A704" s="5">
        <v>43981</v>
      </c>
      <c r="B704" t="s">
        <v>19</v>
      </c>
      <c r="C704">
        <v>21</v>
      </c>
      <c r="D704">
        <v>12</v>
      </c>
      <c r="E704">
        <v>11.64</v>
      </c>
      <c r="F704" s="33">
        <f>Table1[[#This Row],[Date]]</f>
        <v>43981</v>
      </c>
    </row>
    <row r="705" spans="1:6" x14ac:dyDescent="0.25">
      <c r="A705" s="5">
        <v>43982</v>
      </c>
      <c r="B705" t="s">
        <v>20</v>
      </c>
      <c r="C705">
        <v>89</v>
      </c>
      <c r="D705">
        <v>15</v>
      </c>
      <c r="E705">
        <v>14.549999999999999</v>
      </c>
      <c r="F705" s="33">
        <f>Table1[[#This Row],[Date]]</f>
        <v>43982</v>
      </c>
    </row>
    <row r="706" spans="1:6" x14ac:dyDescent="0.25">
      <c r="A706" s="5">
        <v>43983</v>
      </c>
      <c r="B706" t="s">
        <v>24</v>
      </c>
      <c r="C706">
        <v>1</v>
      </c>
      <c r="D706">
        <v>30</v>
      </c>
      <c r="E706">
        <v>29.099999999999998</v>
      </c>
      <c r="F706" s="33">
        <f>Table1[[#This Row],[Date]]</f>
        <v>43983</v>
      </c>
    </row>
    <row r="707" spans="1:6" x14ac:dyDescent="0.25">
      <c r="A707" s="5">
        <v>43984</v>
      </c>
      <c r="B707" t="s">
        <v>6</v>
      </c>
      <c r="C707">
        <v>20</v>
      </c>
      <c r="D707">
        <v>70</v>
      </c>
      <c r="E707">
        <v>67.899999999999991</v>
      </c>
      <c r="F707" s="33">
        <f>Table1[[#This Row],[Date]]</f>
        <v>43984</v>
      </c>
    </row>
    <row r="708" spans="1:6" x14ac:dyDescent="0.25">
      <c r="A708" s="5">
        <v>43985</v>
      </c>
      <c r="B708" t="s">
        <v>22</v>
      </c>
      <c r="C708">
        <v>30</v>
      </c>
      <c r="D708">
        <v>100</v>
      </c>
      <c r="E708">
        <v>97</v>
      </c>
      <c r="F708" s="33">
        <f>Table1[[#This Row],[Date]]</f>
        <v>43985</v>
      </c>
    </row>
    <row r="709" spans="1:6" x14ac:dyDescent="0.25">
      <c r="A709" s="5">
        <v>43986</v>
      </c>
      <c r="B709" t="s">
        <v>7</v>
      </c>
      <c r="C709">
        <v>2</v>
      </c>
      <c r="D709">
        <v>90</v>
      </c>
      <c r="E709">
        <v>87.3</v>
      </c>
      <c r="F709" s="33">
        <f>Table1[[#This Row],[Date]]</f>
        <v>43986</v>
      </c>
    </row>
    <row r="710" spans="1:6" x14ac:dyDescent="0.25">
      <c r="A710" s="5">
        <v>43987</v>
      </c>
      <c r="B710" t="s">
        <v>21</v>
      </c>
      <c r="C710">
        <v>5</v>
      </c>
      <c r="D710">
        <v>19</v>
      </c>
      <c r="E710">
        <v>18.43</v>
      </c>
      <c r="F710" s="33">
        <f>Table1[[#This Row],[Date]]</f>
        <v>43987</v>
      </c>
    </row>
    <row r="711" spans="1:6" x14ac:dyDescent="0.25">
      <c r="A711" s="5">
        <v>43988</v>
      </c>
      <c r="B711" t="s">
        <v>24</v>
      </c>
      <c r="C711">
        <v>8</v>
      </c>
      <c r="D711">
        <v>30</v>
      </c>
      <c r="E711">
        <v>29.099999999999998</v>
      </c>
      <c r="F711" s="33">
        <f>Table1[[#This Row],[Date]]</f>
        <v>43988</v>
      </c>
    </row>
    <row r="712" spans="1:6" x14ac:dyDescent="0.25">
      <c r="A712" s="5">
        <v>43989</v>
      </c>
      <c r="B712" t="s">
        <v>25</v>
      </c>
      <c r="C712">
        <v>10</v>
      </c>
      <c r="D712">
        <v>45</v>
      </c>
      <c r="E712">
        <v>43.65</v>
      </c>
      <c r="F712" s="33">
        <f>Table1[[#This Row],[Date]]</f>
        <v>43989</v>
      </c>
    </row>
    <row r="713" spans="1:6" x14ac:dyDescent="0.25">
      <c r="A713" s="5">
        <v>43990</v>
      </c>
      <c r="B713" t="s">
        <v>26</v>
      </c>
      <c r="C713">
        <v>7</v>
      </c>
      <c r="D713">
        <v>70</v>
      </c>
      <c r="E713">
        <v>67.899999999999991</v>
      </c>
      <c r="F713" s="33">
        <f>Table1[[#This Row],[Date]]</f>
        <v>43990</v>
      </c>
    </row>
    <row r="714" spans="1:6" x14ac:dyDescent="0.25">
      <c r="A714" s="5">
        <v>43991</v>
      </c>
      <c r="B714" t="s">
        <v>27</v>
      </c>
      <c r="C714">
        <v>8</v>
      </c>
      <c r="D714">
        <v>90</v>
      </c>
      <c r="E714">
        <v>87.3</v>
      </c>
      <c r="F714" s="33">
        <f>Table1[[#This Row],[Date]]</f>
        <v>43991</v>
      </c>
    </row>
    <row r="715" spans="1:6" x14ac:dyDescent="0.25">
      <c r="A715" s="5">
        <v>43992</v>
      </c>
      <c r="B715" t="s">
        <v>28</v>
      </c>
      <c r="C715">
        <v>9</v>
      </c>
      <c r="D715">
        <v>80</v>
      </c>
      <c r="E715">
        <v>77.599999999999994</v>
      </c>
      <c r="F715" s="33">
        <f>Table1[[#This Row],[Date]]</f>
        <v>43992</v>
      </c>
    </row>
    <row r="716" spans="1:6" x14ac:dyDescent="0.25">
      <c r="A716" s="5">
        <v>43993</v>
      </c>
      <c r="B716" t="s">
        <v>29</v>
      </c>
      <c r="C716">
        <v>4</v>
      </c>
      <c r="D716">
        <v>12</v>
      </c>
      <c r="E716">
        <v>11.64</v>
      </c>
      <c r="F716" s="33">
        <f>Table1[[#This Row],[Date]]</f>
        <v>43993</v>
      </c>
    </row>
    <row r="717" spans="1:6" x14ac:dyDescent="0.25">
      <c r="A717" s="5">
        <v>43994</v>
      </c>
      <c r="B717" t="s">
        <v>30</v>
      </c>
      <c r="C717">
        <v>8</v>
      </c>
      <c r="D717">
        <v>15</v>
      </c>
      <c r="E717">
        <v>14.549999999999999</v>
      </c>
      <c r="F717" s="33">
        <f>Table1[[#This Row],[Date]]</f>
        <v>43994</v>
      </c>
    </row>
    <row r="718" spans="1:6" x14ac:dyDescent="0.25">
      <c r="A718" s="5">
        <v>43995</v>
      </c>
      <c r="B718" t="s">
        <v>23</v>
      </c>
      <c r="C718">
        <v>200</v>
      </c>
      <c r="D718">
        <v>50</v>
      </c>
      <c r="E718">
        <v>48.5</v>
      </c>
      <c r="F718" s="33">
        <f>Table1[[#This Row],[Date]]</f>
        <v>43995</v>
      </c>
    </row>
    <row r="719" spans="1:6" x14ac:dyDescent="0.25">
      <c r="A719" s="5">
        <v>43996</v>
      </c>
      <c r="B719" t="s">
        <v>8</v>
      </c>
      <c r="C719">
        <v>600</v>
      </c>
      <c r="D719">
        <v>80</v>
      </c>
      <c r="E719">
        <v>77.599999999999994</v>
      </c>
      <c r="F719" s="33">
        <f>Table1[[#This Row],[Date]]</f>
        <v>43996</v>
      </c>
    </row>
    <row r="720" spans="1:6" x14ac:dyDescent="0.25">
      <c r="A720" s="5">
        <v>43997</v>
      </c>
      <c r="B720" t="s">
        <v>2</v>
      </c>
      <c r="C720">
        <v>80</v>
      </c>
      <c r="D720">
        <v>100</v>
      </c>
      <c r="E720">
        <v>97</v>
      </c>
      <c r="F720" s="33">
        <f>Table1[[#This Row],[Date]]</f>
        <v>43997</v>
      </c>
    </row>
    <row r="721" spans="1:6" x14ac:dyDescent="0.25">
      <c r="A721" s="5">
        <v>43998</v>
      </c>
      <c r="B721" t="s">
        <v>31</v>
      </c>
      <c r="C721">
        <v>50</v>
      </c>
      <c r="D721">
        <v>19</v>
      </c>
      <c r="E721">
        <v>18.43</v>
      </c>
      <c r="F721" s="33">
        <f>Table1[[#This Row],[Date]]</f>
        <v>43998</v>
      </c>
    </row>
    <row r="722" spans="1:6" x14ac:dyDescent="0.25">
      <c r="A722" s="5">
        <v>43999</v>
      </c>
      <c r="B722" t="s">
        <v>3</v>
      </c>
      <c r="C722">
        <v>40</v>
      </c>
      <c r="D722">
        <v>50</v>
      </c>
      <c r="E722">
        <v>48.5</v>
      </c>
      <c r="F722" s="33">
        <f>Table1[[#This Row],[Date]]</f>
        <v>43999</v>
      </c>
    </row>
    <row r="723" spans="1:6" x14ac:dyDescent="0.25">
      <c r="A723" s="5">
        <v>44000</v>
      </c>
      <c r="B723" t="s">
        <v>11</v>
      </c>
      <c r="C723">
        <v>30</v>
      </c>
      <c r="D723">
        <v>19</v>
      </c>
      <c r="E723">
        <v>18.43</v>
      </c>
      <c r="F723" s="33">
        <f>Table1[[#This Row],[Date]]</f>
        <v>44000</v>
      </c>
    </row>
    <row r="724" spans="1:6" x14ac:dyDescent="0.25">
      <c r="A724" s="5">
        <v>44001</v>
      </c>
      <c r="B724" t="s">
        <v>4</v>
      </c>
      <c r="C724">
        <v>20</v>
      </c>
      <c r="D724">
        <v>30</v>
      </c>
      <c r="E724">
        <v>29.099999999999998</v>
      </c>
      <c r="F724" s="33">
        <f>Table1[[#This Row],[Date]]</f>
        <v>44001</v>
      </c>
    </row>
    <row r="725" spans="1:6" x14ac:dyDescent="0.25">
      <c r="A725" s="5">
        <v>44002</v>
      </c>
      <c r="B725" t="s">
        <v>16</v>
      </c>
      <c r="C725">
        <v>33</v>
      </c>
      <c r="D725">
        <v>70</v>
      </c>
      <c r="E725">
        <v>67.899999999999991</v>
      </c>
      <c r="F725" s="33">
        <f>Table1[[#This Row],[Date]]</f>
        <v>44002</v>
      </c>
    </row>
    <row r="726" spans="1:6" x14ac:dyDescent="0.25">
      <c r="A726" s="5">
        <v>44003</v>
      </c>
      <c r="B726" t="s">
        <v>21</v>
      </c>
      <c r="C726">
        <v>21</v>
      </c>
      <c r="D726">
        <v>19</v>
      </c>
      <c r="E726">
        <v>18.43</v>
      </c>
      <c r="F726" s="33">
        <f>Table1[[#This Row],[Date]]</f>
        <v>44003</v>
      </c>
    </row>
    <row r="727" spans="1:6" x14ac:dyDescent="0.25">
      <c r="A727" s="5">
        <v>44004</v>
      </c>
      <c r="B727" t="s">
        <v>24</v>
      </c>
      <c r="C727">
        <v>89</v>
      </c>
      <c r="D727">
        <v>30</v>
      </c>
      <c r="E727">
        <v>29.099999999999998</v>
      </c>
      <c r="F727" s="33">
        <f>Table1[[#This Row],[Date]]</f>
        <v>44004</v>
      </c>
    </row>
    <row r="728" spans="1:6" x14ac:dyDescent="0.25">
      <c r="A728" s="5">
        <v>44005</v>
      </c>
      <c r="B728" t="s">
        <v>25</v>
      </c>
      <c r="C728">
        <v>1</v>
      </c>
      <c r="D728">
        <v>45</v>
      </c>
      <c r="E728">
        <v>43.65</v>
      </c>
      <c r="F728" s="33">
        <f>Table1[[#This Row],[Date]]</f>
        <v>44005</v>
      </c>
    </row>
    <row r="729" spans="1:6" x14ac:dyDescent="0.25">
      <c r="A729" s="5">
        <v>44006</v>
      </c>
      <c r="B729" t="s">
        <v>26</v>
      </c>
      <c r="C729">
        <v>20</v>
      </c>
      <c r="D729">
        <v>70</v>
      </c>
      <c r="E729">
        <v>67.899999999999991</v>
      </c>
      <c r="F729" s="33">
        <f>Table1[[#This Row],[Date]]</f>
        <v>44006</v>
      </c>
    </row>
    <row r="730" spans="1:6" x14ac:dyDescent="0.25">
      <c r="A730" s="5">
        <v>44007</v>
      </c>
      <c r="B730" t="s">
        <v>27</v>
      </c>
      <c r="C730">
        <v>30</v>
      </c>
      <c r="D730">
        <v>90</v>
      </c>
      <c r="E730">
        <v>87.3</v>
      </c>
      <c r="F730" s="33">
        <f>Table1[[#This Row],[Date]]</f>
        <v>44007</v>
      </c>
    </row>
    <row r="731" spans="1:6" x14ac:dyDescent="0.25">
      <c r="A731" s="5">
        <v>44008</v>
      </c>
      <c r="B731" t="s">
        <v>28</v>
      </c>
      <c r="C731">
        <v>2</v>
      </c>
      <c r="D731">
        <v>80</v>
      </c>
      <c r="E731">
        <v>77.599999999999994</v>
      </c>
      <c r="F731" s="33">
        <f>Table1[[#This Row],[Date]]</f>
        <v>44008</v>
      </c>
    </row>
    <row r="732" spans="1:6" x14ac:dyDescent="0.25">
      <c r="A732" s="5">
        <v>44009</v>
      </c>
      <c r="B732" t="s">
        <v>29</v>
      </c>
      <c r="C732">
        <v>5</v>
      </c>
      <c r="D732">
        <v>12</v>
      </c>
      <c r="E732">
        <v>11.64</v>
      </c>
      <c r="F732" s="33">
        <f>Table1[[#This Row],[Date]]</f>
        <v>44009</v>
      </c>
    </row>
    <row r="733" spans="1:6" x14ac:dyDescent="0.25">
      <c r="A733" s="5">
        <v>44010</v>
      </c>
      <c r="B733" t="s">
        <v>30</v>
      </c>
      <c r="C733">
        <v>8</v>
      </c>
      <c r="D733">
        <v>15</v>
      </c>
      <c r="E733">
        <v>14.549999999999999</v>
      </c>
      <c r="F733" s="33">
        <f>Table1[[#This Row],[Date]]</f>
        <v>44010</v>
      </c>
    </row>
    <row r="734" spans="1:6" x14ac:dyDescent="0.25">
      <c r="A734" s="5">
        <v>44011</v>
      </c>
      <c r="B734" t="s">
        <v>23</v>
      </c>
      <c r="C734">
        <v>10</v>
      </c>
      <c r="D734">
        <v>50</v>
      </c>
      <c r="E734">
        <v>48.5</v>
      </c>
      <c r="F734" s="33">
        <f>Table1[[#This Row],[Date]]</f>
        <v>44011</v>
      </c>
    </row>
    <row r="735" spans="1:6" x14ac:dyDescent="0.25">
      <c r="A735" s="5">
        <v>44012</v>
      </c>
      <c r="B735" t="s">
        <v>8</v>
      </c>
      <c r="C735">
        <v>7</v>
      </c>
      <c r="D735">
        <v>80</v>
      </c>
      <c r="E735">
        <v>77.599999999999994</v>
      </c>
      <c r="F735" s="33">
        <f>Table1[[#This Row],[Date]]</f>
        <v>44012</v>
      </c>
    </row>
    <row r="736" spans="1:6" x14ac:dyDescent="0.25">
      <c r="A736" s="5">
        <v>44013</v>
      </c>
      <c r="B736" t="s">
        <v>2</v>
      </c>
      <c r="C736">
        <v>8</v>
      </c>
      <c r="D736">
        <v>100</v>
      </c>
      <c r="E736">
        <v>97</v>
      </c>
      <c r="F736" s="33">
        <f>Table1[[#This Row],[Date]]</f>
        <v>44013</v>
      </c>
    </row>
    <row r="737" spans="1:6" x14ac:dyDescent="0.25">
      <c r="A737" s="5">
        <v>44014</v>
      </c>
      <c r="B737" t="s">
        <v>31</v>
      </c>
      <c r="C737">
        <v>9</v>
      </c>
      <c r="D737">
        <v>19</v>
      </c>
      <c r="E737">
        <v>18.43</v>
      </c>
      <c r="F737" s="33">
        <f>Table1[[#This Row],[Date]]</f>
        <v>44014</v>
      </c>
    </row>
    <row r="738" spans="1:6" x14ac:dyDescent="0.25">
      <c r="A738" s="5">
        <v>44015</v>
      </c>
      <c r="B738" t="s">
        <v>3</v>
      </c>
      <c r="C738">
        <v>4</v>
      </c>
      <c r="D738">
        <v>50</v>
      </c>
      <c r="E738">
        <v>48.5</v>
      </c>
      <c r="F738" s="33">
        <f>Table1[[#This Row],[Date]]</f>
        <v>44015</v>
      </c>
    </row>
    <row r="739" spans="1:6" x14ac:dyDescent="0.25">
      <c r="A739" s="5">
        <v>44016</v>
      </c>
      <c r="B739" t="s">
        <v>11</v>
      </c>
      <c r="C739">
        <v>8</v>
      </c>
      <c r="D739">
        <v>19</v>
      </c>
      <c r="E739">
        <v>18.43</v>
      </c>
      <c r="F739" s="33">
        <f>Table1[[#This Row],[Date]]</f>
        <v>44016</v>
      </c>
    </row>
    <row r="740" spans="1:6" x14ac:dyDescent="0.25">
      <c r="A740" s="5">
        <v>44017</v>
      </c>
      <c r="B740" t="s">
        <v>4</v>
      </c>
      <c r="C740">
        <v>200</v>
      </c>
      <c r="D740">
        <v>30</v>
      </c>
      <c r="E740">
        <v>29.099999999999998</v>
      </c>
      <c r="F740" s="33">
        <f>Table1[[#This Row],[Date]]</f>
        <v>44017</v>
      </c>
    </row>
    <row r="741" spans="1:6" x14ac:dyDescent="0.25">
      <c r="A741" s="5">
        <v>44018</v>
      </c>
      <c r="B741" t="s">
        <v>16</v>
      </c>
      <c r="C741">
        <v>600</v>
      </c>
      <c r="D741">
        <v>70</v>
      </c>
      <c r="E741">
        <v>67.899999999999991</v>
      </c>
      <c r="F741" s="33">
        <f>Table1[[#This Row],[Date]]</f>
        <v>44018</v>
      </c>
    </row>
    <row r="742" spans="1:6" x14ac:dyDescent="0.25">
      <c r="A742" s="5">
        <v>44019</v>
      </c>
      <c r="B742" t="s">
        <v>21</v>
      </c>
      <c r="C742">
        <v>80</v>
      </c>
      <c r="D742">
        <v>19</v>
      </c>
      <c r="E742">
        <v>18.43</v>
      </c>
      <c r="F742" s="33">
        <f>Table1[[#This Row],[Date]]</f>
        <v>44019</v>
      </c>
    </row>
    <row r="743" spans="1:6" x14ac:dyDescent="0.25">
      <c r="A743" s="5">
        <v>44020</v>
      </c>
      <c r="B743" t="s">
        <v>24</v>
      </c>
      <c r="C743">
        <v>50</v>
      </c>
      <c r="D743">
        <v>30</v>
      </c>
      <c r="E743">
        <v>29.099999999999998</v>
      </c>
      <c r="F743" s="33">
        <f>Table1[[#This Row],[Date]]</f>
        <v>44020</v>
      </c>
    </row>
    <row r="744" spans="1:6" x14ac:dyDescent="0.25">
      <c r="A744" s="5">
        <v>44021</v>
      </c>
      <c r="B744" t="s">
        <v>25</v>
      </c>
      <c r="C744">
        <v>40</v>
      </c>
      <c r="D744">
        <v>45</v>
      </c>
      <c r="E744">
        <v>43.65</v>
      </c>
      <c r="F744" s="33">
        <f>Table1[[#This Row],[Date]]</f>
        <v>44021</v>
      </c>
    </row>
    <row r="745" spans="1:6" x14ac:dyDescent="0.25">
      <c r="A745" s="5">
        <v>44022</v>
      </c>
      <c r="B745" t="s">
        <v>26</v>
      </c>
      <c r="C745">
        <v>30</v>
      </c>
      <c r="D745">
        <v>70</v>
      </c>
      <c r="E745">
        <v>67.899999999999991</v>
      </c>
      <c r="F745" s="33">
        <f>Table1[[#This Row],[Date]]</f>
        <v>44022</v>
      </c>
    </row>
    <row r="746" spans="1:6" x14ac:dyDescent="0.25">
      <c r="A746" s="5">
        <v>44023</v>
      </c>
      <c r="B746" t="s">
        <v>27</v>
      </c>
      <c r="C746">
        <v>20</v>
      </c>
      <c r="D746">
        <v>90</v>
      </c>
      <c r="E746">
        <v>87.3</v>
      </c>
      <c r="F746" s="33">
        <f>Table1[[#This Row],[Date]]</f>
        <v>44023</v>
      </c>
    </row>
    <row r="747" spans="1:6" x14ac:dyDescent="0.25">
      <c r="A747" s="5">
        <v>44024</v>
      </c>
      <c r="B747" t="s">
        <v>28</v>
      </c>
      <c r="C747">
        <v>33</v>
      </c>
      <c r="D747">
        <v>80</v>
      </c>
      <c r="E747">
        <v>77.599999999999994</v>
      </c>
      <c r="F747" s="33">
        <f>Table1[[#This Row],[Date]]</f>
        <v>44024</v>
      </c>
    </row>
    <row r="748" spans="1:6" x14ac:dyDescent="0.25">
      <c r="A748" s="5">
        <v>44025</v>
      </c>
      <c r="B748" t="s">
        <v>29</v>
      </c>
      <c r="C748">
        <v>21</v>
      </c>
      <c r="D748">
        <v>12</v>
      </c>
      <c r="E748">
        <v>11.64</v>
      </c>
      <c r="F748" s="33">
        <f>Table1[[#This Row],[Date]]</f>
        <v>44025</v>
      </c>
    </row>
    <row r="749" spans="1:6" x14ac:dyDescent="0.25">
      <c r="A749" s="5">
        <v>44026</v>
      </c>
      <c r="B749" t="s">
        <v>30</v>
      </c>
      <c r="C749">
        <v>89</v>
      </c>
      <c r="D749">
        <v>15</v>
      </c>
      <c r="E749">
        <v>14.549999999999999</v>
      </c>
      <c r="F749" s="33">
        <f>Table1[[#This Row],[Date]]</f>
        <v>44026</v>
      </c>
    </row>
    <row r="750" spans="1:6" x14ac:dyDescent="0.25">
      <c r="A750" s="5">
        <v>44027</v>
      </c>
      <c r="B750" t="s">
        <v>23</v>
      </c>
      <c r="C750">
        <v>1</v>
      </c>
      <c r="D750">
        <v>50</v>
      </c>
      <c r="E750">
        <v>48.5</v>
      </c>
      <c r="F750" s="33">
        <f>Table1[[#This Row],[Date]]</f>
        <v>44027</v>
      </c>
    </row>
    <row r="751" spans="1:6" x14ac:dyDescent="0.25">
      <c r="A751" s="5">
        <v>44028</v>
      </c>
      <c r="B751" t="s">
        <v>8</v>
      </c>
      <c r="C751">
        <v>20</v>
      </c>
      <c r="D751">
        <v>80</v>
      </c>
      <c r="E751">
        <v>77.599999999999994</v>
      </c>
      <c r="F751" s="33">
        <f>Table1[[#This Row],[Date]]</f>
        <v>44028</v>
      </c>
    </row>
    <row r="752" spans="1:6" x14ac:dyDescent="0.25">
      <c r="A752" s="5">
        <v>44029</v>
      </c>
      <c r="B752" t="s">
        <v>2</v>
      </c>
      <c r="C752">
        <v>30</v>
      </c>
      <c r="D752">
        <v>100</v>
      </c>
      <c r="E752">
        <v>97</v>
      </c>
      <c r="F752" s="33">
        <f>Table1[[#This Row],[Date]]</f>
        <v>44029</v>
      </c>
    </row>
    <row r="753" spans="1:6" x14ac:dyDescent="0.25">
      <c r="A753" s="5">
        <v>44030</v>
      </c>
      <c r="B753" t="s">
        <v>31</v>
      </c>
      <c r="C753">
        <v>2</v>
      </c>
      <c r="D753">
        <v>19</v>
      </c>
      <c r="E753">
        <v>18.43</v>
      </c>
      <c r="F753" s="33">
        <f>Table1[[#This Row],[Date]]</f>
        <v>44030</v>
      </c>
    </row>
    <row r="754" spans="1:6" x14ac:dyDescent="0.25">
      <c r="A754" s="5">
        <v>44031</v>
      </c>
      <c r="B754" t="s">
        <v>3</v>
      </c>
      <c r="C754">
        <v>5</v>
      </c>
      <c r="D754">
        <v>50</v>
      </c>
      <c r="E754">
        <v>48.5</v>
      </c>
      <c r="F754" s="33">
        <f>Table1[[#This Row],[Date]]</f>
        <v>44031</v>
      </c>
    </row>
    <row r="755" spans="1:6" x14ac:dyDescent="0.25">
      <c r="A755" s="5">
        <v>44032</v>
      </c>
      <c r="B755" t="s">
        <v>11</v>
      </c>
      <c r="C755">
        <v>8</v>
      </c>
      <c r="D755">
        <v>19</v>
      </c>
      <c r="E755">
        <v>18.43</v>
      </c>
      <c r="F755" s="33">
        <f>Table1[[#This Row],[Date]]</f>
        <v>44032</v>
      </c>
    </row>
    <row r="756" spans="1:6" x14ac:dyDescent="0.25">
      <c r="A756" s="5">
        <v>44033</v>
      </c>
      <c r="B756" t="s">
        <v>4</v>
      </c>
      <c r="C756">
        <v>10</v>
      </c>
      <c r="D756">
        <v>30</v>
      </c>
      <c r="E756">
        <v>29.099999999999998</v>
      </c>
      <c r="F756" s="33">
        <f>Table1[[#This Row],[Date]]</f>
        <v>44033</v>
      </c>
    </row>
    <row r="757" spans="1:6" x14ac:dyDescent="0.25">
      <c r="A757" s="5">
        <v>44034</v>
      </c>
      <c r="B757" t="s">
        <v>16</v>
      </c>
      <c r="C757">
        <v>7</v>
      </c>
      <c r="D757">
        <v>70</v>
      </c>
      <c r="E757">
        <v>67.899999999999991</v>
      </c>
      <c r="F757" s="33">
        <f>Table1[[#This Row],[Date]]</f>
        <v>44034</v>
      </c>
    </row>
    <row r="758" spans="1:6" x14ac:dyDescent="0.25">
      <c r="A758" s="5">
        <v>44035</v>
      </c>
      <c r="B758" t="s">
        <v>17</v>
      </c>
      <c r="C758">
        <v>8</v>
      </c>
      <c r="D758">
        <v>90</v>
      </c>
      <c r="E758">
        <v>87.3</v>
      </c>
      <c r="F758" s="33">
        <f>Table1[[#This Row],[Date]]</f>
        <v>44035</v>
      </c>
    </row>
    <row r="759" spans="1:6" x14ac:dyDescent="0.25">
      <c r="A759" s="5">
        <v>44036</v>
      </c>
      <c r="B759" t="s">
        <v>18</v>
      </c>
      <c r="C759">
        <v>9</v>
      </c>
      <c r="D759">
        <v>80</v>
      </c>
      <c r="E759">
        <v>77.599999999999994</v>
      </c>
      <c r="F759" s="33">
        <f>Table1[[#This Row],[Date]]</f>
        <v>44036</v>
      </c>
    </row>
    <row r="760" spans="1:6" x14ac:dyDescent="0.25">
      <c r="A760" s="5">
        <v>44037</v>
      </c>
      <c r="B760" t="s">
        <v>20</v>
      </c>
      <c r="C760">
        <v>4</v>
      </c>
      <c r="D760">
        <v>15</v>
      </c>
      <c r="E760">
        <v>14.549999999999999</v>
      </c>
      <c r="F760" s="33">
        <f>Table1[[#This Row],[Date]]</f>
        <v>44037</v>
      </c>
    </row>
    <row r="761" spans="1:6" x14ac:dyDescent="0.25">
      <c r="A761" s="5">
        <v>44038</v>
      </c>
      <c r="B761" t="s">
        <v>21</v>
      </c>
      <c r="C761">
        <v>8</v>
      </c>
      <c r="D761">
        <v>19</v>
      </c>
      <c r="E761">
        <v>18.43</v>
      </c>
      <c r="F761" s="33">
        <f>Table1[[#This Row],[Date]]</f>
        <v>44038</v>
      </c>
    </row>
    <row r="762" spans="1:6" x14ac:dyDescent="0.25">
      <c r="A762" s="5">
        <v>44039</v>
      </c>
      <c r="B762" t="s">
        <v>24</v>
      </c>
      <c r="C762">
        <v>200</v>
      </c>
      <c r="D762">
        <v>30</v>
      </c>
      <c r="E762">
        <v>29.099999999999998</v>
      </c>
      <c r="F762" s="33">
        <f>Table1[[#This Row],[Date]]</f>
        <v>44039</v>
      </c>
    </row>
    <row r="763" spans="1:6" x14ac:dyDescent="0.25">
      <c r="A763" s="5">
        <v>44040</v>
      </c>
      <c r="B763" t="s">
        <v>25</v>
      </c>
      <c r="C763">
        <v>600</v>
      </c>
      <c r="D763">
        <v>45</v>
      </c>
      <c r="E763">
        <v>43.65</v>
      </c>
      <c r="F763" s="33">
        <f>Table1[[#This Row],[Date]]</f>
        <v>44040</v>
      </c>
    </row>
    <row r="764" spans="1:6" x14ac:dyDescent="0.25">
      <c r="A764" s="5">
        <v>44041</v>
      </c>
      <c r="B764" t="s">
        <v>26</v>
      </c>
      <c r="C764">
        <v>80</v>
      </c>
      <c r="D764">
        <v>70</v>
      </c>
      <c r="E764">
        <v>67.899999999999991</v>
      </c>
      <c r="F764" s="33">
        <f>Table1[[#This Row],[Date]]</f>
        <v>44041</v>
      </c>
    </row>
    <row r="765" spans="1:6" x14ac:dyDescent="0.25">
      <c r="A765" s="5">
        <v>44042</v>
      </c>
      <c r="B765" t="s">
        <v>27</v>
      </c>
      <c r="C765">
        <v>50</v>
      </c>
      <c r="D765">
        <v>90</v>
      </c>
      <c r="E765">
        <v>87.3</v>
      </c>
      <c r="F765" s="33">
        <f>Table1[[#This Row],[Date]]</f>
        <v>44042</v>
      </c>
    </row>
    <row r="766" spans="1:6" x14ac:dyDescent="0.25">
      <c r="A766" s="5">
        <v>44043</v>
      </c>
      <c r="B766" t="s">
        <v>28</v>
      </c>
      <c r="C766">
        <v>40</v>
      </c>
      <c r="D766">
        <v>80</v>
      </c>
      <c r="E766">
        <v>77.599999999999994</v>
      </c>
      <c r="F766" s="33">
        <f>Table1[[#This Row],[Date]]</f>
        <v>44043</v>
      </c>
    </row>
    <row r="767" spans="1:6" x14ac:dyDescent="0.25">
      <c r="A767" s="5">
        <v>44044</v>
      </c>
      <c r="B767" t="s">
        <v>29</v>
      </c>
      <c r="C767">
        <v>30</v>
      </c>
      <c r="D767">
        <v>12</v>
      </c>
      <c r="E767">
        <v>11.64</v>
      </c>
      <c r="F767" s="33">
        <f>Table1[[#This Row],[Date]]</f>
        <v>44044</v>
      </c>
    </row>
    <row r="768" spans="1:6" x14ac:dyDescent="0.25">
      <c r="A768" s="5">
        <v>44045</v>
      </c>
      <c r="B768" t="s">
        <v>30</v>
      </c>
      <c r="C768">
        <v>20</v>
      </c>
      <c r="D768">
        <v>15</v>
      </c>
      <c r="E768">
        <v>14.549999999999999</v>
      </c>
      <c r="F768" s="33">
        <f>Table1[[#This Row],[Date]]</f>
        <v>44045</v>
      </c>
    </row>
    <row r="769" spans="1:6" x14ac:dyDescent="0.25">
      <c r="A769" s="5">
        <v>44046</v>
      </c>
      <c r="B769" t="s">
        <v>23</v>
      </c>
      <c r="C769">
        <v>33</v>
      </c>
      <c r="D769">
        <v>50</v>
      </c>
      <c r="E769">
        <v>48.5</v>
      </c>
      <c r="F769" s="33">
        <f>Table1[[#This Row],[Date]]</f>
        <v>44046</v>
      </c>
    </row>
    <row r="770" spans="1:6" x14ac:dyDescent="0.25">
      <c r="A770" s="5">
        <v>44047</v>
      </c>
      <c r="B770" t="s">
        <v>8</v>
      </c>
      <c r="C770">
        <v>21</v>
      </c>
      <c r="D770">
        <v>80</v>
      </c>
      <c r="E770">
        <v>77.599999999999994</v>
      </c>
      <c r="F770" s="33">
        <f>Table1[[#This Row],[Date]]</f>
        <v>44047</v>
      </c>
    </row>
    <row r="771" spans="1:6" x14ac:dyDescent="0.25">
      <c r="A771" s="5">
        <v>44048</v>
      </c>
      <c r="B771" t="s">
        <v>2</v>
      </c>
      <c r="C771">
        <v>89</v>
      </c>
      <c r="D771">
        <v>100</v>
      </c>
      <c r="E771">
        <v>97</v>
      </c>
      <c r="F771" s="33">
        <f>Table1[[#This Row],[Date]]</f>
        <v>44048</v>
      </c>
    </row>
    <row r="772" spans="1:6" x14ac:dyDescent="0.25">
      <c r="A772" s="5">
        <v>44049</v>
      </c>
      <c r="B772" t="s">
        <v>31</v>
      </c>
      <c r="C772">
        <v>1</v>
      </c>
      <c r="D772">
        <v>19</v>
      </c>
      <c r="E772">
        <v>18.43</v>
      </c>
      <c r="F772" s="33">
        <f>Table1[[#This Row],[Date]]</f>
        <v>44049</v>
      </c>
    </row>
    <row r="773" spans="1:6" x14ac:dyDescent="0.25">
      <c r="A773" s="5">
        <v>44050</v>
      </c>
      <c r="B773" t="s">
        <v>3</v>
      </c>
      <c r="C773">
        <v>20</v>
      </c>
      <c r="D773">
        <v>50</v>
      </c>
      <c r="E773">
        <v>48.5</v>
      </c>
      <c r="F773" s="33">
        <f>Table1[[#This Row],[Date]]</f>
        <v>44050</v>
      </c>
    </row>
    <row r="774" spans="1:6" x14ac:dyDescent="0.25">
      <c r="A774" s="5">
        <v>44051</v>
      </c>
      <c r="B774" t="s">
        <v>11</v>
      </c>
      <c r="C774">
        <v>30</v>
      </c>
      <c r="D774">
        <v>19</v>
      </c>
      <c r="E774">
        <v>18.43</v>
      </c>
      <c r="F774" s="33">
        <f>Table1[[#This Row],[Date]]</f>
        <v>44051</v>
      </c>
    </row>
    <row r="775" spans="1:6" x14ac:dyDescent="0.25">
      <c r="A775" s="5">
        <v>44052</v>
      </c>
      <c r="B775" t="s">
        <v>4</v>
      </c>
      <c r="C775">
        <v>2</v>
      </c>
      <c r="D775">
        <v>30</v>
      </c>
      <c r="E775">
        <v>29.099999999999998</v>
      </c>
      <c r="F775" s="33">
        <f>Table1[[#This Row],[Date]]</f>
        <v>44052</v>
      </c>
    </row>
    <row r="776" spans="1:6" x14ac:dyDescent="0.25">
      <c r="A776" s="5">
        <v>44053</v>
      </c>
      <c r="B776" t="s">
        <v>16</v>
      </c>
      <c r="C776">
        <v>5</v>
      </c>
      <c r="D776">
        <v>70</v>
      </c>
      <c r="E776">
        <v>67.899999999999991</v>
      </c>
      <c r="F776" s="33">
        <f>Table1[[#This Row],[Date]]</f>
        <v>44053</v>
      </c>
    </row>
    <row r="777" spans="1:6" x14ac:dyDescent="0.25">
      <c r="A777" s="5">
        <v>44054</v>
      </c>
      <c r="B777" t="s">
        <v>5</v>
      </c>
      <c r="C777">
        <v>8</v>
      </c>
      <c r="D777">
        <v>45</v>
      </c>
      <c r="E777">
        <v>43.65</v>
      </c>
      <c r="F777" s="33">
        <f>Table1[[#This Row],[Date]]</f>
        <v>44054</v>
      </c>
    </row>
    <row r="778" spans="1:6" x14ac:dyDescent="0.25">
      <c r="A778" s="5">
        <v>44055</v>
      </c>
      <c r="B778" t="s">
        <v>19</v>
      </c>
      <c r="C778">
        <v>10</v>
      </c>
      <c r="D778">
        <v>12</v>
      </c>
      <c r="E778">
        <v>11.64</v>
      </c>
      <c r="F778" s="33">
        <f>Table1[[#This Row],[Date]]</f>
        <v>44055</v>
      </c>
    </row>
    <row r="779" spans="1:6" x14ac:dyDescent="0.25">
      <c r="A779" s="5">
        <v>44056</v>
      </c>
      <c r="B779" t="s">
        <v>6</v>
      </c>
      <c r="C779">
        <v>7</v>
      </c>
      <c r="D779">
        <v>70</v>
      </c>
      <c r="E779">
        <v>67.899999999999991</v>
      </c>
      <c r="F779" s="33">
        <f>Table1[[#This Row],[Date]]</f>
        <v>44056</v>
      </c>
    </row>
    <row r="780" spans="1:6" x14ac:dyDescent="0.25">
      <c r="A780" s="5">
        <v>44057</v>
      </c>
      <c r="B780" t="s">
        <v>22</v>
      </c>
      <c r="C780">
        <v>8</v>
      </c>
      <c r="D780">
        <v>100</v>
      </c>
      <c r="E780">
        <v>97</v>
      </c>
      <c r="F780" s="33">
        <f>Table1[[#This Row],[Date]]</f>
        <v>44057</v>
      </c>
    </row>
    <row r="781" spans="1:6" x14ac:dyDescent="0.25">
      <c r="A781" s="5">
        <v>44058</v>
      </c>
      <c r="B781" t="s">
        <v>7</v>
      </c>
      <c r="C781">
        <v>9</v>
      </c>
      <c r="D781">
        <v>90</v>
      </c>
      <c r="E781">
        <v>87.3</v>
      </c>
      <c r="F781" s="33">
        <f>Table1[[#This Row],[Date]]</f>
        <v>44058</v>
      </c>
    </row>
    <row r="782" spans="1:6" x14ac:dyDescent="0.25">
      <c r="A782" s="5">
        <v>44059</v>
      </c>
      <c r="B782" t="s">
        <v>32</v>
      </c>
      <c r="C782">
        <v>4</v>
      </c>
      <c r="D782">
        <v>100</v>
      </c>
      <c r="E782">
        <v>97</v>
      </c>
      <c r="F782" s="33">
        <f>Table1[[#This Row],[Date]]</f>
        <v>44059</v>
      </c>
    </row>
    <row r="783" spans="1:6" x14ac:dyDescent="0.25">
      <c r="A783" s="5">
        <v>44060</v>
      </c>
      <c r="B783" t="s">
        <v>8</v>
      </c>
      <c r="C783">
        <v>8</v>
      </c>
      <c r="D783">
        <v>80</v>
      </c>
      <c r="E783">
        <v>77.599999999999994</v>
      </c>
      <c r="F783" s="33">
        <f>Table1[[#This Row],[Date]]</f>
        <v>44060</v>
      </c>
    </row>
    <row r="784" spans="1:6" x14ac:dyDescent="0.25">
      <c r="A784" s="5">
        <v>44061</v>
      </c>
      <c r="B784" t="s">
        <v>2</v>
      </c>
      <c r="C784">
        <v>200</v>
      </c>
      <c r="D784">
        <v>100</v>
      </c>
      <c r="E784">
        <v>97</v>
      </c>
      <c r="F784" s="33">
        <f>Table1[[#This Row],[Date]]</f>
        <v>44061</v>
      </c>
    </row>
    <row r="785" spans="1:6" x14ac:dyDescent="0.25">
      <c r="A785" s="5">
        <v>44062</v>
      </c>
      <c r="B785" t="s">
        <v>9</v>
      </c>
      <c r="C785">
        <v>600</v>
      </c>
      <c r="D785">
        <v>12</v>
      </c>
      <c r="E785">
        <v>11.64</v>
      </c>
      <c r="F785" s="33">
        <f>Table1[[#This Row],[Date]]</f>
        <v>44062</v>
      </c>
    </row>
    <row r="786" spans="1:6" x14ac:dyDescent="0.25">
      <c r="A786" s="5">
        <v>44063</v>
      </c>
      <c r="B786" t="s">
        <v>33</v>
      </c>
      <c r="C786">
        <v>80</v>
      </c>
      <c r="D786">
        <v>50</v>
      </c>
      <c r="E786">
        <v>48.5</v>
      </c>
      <c r="F786" s="33">
        <f>Table1[[#This Row],[Date]]</f>
        <v>44063</v>
      </c>
    </row>
    <row r="787" spans="1:6" x14ac:dyDescent="0.25">
      <c r="A787" s="5">
        <v>44064</v>
      </c>
      <c r="B787" t="s">
        <v>3</v>
      </c>
      <c r="C787">
        <v>50</v>
      </c>
      <c r="D787">
        <v>50</v>
      </c>
      <c r="E787">
        <v>48.5</v>
      </c>
      <c r="F787" s="33">
        <f>Table1[[#This Row],[Date]]</f>
        <v>44064</v>
      </c>
    </row>
    <row r="788" spans="1:6" x14ac:dyDescent="0.25">
      <c r="A788" s="5">
        <v>44065</v>
      </c>
      <c r="B788" t="s">
        <v>10</v>
      </c>
      <c r="C788">
        <v>40</v>
      </c>
      <c r="D788">
        <v>15</v>
      </c>
      <c r="E788">
        <v>14.549999999999999</v>
      </c>
      <c r="F788" s="33">
        <f>Table1[[#This Row],[Date]]</f>
        <v>44065</v>
      </c>
    </row>
    <row r="789" spans="1:6" x14ac:dyDescent="0.25">
      <c r="A789" s="5">
        <v>44066</v>
      </c>
      <c r="B789" t="s">
        <v>11</v>
      </c>
      <c r="C789">
        <v>30</v>
      </c>
      <c r="D789">
        <v>19</v>
      </c>
      <c r="E789">
        <v>18.43</v>
      </c>
      <c r="F789" s="33">
        <f>Table1[[#This Row],[Date]]</f>
        <v>44066</v>
      </c>
    </row>
    <row r="790" spans="1:6" x14ac:dyDescent="0.25">
      <c r="A790" s="5">
        <v>44067</v>
      </c>
      <c r="B790" t="s">
        <v>12</v>
      </c>
      <c r="C790">
        <v>20</v>
      </c>
      <c r="D790">
        <v>100</v>
      </c>
      <c r="E790">
        <v>97</v>
      </c>
      <c r="F790" s="33">
        <f>Table1[[#This Row],[Date]]</f>
        <v>44067</v>
      </c>
    </row>
    <row r="791" spans="1:6" x14ac:dyDescent="0.25">
      <c r="A791" s="5">
        <v>44068</v>
      </c>
      <c r="B791" t="s">
        <v>13</v>
      </c>
      <c r="C791">
        <v>33</v>
      </c>
      <c r="D791">
        <v>50</v>
      </c>
      <c r="E791">
        <v>48.5</v>
      </c>
      <c r="F791" s="33">
        <f>Table1[[#This Row],[Date]]</f>
        <v>44068</v>
      </c>
    </row>
    <row r="792" spans="1:6" x14ac:dyDescent="0.25">
      <c r="A792" s="5">
        <v>44069</v>
      </c>
      <c r="B792" t="s">
        <v>14</v>
      </c>
      <c r="C792">
        <v>21</v>
      </c>
      <c r="D792">
        <v>30</v>
      </c>
      <c r="E792">
        <v>29.099999999999998</v>
      </c>
      <c r="F792" s="33">
        <f>Table1[[#This Row],[Date]]</f>
        <v>44069</v>
      </c>
    </row>
    <row r="793" spans="1:6" x14ac:dyDescent="0.25">
      <c r="A793" s="5">
        <v>44070</v>
      </c>
      <c r="B793" t="s">
        <v>15</v>
      </c>
      <c r="C793">
        <v>89</v>
      </c>
      <c r="D793">
        <v>45</v>
      </c>
      <c r="E793">
        <v>43.65</v>
      </c>
      <c r="F793" s="33">
        <f>Table1[[#This Row],[Date]]</f>
        <v>44070</v>
      </c>
    </row>
    <row r="794" spans="1:6" x14ac:dyDescent="0.25">
      <c r="A794" s="5">
        <v>44071</v>
      </c>
      <c r="B794" t="s">
        <v>4</v>
      </c>
      <c r="C794">
        <v>1</v>
      </c>
      <c r="D794">
        <v>30</v>
      </c>
      <c r="E794">
        <v>29.099999999999998</v>
      </c>
      <c r="F794" s="33">
        <f>Table1[[#This Row],[Date]]</f>
        <v>44071</v>
      </c>
    </row>
    <row r="795" spans="1:6" x14ac:dyDescent="0.25">
      <c r="A795" s="5">
        <v>44072</v>
      </c>
      <c r="B795" t="s">
        <v>16</v>
      </c>
      <c r="C795">
        <v>20</v>
      </c>
      <c r="D795">
        <v>70</v>
      </c>
      <c r="E795">
        <v>67.899999999999991</v>
      </c>
      <c r="F795" s="33">
        <f>Table1[[#This Row],[Date]]</f>
        <v>44072</v>
      </c>
    </row>
    <row r="796" spans="1:6" x14ac:dyDescent="0.25">
      <c r="A796" s="5">
        <v>44073</v>
      </c>
      <c r="B796" t="s">
        <v>15</v>
      </c>
      <c r="C796">
        <v>30</v>
      </c>
      <c r="D796">
        <v>45</v>
      </c>
      <c r="E796">
        <v>43.65</v>
      </c>
      <c r="F796" s="33">
        <f>Table1[[#This Row],[Date]]</f>
        <v>44073</v>
      </c>
    </row>
    <row r="797" spans="1:6" x14ac:dyDescent="0.25">
      <c r="A797" s="5">
        <v>44074</v>
      </c>
      <c r="B797" t="s">
        <v>17</v>
      </c>
      <c r="C797">
        <v>2</v>
      </c>
      <c r="D797">
        <v>90</v>
      </c>
      <c r="E797">
        <v>87.3</v>
      </c>
      <c r="F797" s="33">
        <f>Table1[[#This Row],[Date]]</f>
        <v>44074</v>
      </c>
    </row>
    <row r="798" spans="1:6" x14ac:dyDescent="0.25">
      <c r="A798" s="5">
        <v>44075</v>
      </c>
      <c r="B798" t="s">
        <v>18</v>
      </c>
      <c r="C798">
        <v>5</v>
      </c>
      <c r="D798">
        <v>80</v>
      </c>
      <c r="E798">
        <v>77.599999999999994</v>
      </c>
      <c r="F798" s="33">
        <f>Table1[[#This Row],[Date]]</f>
        <v>44075</v>
      </c>
    </row>
    <row r="799" spans="1:6" x14ac:dyDescent="0.25">
      <c r="A799" s="5">
        <v>44076</v>
      </c>
      <c r="B799" t="s">
        <v>5</v>
      </c>
      <c r="C799">
        <v>8</v>
      </c>
      <c r="D799">
        <v>45</v>
      </c>
      <c r="E799">
        <v>43.65</v>
      </c>
      <c r="F799" s="33">
        <f>Table1[[#This Row],[Date]]</f>
        <v>44076</v>
      </c>
    </row>
    <row r="800" spans="1:6" x14ac:dyDescent="0.25">
      <c r="A800" s="5">
        <v>44077</v>
      </c>
      <c r="B800" t="s">
        <v>19</v>
      </c>
      <c r="C800">
        <v>10</v>
      </c>
      <c r="D800">
        <v>12</v>
      </c>
      <c r="E800">
        <v>11.64</v>
      </c>
      <c r="F800" s="33">
        <f>Table1[[#This Row],[Date]]</f>
        <v>44077</v>
      </c>
    </row>
    <row r="801" spans="1:6" x14ac:dyDescent="0.25">
      <c r="A801" s="5">
        <v>44078</v>
      </c>
      <c r="B801" t="s">
        <v>20</v>
      </c>
      <c r="C801">
        <v>7</v>
      </c>
      <c r="D801">
        <v>15</v>
      </c>
      <c r="E801">
        <v>14.549999999999999</v>
      </c>
      <c r="F801" s="33">
        <f>Table1[[#This Row],[Date]]</f>
        <v>44078</v>
      </c>
    </row>
    <row r="802" spans="1:6" x14ac:dyDescent="0.25">
      <c r="A802" s="5">
        <v>44079</v>
      </c>
      <c r="B802" t="s">
        <v>21</v>
      </c>
      <c r="C802">
        <v>8</v>
      </c>
      <c r="D802">
        <v>19</v>
      </c>
      <c r="E802">
        <v>18.43</v>
      </c>
      <c r="F802" s="33">
        <f>Table1[[#This Row],[Date]]</f>
        <v>44079</v>
      </c>
    </row>
    <row r="803" spans="1:6" x14ac:dyDescent="0.25">
      <c r="A803" s="5">
        <v>44080</v>
      </c>
      <c r="B803" t="s">
        <v>24</v>
      </c>
      <c r="C803">
        <v>9</v>
      </c>
      <c r="D803">
        <v>30</v>
      </c>
      <c r="E803">
        <v>29.099999999999998</v>
      </c>
      <c r="F803" s="33">
        <f>Table1[[#This Row],[Date]]</f>
        <v>44080</v>
      </c>
    </row>
    <row r="804" spans="1:6" x14ac:dyDescent="0.25">
      <c r="A804" s="5">
        <v>44081</v>
      </c>
      <c r="B804" t="s">
        <v>6</v>
      </c>
      <c r="C804">
        <v>4</v>
      </c>
      <c r="D804">
        <v>70</v>
      </c>
      <c r="E804">
        <v>67.899999999999991</v>
      </c>
      <c r="F804" s="33">
        <f>Table1[[#This Row],[Date]]</f>
        <v>44081</v>
      </c>
    </row>
    <row r="805" spans="1:6" x14ac:dyDescent="0.25">
      <c r="A805" s="5">
        <v>44082</v>
      </c>
      <c r="B805" t="s">
        <v>22</v>
      </c>
      <c r="C805">
        <v>8</v>
      </c>
      <c r="D805">
        <v>100</v>
      </c>
      <c r="E805">
        <v>97</v>
      </c>
      <c r="F805" s="33">
        <f>Table1[[#This Row],[Date]]</f>
        <v>44082</v>
      </c>
    </row>
    <row r="806" spans="1:6" x14ac:dyDescent="0.25">
      <c r="A806" s="5">
        <v>44083</v>
      </c>
      <c r="B806" t="s">
        <v>7</v>
      </c>
      <c r="C806">
        <v>200</v>
      </c>
      <c r="D806">
        <v>90</v>
      </c>
      <c r="E806">
        <v>87.3</v>
      </c>
      <c r="F806" s="33">
        <f>Table1[[#This Row],[Date]]</f>
        <v>44083</v>
      </c>
    </row>
    <row r="807" spans="1:6" x14ac:dyDescent="0.25">
      <c r="A807" s="5">
        <v>44084</v>
      </c>
      <c r="B807" t="s">
        <v>29</v>
      </c>
      <c r="C807">
        <v>600</v>
      </c>
      <c r="D807">
        <v>12</v>
      </c>
      <c r="E807">
        <v>11.64</v>
      </c>
      <c r="F807" s="33">
        <f>Table1[[#This Row],[Date]]</f>
        <v>44084</v>
      </c>
    </row>
    <row r="808" spans="1:6" x14ac:dyDescent="0.25">
      <c r="A808" s="5">
        <v>44085</v>
      </c>
      <c r="B808" t="s">
        <v>30</v>
      </c>
      <c r="C808">
        <v>80</v>
      </c>
      <c r="D808">
        <v>15</v>
      </c>
      <c r="E808">
        <v>14.549999999999999</v>
      </c>
      <c r="F808" s="33">
        <f>Table1[[#This Row],[Date]]</f>
        <v>44085</v>
      </c>
    </row>
    <row r="809" spans="1:6" x14ac:dyDescent="0.25">
      <c r="A809" s="5">
        <v>44086</v>
      </c>
      <c r="B809" t="s">
        <v>23</v>
      </c>
      <c r="C809">
        <v>50</v>
      </c>
      <c r="D809">
        <v>50</v>
      </c>
      <c r="E809">
        <v>48.5</v>
      </c>
      <c r="F809" s="33">
        <f>Table1[[#This Row],[Date]]</f>
        <v>44086</v>
      </c>
    </row>
    <row r="810" spans="1:6" x14ac:dyDescent="0.25">
      <c r="A810" s="5">
        <v>44087</v>
      </c>
      <c r="B810" t="s">
        <v>32</v>
      </c>
      <c r="C810">
        <v>40</v>
      </c>
      <c r="D810">
        <v>100</v>
      </c>
      <c r="E810">
        <v>97</v>
      </c>
      <c r="F810" s="33">
        <f>Table1[[#This Row],[Date]]</f>
        <v>44087</v>
      </c>
    </row>
    <row r="811" spans="1:6" x14ac:dyDescent="0.25">
      <c r="A811" s="5">
        <v>44088</v>
      </c>
      <c r="B811" t="s">
        <v>9</v>
      </c>
      <c r="C811">
        <v>30</v>
      </c>
      <c r="D811">
        <v>12</v>
      </c>
      <c r="E811">
        <v>11.64</v>
      </c>
      <c r="F811" s="33">
        <f>Table1[[#This Row],[Date]]</f>
        <v>44088</v>
      </c>
    </row>
    <row r="812" spans="1:6" x14ac:dyDescent="0.25">
      <c r="A812" s="5">
        <v>44089</v>
      </c>
      <c r="B812" t="s">
        <v>33</v>
      </c>
      <c r="C812">
        <v>20</v>
      </c>
      <c r="D812">
        <v>50</v>
      </c>
      <c r="E812">
        <v>48.5</v>
      </c>
      <c r="F812" s="33">
        <f>Table1[[#This Row],[Date]]</f>
        <v>44089</v>
      </c>
    </row>
    <row r="813" spans="1:6" x14ac:dyDescent="0.25">
      <c r="A813" s="5">
        <v>44090</v>
      </c>
      <c r="B813" t="s">
        <v>10</v>
      </c>
      <c r="C813">
        <v>33</v>
      </c>
      <c r="D813">
        <v>15</v>
      </c>
      <c r="E813">
        <v>14.549999999999999</v>
      </c>
      <c r="F813" s="33">
        <f>Table1[[#This Row],[Date]]</f>
        <v>44090</v>
      </c>
    </row>
    <row r="814" spans="1:6" x14ac:dyDescent="0.25">
      <c r="A814" s="5">
        <v>44091</v>
      </c>
      <c r="B814" t="s">
        <v>12</v>
      </c>
      <c r="C814">
        <v>21</v>
      </c>
      <c r="D814">
        <v>100</v>
      </c>
      <c r="E814">
        <v>97</v>
      </c>
      <c r="F814" s="33">
        <f>Table1[[#This Row],[Date]]</f>
        <v>44091</v>
      </c>
    </row>
    <row r="815" spans="1:6" x14ac:dyDescent="0.25">
      <c r="A815" s="5">
        <v>44092</v>
      </c>
      <c r="B815" t="s">
        <v>13</v>
      </c>
      <c r="C815">
        <v>89</v>
      </c>
      <c r="D815">
        <v>50</v>
      </c>
      <c r="E815">
        <v>48.5</v>
      </c>
      <c r="F815" s="33">
        <f>Table1[[#This Row],[Date]]</f>
        <v>44092</v>
      </c>
    </row>
    <row r="816" spans="1:6" x14ac:dyDescent="0.25">
      <c r="A816" s="5">
        <v>44093</v>
      </c>
      <c r="B816" t="s">
        <v>14</v>
      </c>
      <c r="C816">
        <v>1</v>
      </c>
      <c r="D816">
        <v>30</v>
      </c>
      <c r="E816">
        <v>29.099999999999998</v>
      </c>
      <c r="F816" s="33">
        <f>Table1[[#This Row],[Date]]</f>
        <v>44093</v>
      </c>
    </row>
    <row r="817" spans="1:6" x14ac:dyDescent="0.25">
      <c r="A817" s="5">
        <v>44094</v>
      </c>
      <c r="B817" t="s">
        <v>15</v>
      </c>
      <c r="C817">
        <v>20</v>
      </c>
      <c r="D817">
        <v>45</v>
      </c>
      <c r="E817">
        <v>43.65</v>
      </c>
      <c r="F817" s="33">
        <f>Table1[[#This Row],[Date]]</f>
        <v>44094</v>
      </c>
    </row>
    <row r="818" spans="1:6" x14ac:dyDescent="0.25">
      <c r="A818" s="5">
        <v>44095</v>
      </c>
      <c r="B818" t="s">
        <v>17</v>
      </c>
      <c r="C818">
        <v>30</v>
      </c>
      <c r="D818">
        <v>90</v>
      </c>
      <c r="E818">
        <v>87.3</v>
      </c>
      <c r="F818" s="33">
        <f>Table1[[#This Row],[Date]]</f>
        <v>44095</v>
      </c>
    </row>
    <row r="819" spans="1:6" x14ac:dyDescent="0.25">
      <c r="A819" s="5">
        <v>44096</v>
      </c>
      <c r="B819" t="s">
        <v>18</v>
      </c>
      <c r="C819">
        <v>2</v>
      </c>
      <c r="D819">
        <v>80</v>
      </c>
      <c r="E819">
        <v>77.599999999999994</v>
      </c>
      <c r="F819" s="33">
        <f>Table1[[#This Row],[Date]]</f>
        <v>44096</v>
      </c>
    </row>
    <row r="820" spans="1:6" x14ac:dyDescent="0.25">
      <c r="A820" s="5">
        <v>44097</v>
      </c>
      <c r="B820" t="s">
        <v>20</v>
      </c>
      <c r="C820">
        <v>5</v>
      </c>
      <c r="D820">
        <v>15</v>
      </c>
      <c r="E820">
        <v>14.549999999999999</v>
      </c>
      <c r="F820" s="33">
        <f>Table1[[#This Row],[Date]]</f>
        <v>44097</v>
      </c>
    </row>
    <row r="821" spans="1:6" x14ac:dyDescent="0.25">
      <c r="A821" s="5">
        <v>44098</v>
      </c>
      <c r="B821" t="s">
        <v>21</v>
      </c>
      <c r="C821">
        <v>8</v>
      </c>
      <c r="D821">
        <v>19</v>
      </c>
      <c r="E821">
        <v>18.43</v>
      </c>
      <c r="F821" s="33">
        <f>Table1[[#This Row],[Date]]</f>
        <v>44098</v>
      </c>
    </row>
    <row r="822" spans="1:6" x14ac:dyDescent="0.25">
      <c r="A822" s="5">
        <v>44099</v>
      </c>
      <c r="B822" t="s">
        <v>24</v>
      </c>
      <c r="C822">
        <v>10</v>
      </c>
      <c r="D822">
        <v>30</v>
      </c>
      <c r="E822">
        <v>29.099999999999998</v>
      </c>
      <c r="F822" s="33">
        <f>Table1[[#This Row],[Date]]</f>
        <v>44099</v>
      </c>
    </row>
    <row r="823" spans="1:6" x14ac:dyDescent="0.25">
      <c r="A823" s="5">
        <v>44100</v>
      </c>
      <c r="B823" t="s">
        <v>25</v>
      </c>
      <c r="C823">
        <v>7</v>
      </c>
      <c r="D823">
        <v>45</v>
      </c>
      <c r="E823">
        <v>43.65</v>
      </c>
      <c r="F823" s="33">
        <f>Table1[[#This Row],[Date]]</f>
        <v>44100</v>
      </c>
    </row>
    <row r="824" spans="1:6" x14ac:dyDescent="0.25">
      <c r="A824" s="5">
        <v>44101</v>
      </c>
      <c r="B824" t="s">
        <v>26</v>
      </c>
      <c r="C824">
        <v>8</v>
      </c>
      <c r="D824">
        <v>70</v>
      </c>
      <c r="E824">
        <v>67.899999999999991</v>
      </c>
      <c r="F824" s="33">
        <f>Table1[[#This Row],[Date]]</f>
        <v>44101</v>
      </c>
    </row>
    <row r="825" spans="1:6" x14ac:dyDescent="0.25">
      <c r="A825" s="5">
        <v>44102</v>
      </c>
      <c r="B825" t="s">
        <v>27</v>
      </c>
      <c r="C825">
        <v>9</v>
      </c>
      <c r="D825">
        <v>90</v>
      </c>
      <c r="E825">
        <v>87.3</v>
      </c>
      <c r="F825" s="33">
        <f>Table1[[#This Row],[Date]]</f>
        <v>44102</v>
      </c>
    </row>
    <row r="826" spans="1:6" x14ac:dyDescent="0.25">
      <c r="A826" s="5">
        <v>44103</v>
      </c>
      <c r="B826" t="s">
        <v>28</v>
      </c>
      <c r="C826">
        <v>4</v>
      </c>
      <c r="D826">
        <v>80</v>
      </c>
      <c r="E826">
        <v>77.599999999999994</v>
      </c>
      <c r="F826" s="33">
        <f>Table1[[#This Row],[Date]]</f>
        <v>44103</v>
      </c>
    </row>
    <row r="827" spans="1:6" x14ac:dyDescent="0.25">
      <c r="A827" s="5">
        <v>44104</v>
      </c>
      <c r="B827" t="s">
        <v>29</v>
      </c>
      <c r="C827">
        <v>8</v>
      </c>
      <c r="D827">
        <v>12</v>
      </c>
      <c r="E827">
        <v>11.64</v>
      </c>
      <c r="F827" s="33">
        <f>Table1[[#This Row],[Date]]</f>
        <v>44104</v>
      </c>
    </row>
    <row r="828" spans="1:6" x14ac:dyDescent="0.25">
      <c r="A828" s="5">
        <v>44105</v>
      </c>
      <c r="B828" t="s">
        <v>30</v>
      </c>
      <c r="C828">
        <v>200</v>
      </c>
      <c r="D828">
        <v>15</v>
      </c>
      <c r="E828">
        <v>14.549999999999999</v>
      </c>
      <c r="F828" s="33">
        <f>Table1[[#This Row],[Date]]</f>
        <v>44105</v>
      </c>
    </row>
    <row r="829" spans="1:6" x14ac:dyDescent="0.25">
      <c r="A829" s="5">
        <v>44106</v>
      </c>
      <c r="B829" t="s">
        <v>23</v>
      </c>
      <c r="C829">
        <v>600</v>
      </c>
      <c r="D829">
        <v>50</v>
      </c>
      <c r="E829">
        <v>48.5</v>
      </c>
      <c r="F829" s="33">
        <f>Table1[[#This Row],[Date]]</f>
        <v>44106</v>
      </c>
    </row>
    <row r="830" spans="1:6" x14ac:dyDescent="0.25">
      <c r="A830" s="5">
        <v>44107</v>
      </c>
      <c r="B830" t="s">
        <v>8</v>
      </c>
      <c r="C830">
        <v>80</v>
      </c>
      <c r="D830">
        <v>80</v>
      </c>
      <c r="E830">
        <v>77.599999999999994</v>
      </c>
      <c r="F830" s="33">
        <f>Table1[[#This Row],[Date]]</f>
        <v>44107</v>
      </c>
    </row>
    <row r="831" spans="1:6" x14ac:dyDescent="0.25">
      <c r="A831" s="5">
        <v>44108</v>
      </c>
      <c r="B831" t="s">
        <v>2</v>
      </c>
      <c r="C831">
        <v>50</v>
      </c>
      <c r="D831">
        <v>100</v>
      </c>
      <c r="E831">
        <v>97</v>
      </c>
      <c r="F831" s="33">
        <f>Table1[[#This Row],[Date]]</f>
        <v>44108</v>
      </c>
    </row>
    <row r="832" spans="1:6" x14ac:dyDescent="0.25">
      <c r="A832" s="5">
        <v>44109</v>
      </c>
      <c r="B832" t="s">
        <v>31</v>
      </c>
      <c r="C832">
        <v>40</v>
      </c>
      <c r="D832">
        <v>19</v>
      </c>
      <c r="E832">
        <v>18.43</v>
      </c>
      <c r="F832" s="33">
        <f>Table1[[#This Row],[Date]]</f>
        <v>44109</v>
      </c>
    </row>
    <row r="833" spans="1:6" x14ac:dyDescent="0.25">
      <c r="A833" s="5">
        <v>44110</v>
      </c>
      <c r="B833" t="s">
        <v>3</v>
      </c>
      <c r="C833">
        <v>30</v>
      </c>
      <c r="D833">
        <v>50</v>
      </c>
      <c r="E833">
        <v>48.5</v>
      </c>
      <c r="F833" s="33">
        <f>Table1[[#This Row],[Date]]</f>
        <v>44110</v>
      </c>
    </row>
    <row r="834" spans="1:6" x14ac:dyDescent="0.25">
      <c r="A834" s="5">
        <v>44111</v>
      </c>
      <c r="B834" t="s">
        <v>11</v>
      </c>
      <c r="C834">
        <v>20</v>
      </c>
      <c r="D834">
        <v>19</v>
      </c>
      <c r="E834">
        <v>18.43</v>
      </c>
      <c r="F834" s="33">
        <f>Table1[[#This Row],[Date]]</f>
        <v>44111</v>
      </c>
    </row>
    <row r="835" spans="1:6" x14ac:dyDescent="0.25">
      <c r="A835" s="5">
        <v>44112</v>
      </c>
      <c r="B835" t="s">
        <v>4</v>
      </c>
      <c r="C835">
        <v>33</v>
      </c>
      <c r="D835">
        <v>30</v>
      </c>
      <c r="E835">
        <v>29.099999999999998</v>
      </c>
      <c r="F835" s="33">
        <f>Table1[[#This Row],[Date]]</f>
        <v>44112</v>
      </c>
    </row>
    <row r="836" spans="1:6" x14ac:dyDescent="0.25">
      <c r="A836" s="5">
        <v>44113</v>
      </c>
      <c r="B836" t="s">
        <v>16</v>
      </c>
      <c r="C836">
        <v>21</v>
      </c>
      <c r="D836">
        <v>70</v>
      </c>
      <c r="E836">
        <v>67.899999999999991</v>
      </c>
      <c r="F836" s="33">
        <f>Table1[[#This Row],[Date]]</f>
        <v>44113</v>
      </c>
    </row>
    <row r="837" spans="1:6" x14ac:dyDescent="0.25">
      <c r="A837" s="5">
        <v>44114</v>
      </c>
      <c r="B837" t="s">
        <v>5</v>
      </c>
      <c r="C837">
        <v>89</v>
      </c>
      <c r="D837">
        <v>45</v>
      </c>
      <c r="E837">
        <v>43.65</v>
      </c>
      <c r="F837" s="33">
        <f>Table1[[#This Row],[Date]]</f>
        <v>44114</v>
      </c>
    </row>
    <row r="838" spans="1:6" x14ac:dyDescent="0.25">
      <c r="A838" s="5">
        <v>44115</v>
      </c>
      <c r="B838" t="s">
        <v>19</v>
      </c>
      <c r="C838">
        <v>1</v>
      </c>
      <c r="D838">
        <v>12</v>
      </c>
      <c r="E838">
        <v>11.64</v>
      </c>
      <c r="F838" s="33">
        <f>Table1[[#This Row],[Date]]</f>
        <v>44115</v>
      </c>
    </row>
    <row r="839" spans="1:6" x14ac:dyDescent="0.25">
      <c r="A839" s="5">
        <v>44116</v>
      </c>
      <c r="B839" t="s">
        <v>6</v>
      </c>
      <c r="C839">
        <v>20</v>
      </c>
      <c r="D839">
        <v>70</v>
      </c>
      <c r="E839">
        <v>67.899999999999991</v>
      </c>
      <c r="F839" s="33">
        <f>Table1[[#This Row],[Date]]</f>
        <v>44116</v>
      </c>
    </row>
    <row r="840" spans="1:6" x14ac:dyDescent="0.25">
      <c r="A840" s="5">
        <v>44117</v>
      </c>
      <c r="B840" t="s">
        <v>22</v>
      </c>
      <c r="C840">
        <v>30</v>
      </c>
      <c r="D840">
        <v>100</v>
      </c>
      <c r="E840">
        <v>97</v>
      </c>
      <c r="F840" s="33">
        <f>Table1[[#This Row],[Date]]</f>
        <v>44117</v>
      </c>
    </row>
    <row r="841" spans="1:6" x14ac:dyDescent="0.25">
      <c r="A841" s="5">
        <v>44118</v>
      </c>
      <c r="B841" t="s">
        <v>7</v>
      </c>
      <c r="C841">
        <v>2</v>
      </c>
      <c r="D841">
        <v>90</v>
      </c>
      <c r="E841">
        <v>87.3</v>
      </c>
      <c r="F841" s="33">
        <f>Table1[[#This Row],[Date]]</f>
        <v>44118</v>
      </c>
    </row>
    <row r="842" spans="1:6" x14ac:dyDescent="0.25">
      <c r="A842" s="5">
        <v>44119</v>
      </c>
      <c r="B842" t="s">
        <v>32</v>
      </c>
      <c r="C842">
        <v>5</v>
      </c>
      <c r="D842">
        <v>100</v>
      </c>
      <c r="E842">
        <v>97</v>
      </c>
      <c r="F842" s="33">
        <f>Table1[[#This Row],[Date]]</f>
        <v>44119</v>
      </c>
    </row>
    <row r="843" spans="1:6" x14ac:dyDescent="0.25">
      <c r="A843" s="5">
        <v>44120</v>
      </c>
      <c r="B843" t="s">
        <v>8</v>
      </c>
      <c r="C843">
        <v>8</v>
      </c>
      <c r="D843">
        <v>80</v>
      </c>
      <c r="E843">
        <v>77.599999999999994</v>
      </c>
      <c r="F843" s="33">
        <f>Table1[[#This Row],[Date]]</f>
        <v>44120</v>
      </c>
    </row>
    <row r="844" spans="1:6" x14ac:dyDescent="0.25">
      <c r="A844" s="5">
        <v>44121</v>
      </c>
      <c r="B844" t="s">
        <v>2</v>
      </c>
      <c r="C844">
        <v>10</v>
      </c>
      <c r="D844">
        <v>100</v>
      </c>
      <c r="E844">
        <v>97</v>
      </c>
      <c r="F844" s="33">
        <f>Table1[[#This Row],[Date]]</f>
        <v>44121</v>
      </c>
    </row>
    <row r="845" spans="1:6" x14ac:dyDescent="0.25">
      <c r="A845" s="5">
        <v>44122</v>
      </c>
      <c r="B845" t="s">
        <v>9</v>
      </c>
      <c r="C845">
        <v>7</v>
      </c>
      <c r="D845">
        <v>12</v>
      </c>
      <c r="E845">
        <v>11.64</v>
      </c>
      <c r="F845" s="33">
        <f>Table1[[#This Row],[Date]]</f>
        <v>44122</v>
      </c>
    </row>
    <row r="846" spans="1:6" x14ac:dyDescent="0.25">
      <c r="A846" s="5">
        <v>44123</v>
      </c>
      <c r="B846" t="s">
        <v>33</v>
      </c>
      <c r="C846">
        <v>8</v>
      </c>
      <c r="D846">
        <v>50</v>
      </c>
      <c r="E846">
        <v>48.5</v>
      </c>
      <c r="F846" s="33">
        <f>Table1[[#This Row],[Date]]</f>
        <v>44123</v>
      </c>
    </row>
    <row r="847" spans="1:6" x14ac:dyDescent="0.25">
      <c r="A847" s="5">
        <v>44124</v>
      </c>
      <c r="B847" t="s">
        <v>3</v>
      </c>
      <c r="C847">
        <v>9</v>
      </c>
      <c r="D847">
        <v>50</v>
      </c>
      <c r="E847">
        <v>48.5</v>
      </c>
      <c r="F847" s="33">
        <f>Table1[[#This Row],[Date]]</f>
        <v>44124</v>
      </c>
    </row>
    <row r="848" spans="1:6" x14ac:dyDescent="0.25">
      <c r="A848" s="5">
        <v>44125</v>
      </c>
      <c r="B848" t="s">
        <v>10</v>
      </c>
      <c r="C848">
        <v>4</v>
      </c>
      <c r="D848">
        <v>15</v>
      </c>
      <c r="E848">
        <v>14.549999999999999</v>
      </c>
      <c r="F848" s="33">
        <f>Table1[[#This Row],[Date]]</f>
        <v>44125</v>
      </c>
    </row>
    <row r="849" spans="1:6" x14ac:dyDescent="0.25">
      <c r="A849" s="5">
        <v>44126</v>
      </c>
      <c r="B849" t="s">
        <v>11</v>
      </c>
      <c r="C849">
        <v>8</v>
      </c>
      <c r="D849">
        <v>19</v>
      </c>
      <c r="E849">
        <v>18.43</v>
      </c>
      <c r="F849" s="33">
        <f>Table1[[#This Row],[Date]]</f>
        <v>44126</v>
      </c>
    </row>
    <row r="850" spans="1:6" x14ac:dyDescent="0.25">
      <c r="A850" s="5">
        <v>44127</v>
      </c>
      <c r="B850" t="s">
        <v>12</v>
      </c>
      <c r="C850">
        <v>200</v>
      </c>
      <c r="D850">
        <v>100</v>
      </c>
      <c r="E850">
        <v>97</v>
      </c>
      <c r="F850" s="33">
        <f>Table1[[#This Row],[Date]]</f>
        <v>44127</v>
      </c>
    </row>
    <row r="851" spans="1:6" x14ac:dyDescent="0.25">
      <c r="A851" s="5">
        <v>44128</v>
      </c>
      <c r="B851" t="s">
        <v>13</v>
      </c>
      <c r="C851">
        <v>600</v>
      </c>
      <c r="D851">
        <v>50</v>
      </c>
      <c r="E851">
        <v>48.5</v>
      </c>
      <c r="F851" s="33">
        <f>Table1[[#This Row],[Date]]</f>
        <v>44128</v>
      </c>
    </row>
    <row r="852" spans="1:6" x14ac:dyDescent="0.25">
      <c r="A852" s="5">
        <v>44129</v>
      </c>
      <c r="B852" t="s">
        <v>14</v>
      </c>
      <c r="C852">
        <v>80</v>
      </c>
      <c r="D852">
        <v>30</v>
      </c>
      <c r="E852">
        <v>29.099999999999998</v>
      </c>
      <c r="F852" s="33">
        <f>Table1[[#This Row],[Date]]</f>
        <v>44129</v>
      </c>
    </row>
    <row r="853" spans="1:6" x14ac:dyDescent="0.25">
      <c r="A853" s="5">
        <v>44130</v>
      </c>
      <c r="B853" t="s">
        <v>15</v>
      </c>
      <c r="C853">
        <v>50</v>
      </c>
      <c r="D853">
        <v>45</v>
      </c>
      <c r="E853">
        <v>43.65</v>
      </c>
      <c r="F853" s="33">
        <f>Table1[[#This Row],[Date]]</f>
        <v>44130</v>
      </c>
    </row>
    <row r="854" spans="1:6" x14ac:dyDescent="0.25">
      <c r="A854" s="5">
        <v>44131</v>
      </c>
      <c r="B854" t="s">
        <v>4</v>
      </c>
      <c r="C854">
        <v>40</v>
      </c>
      <c r="D854">
        <v>30</v>
      </c>
      <c r="E854">
        <v>29.099999999999998</v>
      </c>
      <c r="F854" s="33">
        <f>Table1[[#This Row],[Date]]</f>
        <v>44131</v>
      </c>
    </row>
    <row r="855" spans="1:6" x14ac:dyDescent="0.25">
      <c r="A855" s="5">
        <v>44132</v>
      </c>
      <c r="B855" t="s">
        <v>16</v>
      </c>
      <c r="C855">
        <v>30</v>
      </c>
      <c r="D855">
        <v>70</v>
      </c>
      <c r="E855">
        <v>67.899999999999991</v>
      </c>
      <c r="F855" s="33">
        <f>Table1[[#This Row],[Date]]</f>
        <v>44132</v>
      </c>
    </row>
    <row r="856" spans="1:6" x14ac:dyDescent="0.25">
      <c r="A856" s="5">
        <v>44133</v>
      </c>
      <c r="B856" t="s">
        <v>15</v>
      </c>
      <c r="C856">
        <v>20</v>
      </c>
      <c r="D856">
        <v>45</v>
      </c>
      <c r="E856">
        <v>43.65</v>
      </c>
      <c r="F856" s="33">
        <f>Table1[[#This Row],[Date]]</f>
        <v>44133</v>
      </c>
    </row>
    <row r="857" spans="1:6" x14ac:dyDescent="0.25">
      <c r="A857" s="5">
        <v>44134</v>
      </c>
      <c r="B857" t="s">
        <v>17</v>
      </c>
      <c r="C857">
        <v>33</v>
      </c>
      <c r="D857">
        <v>90</v>
      </c>
      <c r="E857">
        <v>87.3</v>
      </c>
      <c r="F857" s="33">
        <f>Table1[[#This Row],[Date]]</f>
        <v>44134</v>
      </c>
    </row>
    <row r="858" spans="1:6" x14ac:dyDescent="0.25">
      <c r="A858" s="5">
        <v>44135</v>
      </c>
      <c r="B858" t="s">
        <v>18</v>
      </c>
      <c r="C858">
        <v>21</v>
      </c>
      <c r="D858">
        <v>80</v>
      </c>
      <c r="E858">
        <v>77.599999999999994</v>
      </c>
      <c r="F858" s="33">
        <f>Table1[[#This Row],[Date]]</f>
        <v>44135</v>
      </c>
    </row>
    <row r="859" spans="1:6" x14ac:dyDescent="0.25">
      <c r="A859" s="5">
        <v>44136</v>
      </c>
      <c r="B859" t="s">
        <v>5</v>
      </c>
      <c r="C859">
        <v>89</v>
      </c>
      <c r="D859">
        <v>45</v>
      </c>
      <c r="E859">
        <v>43.65</v>
      </c>
      <c r="F859" s="33">
        <f>Table1[[#This Row],[Date]]</f>
        <v>44136</v>
      </c>
    </row>
    <row r="860" spans="1:6" x14ac:dyDescent="0.25">
      <c r="A860" s="5">
        <v>44137</v>
      </c>
      <c r="B860" t="s">
        <v>19</v>
      </c>
      <c r="C860">
        <v>1</v>
      </c>
      <c r="D860">
        <v>12</v>
      </c>
      <c r="E860">
        <v>11.64</v>
      </c>
      <c r="F860" s="33">
        <f>Table1[[#This Row],[Date]]</f>
        <v>44137</v>
      </c>
    </row>
    <row r="861" spans="1:6" x14ac:dyDescent="0.25">
      <c r="A861" s="5">
        <v>44138</v>
      </c>
      <c r="B861" t="s">
        <v>20</v>
      </c>
      <c r="C861">
        <v>20</v>
      </c>
      <c r="D861">
        <v>15</v>
      </c>
      <c r="E861">
        <v>14.549999999999999</v>
      </c>
      <c r="F861" s="33">
        <f>Table1[[#This Row],[Date]]</f>
        <v>44138</v>
      </c>
    </row>
    <row r="862" spans="1:6" x14ac:dyDescent="0.25">
      <c r="A862" s="5">
        <v>44139</v>
      </c>
      <c r="B862" t="s">
        <v>21</v>
      </c>
      <c r="C862">
        <v>30</v>
      </c>
      <c r="D862">
        <v>19</v>
      </c>
      <c r="E862">
        <v>18.43</v>
      </c>
      <c r="F862" s="33">
        <f>Table1[[#This Row],[Date]]</f>
        <v>44139</v>
      </c>
    </row>
    <row r="863" spans="1:6" x14ac:dyDescent="0.25">
      <c r="A863" s="5">
        <v>44140</v>
      </c>
      <c r="B863" t="s">
        <v>24</v>
      </c>
      <c r="C863">
        <v>2</v>
      </c>
      <c r="D863">
        <v>30</v>
      </c>
      <c r="E863">
        <v>29.099999999999998</v>
      </c>
      <c r="F863" s="33">
        <f>Table1[[#This Row],[Date]]</f>
        <v>44140</v>
      </c>
    </row>
    <row r="864" spans="1:6" x14ac:dyDescent="0.25">
      <c r="A864" s="5">
        <v>44142</v>
      </c>
      <c r="B864" t="s">
        <v>22</v>
      </c>
      <c r="C864">
        <v>5</v>
      </c>
      <c r="D864">
        <v>100</v>
      </c>
      <c r="E864">
        <v>97</v>
      </c>
      <c r="F864" s="33">
        <f>Table1[[#This Row],[Date]]</f>
        <v>44142</v>
      </c>
    </row>
    <row r="865" spans="1:6" x14ac:dyDescent="0.25">
      <c r="A865" s="5">
        <v>44144</v>
      </c>
      <c r="B865" t="s">
        <v>29</v>
      </c>
      <c r="C865">
        <v>8</v>
      </c>
      <c r="D865">
        <v>12</v>
      </c>
      <c r="E865">
        <v>11.64</v>
      </c>
      <c r="F865" s="33">
        <f>Table1[[#This Row],[Date]]</f>
        <v>44144</v>
      </c>
    </row>
    <row r="866" spans="1:6" x14ac:dyDescent="0.25">
      <c r="A866" s="5">
        <v>44145</v>
      </c>
      <c r="B866" t="s">
        <v>30</v>
      </c>
      <c r="C866">
        <v>10</v>
      </c>
      <c r="D866">
        <v>15</v>
      </c>
      <c r="E866">
        <v>14.549999999999999</v>
      </c>
      <c r="F866" s="33">
        <f>Table1[[#This Row],[Date]]</f>
        <v>44145</v>
      </c>
    </row>
    <row r="867" spans="1:6" x14ac:dyDescent="0.25">
      <c r="A867" s="5">
        <v>44146</v>
      </c>
      <c r="B867" t="s">
        <v>23</v>
      </c>
      <c r="C867">
        <v>7</v>
      </c>
      <c r="D867">
        <v>50</v>
      </c>
      <c r="E867">
        <v>48.5</v>
      </c>
      <c r="F867" s="33">
        <f>Table1[[#This Row],[Date]]</f>
        <v>44146</v>
      </c>
    </row>
    <row r="868" spans="1:6" x14ac:dyDescent="0.25">
      <c r="A868" s="5">
        <v>44147</v>
      </c>
      <c r="B868" t="s">
        <v>32</v>
      </c>
      <c r="C868">
        <v>8</v>
      </c>
      <c r="D868">
        <v>100</v>
      </c>
      <c r="E868">
        <v>97</v>
      </c>
      <c r="F868" s="33">
        <f>Table1[[#This Row],[Date]]</f>
        <v>44147</v>
      </c>
    </row>
    <row r="869" spans="1:6" x14ac:dyDescent="0.25">
      <c r="A869" s="5">
        <v>44148</v>
      </c>
      <c r="B869" t="s">
        <v>9</v>
      </c>
      <c r="C869">
        <v>9</v>
      </c>
      <c r="D869">
        <v>12</v>
      </c>
      <c r="E869">
        <v>11.64</v>
      </c>
      <c r="F869" s="33">
        <f>Table1[[#This Row],[Date]]</f>
        <v>44148</v>
      </c>
    </row>
    <row r="870" spans="1:6" x14ac:dyDescent="0.25">
      <c r="A870" s="5">
        <v>44149</v>
      </c>
      <c r="B870" t="s">
        <v>33</v>
      </c>
      <c r="C870">
        <v>4</v>
      </c>
      <c r="D870">
        <v>50</v>
      </c>
      <c r="E870">
        <v>48.5</v>
      </c>
      <c r="F870" s="33">
        <f>Table1[[#This Row],[Date]]</f>
        <v>44149</v>
      </c>
    </row>
    <row r="871" spans="1:6" x14ac:dyDescent="0.25">
      <c r="A871" s="5">
        <v>44150</v>
      </c>
      <c r="B871" t="s">
        <v>10</v>
      </c>
      <c r="C871">
        <v>8</v>
      </c>
      <c r="D871">
        <v>15</v>
      </c>
      <c r="E871">
        <v>14.549999999999999</v>
      </c>
      <c r="F871" s="33">
        <f>Table1[[#This Row],[Date]]</f>
        <v>44150</v>
      </c>
    </row>
    <row r="872" spans="1:6" x14ac:dyDescent="0.25">
      <c r="A872" s="5">
        <v>44151</v>
      </c>
      <c r="B872" t="s">
        <v>12</v>
      </c>
      <c r="C872">
        <v>200</v>
      </c>
      <c r="D872">
        <v>100</v>
      </c>
      <c r="E872">
        <v>97</v>
      </c>
      <c r="F872" s="33">
        <f>Table1[[#This Row],[Date]]</f>
        <v>44151</v>
      </c>
    </row>
    <row r="873" spans="1:6" x14ac:dyDescent="0.25">
      <c r="A873" s="5">
        <v>44152</v>
      </c>
      <c r="B873" t="s">
        <v>13</v>
      </c>
      <c r="C873">
        <v>600</v>
      </c>
      <c r="D873">
        <v>50</v>
      </c>
      <c r="E873">
        <v>48.5</v>
      </c>
      <c r="F873" s="33">
        <f>Table1[[#This Row],[Date]]</f>
        <v>44152</v>
      </c>
    </row>
    <row r="874" spans="1:6" x14ac:dyDescent="0.25">
      <c r="A874" s="5">
        <v>44153</v>
      </c>
      <c r="B874" t="s">
        <v>14</v>
      </c>
      <c r="C874">
        <v>80</v>
      </c>
      <c r="D874">
        <v>30</v>
      </c>
      <c r="E874">
        <v>29.099999999999998</v>
      </c>
      <c r="F874" s="33">
        <f>Table1[[#This Row],[Date]]</f>
        <v>44153</v>
      </c>
    </row>
    <row r="875" spans="1:6" x14ac:dyDescent="0.25">
      <c r="A875" s="5">
        <v>44154</v>
      </c>
      <c r="B875" t="s">
        <v>15</v>
      </c>
      <c r="C875">
        <v>50</v>
      </c>
      <c r="D875">
        <v>45</v>
      </c>
      <c r="E875">
        <v>43.65</v>
      </c>
      <c r="F875" s="33">
        <f>Table1[[#This Row],[Date]]</f>
        <v>44154</v>
      </c>
    </row>
    <row r="876" spans="1:6" x14ac:dyDescent="0.25">
      <c r="A876" s="5">
        <v>44155</v>
      </c>
      <c r="B876" t="s">
        <v>17</v>
      </c>
      <c r="C876">
        <v>40</v>
      </c>
      <c r="D876">
        <v>90</v>
      </c>
      <c r="E876">
        <v>87.3</v>
      </c>
      <c r="F876" s="33">
        <f>Table1[[#This Row],[Date]]</f>
        <v>44155</v>
      </c>
    </row>
    <row r="877" spans="1:6" x14ac:dyDescent="0.25">
      <c r="A877" s="5">
        <v>44156</v>
      </c>
      <c r="B877" t="s">
        <v>18</v>
      </c>
      <c r="C877">
        <v>30</v>
      </c>
      <c r="D877">
        <v>80</v>
      </c>
      <c r="E877">
        <v>77.599999999999994</v>
      </c>
      <c r="F877" s="33">
        <f>Table1[[#This Row],[Date]]</f>
        <v>44156</v>
      </c>
    </row>
    <row r="878" spans="1:6" x14ac:dyDescent="0.25">
      <c r="A878" s="5">
        <v>44157</v>
      </c>
      <c r="B878" t="s">
        <v>20</v>
      </c>
      <c r="C878">
        <v>20</v>
      </c>
      <c r="D878">
        <v>15</v>
      </c>
      <c r="E878">
        <v>14.549999999999999</v>
      </c>
      <c r="F878" s="33">
        <f>Table1[[#This Row],[Date]]</f>
        <v>44157</v>
      </c>
    </row>
    <row r="879" spans="1:6" x14ac:dyDescent="0.25">
      <c r="A879" s="5">
        <v>44158</v>
      </c>
      <c r="B879" t="s">
        <v>21</v>
      </c>
      <c r="C879">
        <v>33</v>
      </c>
      <c r="D879">
        <v>19</v>
      </c>
      <c r="E879">
        <v>18.43</v>
      </c>
      <c r="F879" s="33">
        <f>Table1[[#This Row],[Date]]</f>
        <v>44158</v>
      </c>
    </row>
    <row r="880" spans="1:6" x14ac:dyDescent="0.25">
      <c r="A880" s="5">
        <v>44159</v>
      </c>
      <c r="B880" t="s">
        <v>24</v>
      </c>
      <c r="C880">
        <v>21</v>
      </c>
      <c r="D880">
        <v>30</v>
      </c>
      <c r="E880">
        <v>29.099999999999998</v>
      </c>
      <c r="F880" s="33">
        <f>Table1[[#This Row],[Date]]</f>
        <v>44159</v>
      </c>
    </row>
    <row r="881" spans="1:6" x14ac:dyDescent="0.25">
      <c r="A881" s="5">
        <v>44160</v>
      </c>
      <c r="B881" t="s">
        <v>25</v>
      </c>
      <c r="C881">
        <v>89</v>
      </c>
      <c r="D881">
        <v>45</v>
      </c>
      <c r="E881">
        <v>43.65</v>
      </c>
      <c r="F881" s="33">
        <f>Table1[[#This Row],[Date]]</f>
        <v>44160</v>
      </c>
    </row>
    <row r="882" spans="1:6" x14ac:dyDescent="0.25">
      <c r="A882" s="5">
        <v>44161</v>
      </c>
      <c r="B882" t="s">
        <v>26</v>
      </c>
      <c r="C882">
        <v>1</v>
      </c>
      <c r="D882">
        <v>70</v>
      </c>
      <c r="E882">
        <v>67.899999999999991</v>
      </c>
      <c r="F882" s="33">
        <f>Table1[[#This Row],[Date]]</f>
        <v>44161</v>
      </c>
    </row>
    <row r="883" spans="1:6" x14ac:dyDescent="0.25">
      <c r="A883" s="5">
        <v>44162</v>
      </c>
      <c r="B883" t="s">
        <v>27</v>
      </c>
      <c r="C883">
        <v>20</v>
      </c>
      <c r="D883">
        <v>90</v>
      </c>
      <c r="E883">
        <v>87.3</v>
      </c>
      <c r="F883" s="33">
        <f>Table1[[#This Row],[Date]]</f>
        <v>44162</v>
      </c>
    </row>
    <row r="884" spans="1:6" x14ac:dyDescent="0.25">
      <c r="A884" s="5">
        <v>44163</v>
      </c>
      <c r="B884" t="s">
        <v>28</v>
      </c>
      <c r="C884">
        <v>30</v>
      </c>
      <c r="D884">
        <v>80</v>
      </c>
      <c r="E884">
        <v>77.599999999999994</v>
      </c>
      <c r="F884" s="33">
        <f>Table1[[#This Row],[Date]]</f>
        <v>44163</v>
      </c>
    </row>
    <row r="885" spans="1:6" x14ac:dyDescent="0.25">
      <c r="A885" s="5">
        <v>44164</v>
      </c>
      <c r="B885" t="s">
        <v>29</v>
      </c>
      <c r="C885">
        <v>2</v>
      </c>
      <c r="D885">
        <v>12</v>
      </c>
      <c r="E885">
        <v>11.64</v>
      </c>
      <c r="F885" s="33">
        <f>Table1[[#This Row],[Date]]</f>
        <v>44164</v>
      </c>
    </row>
    <row r="886" spans="1:6" x14ac:dyDescent="0.25">
      <c r="A886" s="5">
        <v>44165</v>
      </c>
      <c r="B886" t="s">
        <v>30</v>
      </c>
      <c r="C886">
        <v>5</v>
      </c>
      <c r="D886">
        <v>15</v>
      </c>
      <c r="E886">
        <v>14.549999999999999</v>
      </c>
      <c r="F886" s="33">
        <f>Table1[[#This Row],[Date]]</f>
        <v>44165</v>
      </c>
    </row>
    <row r="887" spans="1:6" x14ac:dyDescent="0.25">
      <c r="A887" s="5">
        <v>44166</v>
      </c>
      <c r="B887" t="s">
        <v>23</v>
      </c>
      <c r="C887">
        <v>8</v>
      </c>
      <c r="D887">
        <v>50</v>
      </c>
      <c r="E887">
        <v>48.5</v>
      </c>
      <c r="F887" s="33">
        <f>Table1[[#This Row],[Date]]</f>
        <v>44166</v>
      </c>
    </row>
    <row r="888" spans="1:6" x14ac:dyDescent="0.25">
      <c r="A888" s="5">
        <v>44167</v>
      </c>
      <c r="B888" t="s">
        <v>8</v>
      </c>
      <c r="C888">
        <v>10</v>
      </c>
      <c r="D888">
        <v>80</v>
      </c>
      <c r="E888">
        <v>77.599999999999994</v>
      </c>
      <c r="F888" s="33">
        <f>Table1[[#This Row],[Date]]</f>
        <v>44167</v>
      </c>
    </row>
    <row r="889" spans="1:6" x14ac:dyDescent="0.25">
      <c r="A889" s="5">
        <v>44168</v>
      </c>
      <c r="B889" t="s">
        <v>2</v>
      </c>
      <c r="C889">
        <v>7</v>
      </c>
      <c r="D889">
        <v>100</v>
      </c>
      <c r="E889">
        <v>97</v>
      </c>
      <c r="F889" s="33">
        <f>Table1[[#This Row],[Date]]</f>
        <v>44168</v>
      </c>
    </row>
    <row r="890" spans="1:6" x14ac:dyDescent="0.25">
      <c r="A890" s="5">
        <v>44169</v>
      </c>
      <c r="B890" t="s">
        <v>31</v>
      </c>
      <c r="C890">
        <v>8</v>
      </c>
      <c r="D890">
        <v>19</v>
      </c>
      <c r="E890">
        <v>18.43</v>
      </c>
      <c r="F890" s="33">
        <f>Table1[[#This Row],[Date]]</f>
        <v>44169</v>
      </c>
    </row>
    <row r="891" spans="1:6" x14ac:dyDescent="0.25">
      <c r="A891" s="5">
        <v>44170</v>
      </c>
      <c r="B891" t="s">
        <v>3</v>
      </c>
      <c r="C891">
        <v>9</v>
      </c>
      <c r="D891">
        <v>50</v>
      </c>
      <c r="E891">
        <v>48.5</v>
      </c>
      <c r="F891" s="33">
        <f>Table1[[#This Row],[Date]]</f>
        <v>44170</v>
      </c>
    </row>
    <row r="892" spans="1:6" x14ac:dyDescent="0.25">
      <c r="A892" s="5">
        <v>44171</v>
      </c>
      <c r="B892" t="s">
        <v>17</v>
      </c>
      <c r="C892">
        <v>4</v>
      </c>
      <c r="D892">
        <v>90</v>
      </c>
      <c r="E892">
        <v>87.3</v>
      </c>
      <c r="F892" s="33">
        <f>Table1[[#This Row],[Date]]</f>
        <v>44171</v>
      </c>
    </row>
    <row r="893" spans="1:6" x14ac:dyDescent="0.25">
      <c r="A893" s="5">
        <v>44172</v>
      </c>
      <c r="B893" t="s">
        <v>18</v>
      </c>
      <c r="C893">
        <v>8</v>
      </c>
      <c r="D893">
        <v>80</v>
      </c>
      <c r="E893">
        <v>77.599999999999994</v>
      </c>
      <c r="F893" s="33">
        <f>Table1[[#This Row],[Date]]</f>
        <v>44172</v>
      </c>
    </row>
    <row r="894" spans="1:6" x14ac:dyDescent="0.25">
      <c r="A894" s="5">
        <v>44173</v>
      </c>
      <c r="B894" t="s">
        <v>20</v>
      </c>
      <c r="C894">
        <v>200</v>
      </c>
      <c r="D894">
        <v>15</v>
      </c>
      <c r="E894">
        <v>14.549999999999999</v>
      </c>
      <c r="F894" s="33">
        <f>Table1[[#This Row],[Date]]</f>
        <v>44173</v>
      </c>
    </row>
    <row r="895" spans="1:6" x14ac:dyDescent="0.25">
      <c r="A895" s="5">
        <v>44174</v>
      </c>
      <c r="B895" t="s">
        <v>21</v>
      </c>
      <c r="C895">
        <v>600</v>
      </c>
      <c r="D895">
        <v>19</v>
      </c>
      <c r="E895">
        <v>18.43</v>
      </c>
      <c r="F895" s="33">
        <f>Table1[[#This Row],[Date]]</f>
        <v>44174</v>
      </c>
    </row>
    <row r="896" spans="1:6" x14ac:dyDescent="0.25">
      <c r="A896" s="5">
        <v>44175</v>
      </c>
      <c r="B896" t="s">
        <v>24</v>
      </c>
      <c r="C896">
        <v>80</v>
      </c>
      <c r="D896">
        <v>30</v>
      </c>
      <c r="E896">
        <v>29.099999999999998</v>
      </c>
      <c r="F896" s="33">
        <f>Table1[[#This Row],[Date]]</f>
        <v>44175</v>
      </c>
    </row>
    <row r="897" spans="1:6" x14ac:dyDescent="0.25">
      <c r="A897" s="5">
        <v>44176</v>
      </c>
      <c r="B897" t="s">
        <v>25</v>
      </c>
      <c r="C897">
        <v>50</v>
      </c>
      <c r="D897">
        <v>45</v>
      </c>
      <c r="E897">
        <v>43.65</v>
      </c>
      <c r="F897" s="33">
        <f>Table1[[#This Row],[Date]]</f>
        <v>44176</v>
      </c>
    </row>
    <row r="898" spans="1:6" x14ac:dyDescent="0.25">
      <c r="A898" s="5">
        <v>44177</v>
      </c>
      <c r="B898" t="s">
        <v>26</v>
      </c>
      <c r="C898">
        <v>40</v>
      </c>
      <c r="D898">
        <v>70</v>
      </c>
      <c r="E898">
        <v>67.899999999999991</v>
      </c>
      <c r="F898" s="33">
        <f>Table1[[#This Row],[Date]]</f>
        <v>44177</v>
      </c>
    </row>
    <row r="899" spans="1:6" x14ac:dyDescent="0.25">
      <c r="A899" s="5">
        <v>44178</v>
      </c>
      <c r="B899" t="s">
        <v>27</v>
      </c>
      <c r="C899">
        <v>30</v>
      </c>
      <c r="D899">
        <v>90</v>
      </c>
      <c r="E899">
        <v>87.3</v>
      </c>
      <c r="F899" s="33">
        <f>Table1[[#This Row],[Date]]</f>
        <v>44178</v>
      </c>
    </row>
    <row r="900" spans="1:6" x14ac:dyDescent="0.25">
      <c r="A900" s="5">
        <v>44179</v>
      </c>
      <c r="B900" t="s">
        <v>28</v>
      </c>
      <c r="C900">
        <v>20</v>
      </c>
      <c r="D900">
        <v>80</v>
      </c>
      <c r="E900">
        <v>77.599999999999994</v>
      </c>
      <c r="F900" s="33">
        <f>Table1[[#This Row],[Date]]</f>
        <v>44179</v>
      </c>
    </row>
    <row r="901" spans="1:6" x14ac:dyDescent="0.25">
      <c r="A901" s="5">
        <v>44180</v>
      </c>
      <c r="B901" t="s">
        <v>29</v>
      </c>
      <c r="C901">
        <v>33</v>
      </c>
      <c r="D901">
        <v>12</v>
      </c>
      <c r="E901">
        <v>11.64</v>
      </c>
      <c r="F901" s="33">
        <f>Table1[[#This Row],[Date]]</f>
        <v>44180</v>
      </c>
    </row>
    <row r="902" spans="1:6" x14ac:dyDescent="0.25">
      <c r="A902" s="5">
        <v>44181</v>
      </c>
      <c r="B902" t="s">
        <v>30</v>
      </c>
      <c r="C902">
        <v>21</v>
      </c>
      <c r="D902">
        <v>15</v>
      </c>
      <c r="E902">
        <v>14.549999999999999</v>
      </c>
      <c r="F902" s="33">
        <f>Table1[[#This Row],[Date]]</f>
        <v>44181</v>
      </c>
    </row>
    <row r="903" spans="1:6" x14ac:dyDescent="0.25">
      <c r="A903" s="5">
        <v>44182</v>
      </c>
      <c r="B903" t="s">
        <v>23</v>
      </c>
      <c r="C903">
        <v>89</v>
      </c>
      <c r="D903">
        <v>50</v>
      </c>
      <c r="E903">
        <v>48.5</v>
      </c>
      <c r="F903" s="33">
        <f>Table1[[#This Row],[Date]]</f>
        <v>44182</v>
      </c>
    </row>
    <row r="904" spans="1:6" x14ac:dyDescent="0.25">
      <c r="A904" s="5">
        <v>44183</v>
      </c>
      <c r="B904" t="s">
        <v>8</v>
      </c>
      <c r="C904">
        <v>1</v>
      </c>
      <c r="D904">
        <v>80</v>
      </c>
      <c r="E904">
        <v>77.599999999999994</v>
      </c>
      <c r="F904" s="33">
        <f>Table1[[#This Row],[Date]]</f>
        <v>44183</v>
      </c>
    </row>
    <row r="905" spans="1:6" x14ac:dyDescent="0.25">
      <c r="A905" s="5">
        <v>44184</v>
      </c>
      <c r="B905" t="s">
        <v>2</v>
      </c>
      <c r="C905">
        <v>20</v>
      </c>
      <c r="D905">
        <v>100</v>
      </c>
      <c r="E905">
        <v>97</v>
      </c>
      <c r="F905" s="33">
        <f>Table1[[#This Row],[Date]]</f>
        <v>44184</v>
      </c>
    </row>
    <row r="906" spans="1:6" x14ac:dyDescent="0.25">
      <c r="A906" s="5">
        <v>44185</v>
      </c>
      <c r="B906" t="s">
        <v>31</v>
      </c>
      <c r="C906">
        <v>30</v>
      </c>
      <c r="D906">
        <v>19</v>
      </c>
      <c r="E906">
        <v>18.43</v>
      </c>
      <c r="F906" s="33">
        <f>Table1[[#This Row],[Date]]</f>
        <v>44185</v>
      </c>
    </row>
    <row r="907" spans="1:6" x14ac:dyDescent="0.25">
      <c r="A907" s="5">
        <v>44186</v>
      </c>
      <c r="B907" t="s">
        <v>3</v>
      </c>
      <c r="C907">
        <v>2</v>
      </c>
      <c r="D907">
        <v>50</v>
      </c>
      <c r="E907">
        <v>48.5</v>
      </c>
      <c r="F907" s="33">
        <f>Table1[[#This Row],[Date]]</f>
        <v>44186</v>
      </c>
    </row>
    <row r="908" spans="1:6" x14ac:dyDescent="0.25">
      <c r="A908" s="5">
        <v>43832</v>
      </c>
      <c r="B908" t="s">
        <v>11</v>
      </c>
      <c r="C908">
        <v>5</v>
      </c>
      <c r="D908">
        <v>19</v>
      </c>
      <c r="E908">
        <v>18.43</v>
      </c>
      <c r="F908" s="33">
        <f>Table1[[#This Row],[Date]]</f>
        <v>43832</v>
      </c>
    </row>
    <row r="909" spans="1:6" x14ac:dyDescent="0.25">
      <c r="A909" s="5">
        <v>43833</v>
      </c>
      <c r="B909" t="s">
        <v>4</v>
      </c>
      <c r="C909">
        <v>8</v>
      </c>
      <c r="D909">
        <v>30</v>
      </c>
      <c r="E909">
        <v>29.099999999999998</v>
      </c>
      <c r="F909" s="33">
        <f>Table1[[#This Row],[Date]]</f>
        <v>43833</v>
      </c>
    </row>
    <row r="910" spans="1:6" x14ac:dyDescent="0.25">
      <c r="A910" s="5">
        <v>43834</v>
      </c>
      <c r="B910" t="s">
        <v>16</v>
      </c>
      <c r="C910">
        <v>10</v>
      </c>
      <c r="D910">
        <v>70</v>
      </c>
      <c r="E910">
        <v>67.899999999999991</v>
      </c>
      <c r="F910" s="33">
        <f>Table1[[#This Row],[Date]]</f>
        <v>43834</v>
      </c>
    </row>
    <row r="911" spans="1:6" x14ac:dyDescent="0.25">
      <c r="A911" s="5">
        <v>43835</v>
      </c>
      <c r="B911" t="s">
        <v>5</v>
      </c>
      <c r="C911">
        <v>7</v>
      </c>
      <c r="D911">
        <v>45</v>
      </c>
      <c r="E911">
        <v>43.65</v>
      </c>
      <c r="F911" s="33">
        <f>Table1[[#This Row],[Date]]</f>
        <v>43835</v>
      </c>
    </row>
    <row r="912" spans="1:6" x14ac:dyDescent="0.25">
      <c r="A912" s="5">
        <v>43836</v>
      </c>
      <c r="B912" t="s">
        <v>19</v>
      </c>
      <c r="C912">
        <v>8</v>
      </c>
      <c r="D912">
        <v>12</v>
      </c>
      <c r="E912">
        <v>11.64</v>
      </c>
      <c r="F912" s="33">
        <f>Table1[[#This Row],[Date]]</f>
        <v>43836</v>
      </c>
    </row>
    <row r="913" spans="1:6" x14ac:dyDescent="0.25">
      <c r="A913" s="5">
        <v>43837</v>
      </c>
      <c r="B913" t="s">
        <v>6</v>
      </c>
      <c r="C913">
        <v>9</v>
      </c>
      <c r="D913">
        <v>70</v>
      </c>
      <c r="E913">
        <v>67.899999999999991</v>
      </c>
      <c r="F913" s="33">
        <f>Table1[[#This Row],[Date]]</f>
        <v>43837</v>
      </c>
    </row>
    <row r="914" spans="1:6" x14ac:dyDescent="0.25">
      <c r="A914" s="5">
        <v>43838</v>
      </c>
      <c r="B914" t="s">
        <v>22</v>
      </c>
      <c r="C914">
        <v>4</v>
      </c>
      <c r="D914">
        <v>100</v>
      </c>
      <c r="E914">
        <v>97</v>
      </c>
      <c r="F914" s="33">
        <f>Table1[[#This Row],[Date]]</f>
        <v>43838</v>
      </c>
    </row>
    <row r="915" spans="1:6" x14ac:dyDescent="0.25">
      <c r="A915" s="5">
        <v>43839</v>
      </c>
      <c r="B915" t="s">
        <v>7</v>
      </c>
      <c r="C915">
        <v>8</v>
      </c>
      <c r="D915">
        <v>90</v>
      </c>
      <c r="E915">
        <v>87.3</v>
      </c>
      <c r="F915" s="33">
        <f>Table1[[#This Row],[Date]]</f>
        <v>43839</v>
      </c>
    </row>
    <row r="916" spans="1:6" x14ac:dyDescent="0.25">
      <c r="A916" s="5">
        <v>43840</v>
      </c>
      <c r="B916" t="s">
        <v>32</v>
      </c>
      <c r="C916">
        <v>200</v>
      </c>
      <c r="D916">
        <v>100</v>
      </c>
      <c r="E916">
        <v>97</v>
      </c>
      <c r="F916" s="33">
        <f>Table1[[#This Row],[Date]]</f>
        <v>43840</v>
      </c>
    </row>
    <row r="917" spans="1:6" x14ac:dyDescent="0.25">
      <c r="A917" s="5">
        <v>43841</v>
      </c>
      <c r="B917" t="s">
        <v>8</v>
      </c>
      <c r="C917">
        <v>600</v>
      </c>
      <c r="D917">
        <v>80</v>
      </c>
      <c r="E917">
        <v>77.599999999999994</v>
      </c>
      <c r="F917" s="33">
        <f>Table1[[#This Row],[Date]]</f>
        <v>43841</v>
      </c>
    </row>
    <row r="918" spans="1:6" x14ac:dyDescent="0.25">
      <c r="A918" s="5">
        <v>43842</v>
      </c>
      <c r="B918" t="s">
        <v>2</v>
      </c>
      <c r="C918">
        <v>80</v>
      </c>
      <c r="D918">
        <v>100</v>
      </c>
      <c r="E918">
        <v>97</v>
      </c>
      <c r="F918" s="33">
        <f>Table1[[#This Row],[Date]]</f>
        <v>43842</v>
      </c>
    </row>
    <row r="919" spans="1:6" x14ac:dyDescent="0.25">
      <c r="A919" s="5">
        <v>43843</v>
      </c>
      <c r="B919" t="s">
        <v>9</v>
      </c>
      <c r="C919">
        <v>50</v>
      </c>
      <c r="D919">
        <v>12</v>
      </c>
      <c r="E919">
        <v>11.64</v>
      </c>
      <c r="F919" s="33">
        <f>Table1[[#This Row],[Date]]</f>
        <v>43843</v>
      </c>
    </row>
    <row r="920" spans="1:6" x14ac:dyDescent="0.25">
      <c r="A920" s="5">
        <v>43844</v>
      </c>
      <c r="B920" t="s">
        <v>33</v>
      </c>
      <c r="C920">
        <v>40</v>
      </c>
      <c r="D920">
        <v>50</v>
      </c>
      <c r="E920">
        <v>48.5</v>
      </c>
      <c r="F920" s="33">
        <f>Table1[[#This Row],[Date]]</f>
        <v>43844</v>
      </c>
    </row>
    <row r="921" spans="1:6" x14ac:dyDescent="0.25">
      <c r="A921" s="5">
        <v>43845</v>
      </c>
      <c r="B921" t="s">
        <v>3</v>
      </c>
      <c r="C921">
        <v>30</v>
      </c>
      <c r="D921">
        <v>50</v>
      </c>
      <c r="E921">
        <v>48.5</v>
      </c>
      <c r="F921" s="33">
        <f>Table1[[#This Row],[Date]]</f>
        <v>43845</v>
      </c>
    </row>
    <row r="922" spans="1:6" x14ac:dyDescent="0.25">
      <c r="A922" s="5">
        <v>43846</v>
      </c>
      <c r="B922" t="s">
        <v>10</v>
      </c>
      <c r="C922">
        <v>20</v>
      </c>
      <c r="D922">
        <v>15</v>
      </c>
      <c r="E922">
        <v>14.549999999999999</v>
      </c>
      <c r="F922" s="33">
        <f>Table1[[#This Row],[Date]]</f>
        <v>43846</v>
      </c>
    </row>
    <row r="923" spans="1:6" x14ac:dyDescent="0.25">
      <c r="A923" s="5">
        <v>43847</v>
      </c>
      <c r="B923" t="s">
        <v>11</v>
      </c>
      <c r="C923">
        <v>33</v>
      </c>
      <c r="D923">
        <v>19</v>
      </c>
      <c r="E923">
        <v>18.43</v>
      </c>
      <c r="F923" s="33">
        <f>Table1[[#This Row],[Date]]</f>
        <v>43847</v>
      </c>
    </row>
    <row r="924" spans="1:6" x14ac:dyDescent="0.25">
      <c r="A924" s="5">
        <v>43848</v>
      </c>
      <c r="B924" t="s">
        <v>12</v>
      </c>
      <c r="C924">
        <v>21</v>
      </c>
      <c r="D924">
        <v>100</v>
      </c>
      <c r="E924">
        <v>97</v>
      </c>
      <c r="F924" s="33">
        <f>Table1[[#This Row],[Date]]</f>
        <v>43848</v>
      </c>
    </row>
    <row r="925" spans="1:6" x14ac:dyDescent="0.25">
      <c r="A925" s="5">
        <v>43849</v>
      </c>
      <c r="B925" t="s">
        <v>13</v>
      </c>
      <c r="C925">
        <v>89</v>
      </c>
      <c r="D925">
        <v>50</v>
      </c>
      <c r="E925">
        <v>48.5</v>
      </c>
      <c r="F925" s="33">
        <f>Table1[[#This Row],[Date]]</f>
        <v>43849</v>
      </c>
    </row>
    <row r="926" spans="1:6" x14ac:dyDescent="0.25">
      <c r="A926" s="5">
        <v>43850</v>
      </c>
      <c r="B926" t="s">
        <v>14</v>
      </c>
      <c r="C926">
        <v>1</v>
      </c>
      <c r="D926">
        <v>30</v>
      </c>
      <c r="E926">
        <v>29.099999999999998</v>
      </c>
      <c r="F926" s="33">
        <f>Table1[[#This Row],[Date]]</f>
        <v>43850</v>
      </c>
    </row>
    <row r="927" spans="1:6" x14ac:dyDescent="0.25">
      <c r="A927" s="5">
        <v>43851</v>
      </c>
      <c r="B927" t="s">
        <v>15</v>
      </c>
      <c r="C927">
        <v>20</v>
      </c>
      <c r="D927">
        <v>45</v>
      </c>
      <c r="E927">
        <v>43.65</v>
      </c>
      <c r="F927" s="33">
        <f>Table1[[#This Row],[Date]]</f>
        <v>43851</v>
      </c>
    </row>
    <row r="928" spans="1:6" x14ac:dyDescent="0.25">
      <c r="A928" s="5">
        <v>43852</v>
      </c>
      <c r="B928" t="s">
        <v>4</v>
      </c>
      <c r="C928">
        <v>30</v>
      </c>
      <c r="D928">
        <v>30</v>
      </c>
      <c r="E928">
        <v>29.099999999999998</v>
      </c>
      <c r="F928" s="33">
        <f>Table1[[#This Row],[Date]]</f>
        <v>43852</v>
      </c>
    </row>
    <row r="929" spans="1:6" x14ac:dyDescent="0.25">
      <c r="A929" s="5">
        <v>43853</v>
      </c>
      <c r="B929" t="s">
        <v>16</v>
      </c>
      <c r="C929">
        <v>2</v>
      </c>
      <c r="D929">
        <v>70</v>
      </c>
      <c r="E929">
        <v>67.899999999999991</v>
      </c>
      <c r="F929" s="33">
        <f>Table1[[#This Row],[Date]]</f>
        <v>43853</v>
      </c>
    </row>
    <row r="930" spans="1:6" x14ac:dyDescent="0.25">
      <c r="A930" s="5">
        <v>43854</v>
      </c>
      <c r="B930" t="s">
        <v>15</v>
      </c>
      <c r="C930">
        <v>5</v>
      </c>
      <c r="D930">
        <v>45</v>
      </c>
      <c r="E930">
        <v>43.65</v>
      </c>
      <c r="F930" s="33">
        <f>Table1[[#This Row],[Date]]</f>
        <v>43854</v>
      </c>
    </row>
    <row r="931" spans="1:6" x14ac:dyDescent="0.25">
      <c r="A931" s="5">
        <v>43855</v>
      </c>
      <c r="B931" t="s">
        <v>17</v>
      </c>
      <c r="C931">
        <v>8</v>
      </c>
      <c r="D931">
        <v>90</v>
      </c>
      <c r="E931">
        <v>87.3</v>
      </c>
      <c r="F931" s="33">
        <f>Table1[[#This Row],[Date]]</f>
        <v>43855</v>
      </c>
    </row>
    <row r="932" spans="1:6" x14ac:dyDescent="0.25">
      <c r="A932" s="5">
        <v>43856</v>
      </c>
      <c r="B932" t="s">
        <v>18</v>
      </c>
      <c r="C932">
        <v>10</v>
      </c>
      <c r="D932">
        <v>80</v>
      </c>
      <c r="E932">
        <v>77.599999999999994</v>
      </c>
      <c r="F932" s="33">
        <f>Table1[[#This Row],[Date]]</f>
        <v>43856</v>
      </c>
    </row>
    <row r="933" spans="1:6" x14ac:dyDescent="0.25">
      <c r="A933" s="5">
        <v>43857</v>
      </c>
      <c r="B933" t="s">
        <v>5</v>
      </c>
      <c r="C933">
        <v>7</v>
      </c>
      <c r="D933">
        <v>45</v>
      </c>
      <c r="E933">
        <v>43.65</v>
      </c>
      <c r="F933" s="33">
        <f>Table1[[#This Row],[Date]]</f>
        <v>43857</v>
      </c>
    </row>
    <row r="934" spans="1:6" x14ac:dyDescent="0.25">
      <c r="A934" s="5">
        <v>43858</v>
      </c>
      <c r="B934" t="s">
        <v>19</v>
      </c>
      <c r="C934">
        <v>8</v>
      </c>
      <c r="D934">
        <v>12</v>
      </c>
      <c r="E934">
        <v>11.64</v>
      </c>
      <c r="F934" s="33">
        <f>Table1[[#This Row],[Date]]</f>
        <v>43858</v>
      </c>
    </row>
    <row r="935" spans="1:6" x14ac:dyDescent="0.25">
      <c r="A935" s="5">
        <v>43859</v>
      </c>
      <c r="B935" t="s">
        <v>20</v>
      </c>
      <c r="C935">
        <v>9</v>
      </c>
      <c r="D935">
        <v>15</v>
      </c>
      <c r="E935">
        <v>14.549999999999999</v>
      </c>
      <c r="F935" s="33">
        <f>Table1[[#This Row],[Date]]</f>
        <v>43859</v>
      </c>
    </row>
    <row r="936" spans="1:6" x14ac:dyDescent="0.25">
      <c r="A936" s="5">
        <v>43860</v>
      </c>
      <c r="B936" t="s">
        <v>21</v>
      </c>
      <c r="C936">
        <v>4</v>
      </c>
      <c r="D936">
        <v>19</v>
      </c>
      <c r="E936">
        <v>18.43</v>
      </c>
      <c r="F936" s="33">
        <f>Table1[[#This Row],[Date]]</f>
        <v>43860</v>
      </c>
    </row>
    <row r="937" spans="1:6" x14ac:dyDescent="0.25">
      <c r="A937" s="5">
        <v>43861</v>
      </c>
      <c r="B937" t="s">
        <v>24</v>
      </c>
      <c r="C937">
        <v>8</v>
      </c>
      <c r="D937">
        <v>30</v>
      </c>
      <c r="E937">
        <v>29.099999999999998</v>
      </c>
      <c r="F937" s="33">
        <f>Table1[[#This Row],[Date]]</f>
        <v>43861</v>
      </c>
    </row>
    <row r="938" spans="1:6" x14ac:dyDescent="0.25">
      <c r="A938" s="5">
        <v>43862</v>
      </c>
      <c r="B938" t="s">
        <v>6</v>
      </c>
      <c r="C938">
        <v>200</v>
      </c>
      <c r="D938">
        <v>70</v>
      </c>
      <c r="E938">
        <v>67.899999999999991</v>
      </c>
      <c r="F938" s="33">
        <f>Table1[[#This Row],[Date]]</f>
        <v>43862</v>
      </c>
    </row>
    <row r="939" spans="1:6" x14ac:dyDescent="0.25">
      <c r="A939" s="5">
        <v>43863</v>
      </c>
      <c r="B939" t="s">
        <v>22</v>
      </c>
      <c r="C939">
        <v>600</v>
      </c>
      <c r="D939">
        <v>100</v>
      </c>
      <c r="E939">
        <v>97</v>
      </c>
      <c r="F939" s="33">
        <f>Table1[[#This Row],[Date]]</f>
        <v>43863</v>
      </c>
    </row>
    <row r="940" spans="1:6" x14ac:dyDescent="0.25">
      <c r="A940" s="5">
        <v>43864</v>
      </c>
      <c r="B940" t="s">
        <v>7</v>
      </c>
      <c r="C940">
        <v>80</v>
      </c>
      <c r="D940">
        <v>90</v>
      </c>
      <c r="E940">
        <v>87.3</v>
      </c>
      <c r="F940" s="33">
        <f>Table1[[#This Row],[Date]]</f>
        <v>43864</v>
      </c>
    </row>
    <row r="941" spans="1:6" x14ac:dyDescent="0.25">
      <c r="A941" s="5">
        <v>43865</v>
      </c>
      <c r="B941" t="s">
        <v>29</v>
      </c>
      <c r="C941">
        <v>50</v>
      </c>
      <c r="D941">
        <v>12</v>
      </c>
      <c r="E941">
        <v>11.64</v>
      </c>
      <c r="F941" s="33">
        <f>Table1[[#This Row],[Date]]</f>
        <v>43865</v>
      </c>
    </row>
    <row r="942" spans="1:6" x14ac:dyDescent="0.25">
      <c r="A942" s="5">
        <v>43866</v>
      </c>
      <c r="B942" t="s">
        <v>30</v>
      </c>
      <c r="C942">
        <v>40</v>
      </c>
      <c r="D942">
        <v>15</v>
      </c>
      <c r="E942">
        <v>14.549999999999999</v>
      </c>
      <c r="F942" s="33">
        <f>Table1[[#This Row],[Date]]</f>
        <v>43866</v>
      </c>
    </row>
    <row r="943" spans="1:6" x14ac:dyDescent="0.25">
      <c r="A943" s="5">
        <v>43867</v>
      </c>
      <c r="B943" t="s">
        <v>23</v>
      </c>
      <c r="C943">
        <v>30</v>
      </c>
      <c r="D943">
        <v>50</v>
      </c>
      <c r="E943">
        <v>48.5</v>
      </c>
      <c r="F943" s="33">
        <f>Table1[[#This Row],[Date]]</f>
        <v>43867</v>
      </c>
    </row>
    <row r="944" spans="1:6" x14ac:dyDescent="0.25">
      <c r="A944" s="5">
        <v>43868</v>
      </c>
      <c r="B944" t="s">
        <v>32</v>
      </c>
      <c r="C944">
        <v>20</v>
      </c>
      <c r="D944">
        <v>100</v>
      </c>
      <c r="E944">
        <v>97</v>
      </c>
      <c r="F944" s="33">
        <f>Table1[[#This Row],[Date]]</f>
        <v>43868</v>
      </c>
    </row>
    <row r="945" spans="1:6" x14ac:dyDescent="0.25">
      <c r="A945" s="5">
        <v>43869</v>
      </c>
      <c r="B945" t="s">
        <v>9</v>
      </c>
      <c r="C945">
        <v>33</v>
      </c>
      <c r="D945">
        <v>12</v>
      </c>
      <c r="E945">
        <v>11.64</v>
      </c>
      <c r="F945" s="33">
        <f>Table1[[#This Row],[Date]]</f>
        <v>43869</v>
      </c>
    </row>
    <row r="946" spans="1:6" x14ac:dyDescent="0.25">
      <c r="A946" s="5">
        <v>43870</v>
      </c>
      <c r="B946" t="s">
        <v>33</v>
      </c>
      <c r="C946">
        <v>21</v>
      </c>
      <c r="D946">
        <v>50</v>
      </c>
      <c r="E946">
        <v>48.5</v>
      </c>
      <c r="F946" s="33">
        <f>Table1[[#This Row],[Date]]</f>
        <v>43870</v>
      </c>
    </row>
    <row r="947" spans="1:6" x14ac:dyDescent="0.25">
      <c r="A947" s="5">
        <v>43871</v>
      </c>
      <c r="B947" t="s">
        <v>10</v>
      </c>
      <c r="C947">
        <v>89</v>
      </c>
      <c r="D947">
        <v>15</v>
      </c>
      <c r="E947">
        <v>14.549999999999999</v>
      </c>
      <c r="F947" s="33">
        <f>Table1[[#This Row],[Date]]</f>
        <v>43871</v>
      </c>
    </row>
    <row r="948" spans="1:6" x14ac:dyDescent="0.25">
      <c r="A948" s="5">
        <v>43872</v>
      </c>
      <c r="B948" t="s">
        <v>12</v>
      </c>
      <c r="C948">
        <v>1</v>
      </c>
      <c r="D948">
        <v>100</v>
      </c>
      <c r="E948">
        <v>97</v>
      </c>
      <c r="F948" s="33">
        <f>Table1[[#This Row],[Date]]</f>
        <v>43872</v>
      </c>
    </row>
    <row r="949" spans="1:6" x14ac:dyDescent="0.25">
      <c r="A949" s="5">
        <v>43873</v>
      </c>
      <c r="B949" t="s">
        <v>13</v>
      </c>
      <c r="C949">
        <v>20</v>
      </c>
      <c r="D949">
        <v>50</v>
      </c>
      <c r="E949">
        <v>48.5</v>
      </c>
      <c r="F949" s="33">
        <f>Table1[[#This Row],[Date]]</f>
        <v>43873</v>
      </c>
    </row>
    <row r="950" spans="1:6" x14ac:dyDescent="0.25">
      <c r="A950" s="5">
        <v>43874</v>
      </c>
      <c r="B950" t="s">
        <v>14</v>
      </c>
      <c r="C950">
        <v>30</v>
      </c>
      <c r="D950">
        <v>30</v>
      </c>
      <c r="E950">
        <v>29.099999999999998</v>
      </c>
      <c r="F950" s="33">
        <f>Table1[[#This Row],[Date]]</f>
        <v>43874</v>
      </c>
    </row>
    <row r="951" spans="1:6" x14ac:dyDescent="0.25">
      <c r="A951" s="5">
        <v>43875</v>
      </c>
      <c r="B951" t="s">
        <v>15</v>
      </c>
      <c r="C951">
        <v>2</v>
      </c>
      <c r="D951">
        <v>45</v>
      </c>
      <c r="E951">
        <v>43.65</v>
      </c>
      <c r="F951" s="33">
        <f>Table1[[#This Row],[Date]]</f>
        <v>43875</v>
      </c>
    </row>
    <row r="952" spans="1:6" x14ac:dyDescent="0.25">
      <c r="A952" s="5">
        <v>43876</v>
      </c>
      <c r="B952" t="s">
        <v>17</v>
      </c>
      <c r="C952">
        <v>5</v>
      </c>
      <c r="D952">
        <v>90</v>
      </c>
      <c r="E952">
        <v>87.3</v>
      </c>
      <c r="F952" s="33">
        <f>Table1[[#This Row],[Date]]</f>
        <v>43876</v>
      </c>
    </row>
    <row r="953" spans="1:6" x14ac:dyDescent="0.25">
      <c r="A953" s="5">
        <v>43877</v>
      </c>
      <c r="B953" t="s">
        <v>18</v>
      </c>
      <c r="C953">
        <v>8</v>
      </c>
      <c r="D953">
        <v>80</v>
      </c>
      <c r="E953">
        <v>77.599999999999994</v>
      </c>
      <c r="F953" s="33">
        <f>Table1[[#This Row],[Date]]</f>
        <v>43877</v>
      </c>
    </row>
    <row r="954" spans="1:6" x14ac:dyDescent="0.25">
      <c r="A954" s="5">
        <v>43878</v>
      </c>
      <c r="B954" t="s">
        <v>20</v>
      </c>
      <c r="C954">
        <v>10</v>
      </c>
      <c r="D954">
        <v>15</v>
      </c>
      <c r="E954">
        <v>14.549999999999999</v>
      </c>
      <c r="F954" s="33">
        <f>Table1[[#This Row],[Date]]</f>
        <v>43878</v>
      </c>
    </row>
    <row r="955" spans="1:6" x14ac:dyDescent="0.25">
      <c r="A955" s="5">
        <v>43879</v>
      </c>
      <c r="B955" t="s">
        <v>21</v>
      </c>
      <c r="C955">
        <v>7</v>
      </c>
      <c r="D955">
        <v>19</v>
      </c>
      <c r="E955">
        <v>18.43</v>
      </c>
      <c r="F955" s="33">
        <f>Table1[[#This Row],[Date]]</f>
        <v>43879</v>
      </c>
    </row>
    <row r="956" spans="1:6" x14ac:dyDescent="0.25">
      <c r="A956" s="5">
        <v>43880</v>
      </c>
      <c r="B956" t="s">
        <v>24</v>
      </c>
      <c r="C956">
        <v>8</v>
      </c>
      <c r="D956">
        <v>30</v>
      </c>
      <c r="E956">
        <v>29.099999999999998</v>
      </c>
      <c r="F956" s="33">
        <f>Table1[[#This Row],[Date]]</f>
        <v>43880</v>
      </c>
    </row>
    <row r="957" spans="1:6" x14ac:dyDescent="0.25">
      <c r="A957" s="5">
        <v>43881</v>
      </c>
      <c r="B957" t="s">
        <v>25</v>
      </c>
      <c r="C957">
        <v>9</v>
      </c>
      <c r="D957">
        <v>45</v>
      </c>
      <c r="E957">
        <v>43.65</v>
      </c>
      <c r="F957" s="33">
        <f>Table1[[#This Row],[Date]]</f>
        <v>43881</v>
      </c>
    </row>
    <row r="958" spans="1:6" x14ac:dyDescent="0.25">
      <c r="A958" s="5">
        <v>43882</v>
      </c>
      <c r="B958" t="s">
        <v>26</v>
      </c>
      <c r="C958">
        <v>4</v>
      </c>
      <c r="D958">
        <v>70</v>
      </c>
      <c r="E958">
        <v>67.899999999999991</v>
      </c>
      <c r="F958" s="33">
        <f>Table1[[#This Row],[Date]]</f>
        <v>43882</v>
      </c>
    </row>
    <row r="959" spans="1:6" x14ac:dyDescent="0.25">
      <c r="A959" s="5">
        <v>43883</v>
      </c>
      <c r="B959" t="s">
        <v>27</v>
      </c>
      <c r="C959">
        <v>8</v>
      </c>
      <c r="D959">
        <v>90</v>
      </c>
      <c r="E959">
        <v>87.3</v>
      </c>
      <c r="F959" s="33">
        <f>Table1[[#This Row],[Date]]</f>
        <v>43883</v>
      </c>
    </row>
    <row r="960" spans="1:6" x14ac:dyDescent="0.25">
      <c r="A960" s="5">
        <v>43884</v>
      </c>
      <c r="B960" t="s">
        <v>28</v>
      </c>
      <c r="C960">
        <v>200</v>
      </c>
      <c r="D960">
        <v>80</v>
      </c>
      <c r="E960">
        <v>77.599999999999994</v>
      </c>
      <c r="F960" s="33">
        <f>Table1[[#This Row],[Date]]</f>
        <v>43884</v>
      </c>
    </row>
    <row r="961" spans="1:6" x14ac:dyDescent="0.25">
      <c r="A961" s="5">
        <v>43885</v>
      </c>
      <c r="B961" t="s">
        <v>29</v>
      </c>
      <c r="C961">
        <v>600</v>
      </c>
      <c r="D961">
        <v>12</v>
      </c>
      <c r="E961">
        <v>11.64</v>
      </c>
      <c r="F961" s="33">
        <f>Table1[[#This Row],[Date]]</f>
        <v>43885</v>
      </c>
    </row>
    <row r="962" spans="1:6" x14ac:dyDescent="0.25">
      <c r="A962" s="5">
        <v>43886</v>
      </c>
      <c r="B962" t="s">
        <v>30</v>
      </c>
      <c r="C962">
        <v>80</v>
      </c>
      <c r="D962">
        <v>15</v>
      </c>
      <c r="E962">
        <v>14.549999999999999</v>
      </c>
      <c r="F962" s="33">
        <f>Table1[[#This Row],[Date]]</f>
        <v>43886</v>
      </c>
    </row>
    <row r="963" spans="1:6" x14ac:dyDescent="0.25">
      <c r="A963" s="5">
        <v>43887</v>
      </c>
      <c r="B963" t="s">
        <v>23</v>
      </c>
      <c r="C963">
        <v>50</v>
      </c>
      <c r="D963">
        <v>50</v>
      </c>
      <c r="E963">
        <v>48.5</v>
      </c>
      <c r="F963" s="33">
        <f>Table1[[#This Row],[Date]]</f>
        <v>43887</v>
      </c>
    </row>
    <row r="964" spans="1:6" x14ac:dyDescent="0.25">
      <c r="A964" s="5">
        <v>43888</v>
      </c>
      <c r="B964" t="s">
        <v>8</v>
      </c>
      <c r="C964">
        <v>40</v>
      </c>
      <c r="D964">
        <v>80</v>
      </c>
      <c r="E964">
        <v>77.599999999999994</v>
      </c>
      <c r="F964" s="33">
        <f>Table1[[#This Row],[Date]]</f>
        <v>43888</v>
      </c>
    </row>
    <row r="965" spans="1:6" x14ac:dyDescent="0.25">
      <c r="A965" s="5">
        <v>43889</v>
      </c>
      <c r="B965" t="s">
        <v>2</v>
      </c>
      <c r="C965">
        <v>30</v>
      </c>
      <c r="D965">
        <v>100</v>
      </c>
      <c r="E965">
        <v>97</v>
      </c>
      <c r="F965" s="33">
        <f>Table1[[#This Row],[Date]]</f>
        <v>43889</v>
      </c>
    </row>
    <row r="966" spans="1:6" x14ac:dyDescent="0.25">
      <c r="A966" s="5">
        <v>43890</v>
      </c>
      <c r="B966" t="s">
        <v>31</v>
      </c>
      <c r="C966">
        <v>20</v>
      </c>
      <c r="D966">
        <v>19</v>
      </c>
      <c r="E966">
        <v>18.43</v>
      </c>
      <c r="F966" s="33">
        <f>Table1[[#This Row],[Date]]</f>
        <v>43890</v>
      </c>
    </row>
    <row r="967" spans="1:6" x14ac:dyDescent="0.25">
      <c r="A967" s="5">
        <v>43891</v>
      </c>
      <c r="B967" t="s">
        <v>3</v>
      </c>
      <c r="C967">
        <v>33</v>
      </c>
      <c r="D967">
        <v>50</v>
      </c>
      <c r="E967">
        <v>48.5</v>
      </c>
      <c r="F967" s="33">
        <f>Table1[[#This Row],[Date]]</f>
        <v>43891</v>
      </c>
    </row>
    <row r="968" spans="1:6" x14ac:dyDescent="0.25">
      <c r="A968" s="5">
        <v>43892</v>
      </c>
      <c r="B968" t="s">
        <v>11</v>
      </c>
      <c r="C968">
        <v>21</v>
      </c>
      <c r="D968">
        <v>19</v>
      </c>
      <c r="E968">
        <v>18.43</v>
      </c>
      <c r="F968" s="33">
        <f>Table1[[#This Row],[Date]]</f>
        <v>43892</v>
      </c>
    </row>
    <row r="969" spans="1:6" x14ac:dyDescent="0.25">
      <c r="A969" s="5">
        <v>43893</v>
      </c>
      <c r="B969" t="s">
        <v>4</v>
      </c>
      <c r="C969">
        <v>89</v>
      </c>
      <c r="D969">
        <v>30</v>
      </c>
      <c r="E969">
        <v>29.099999999999998</v>
      </c>
      <c r="F969" s="33">
        <f>Table1[[#This Row],[Date]]</f>
        <v>43893</v>
      </c>
    </row>
    <row r="970" spans="1:6" x14ac:dyDescent="0.25">
      <c r="A970" s="5">
        <v>43894</v>
      </c>
      <c r="B970" t="s">
        <v>16</v>
      </c>
      <c r="C970">
        <v>1</v>
      </c>
      <c r="D970">
        <v>70</v>
      </c>
      <c r="E970">
        <v>67.899999999999991</v>
      </c>
      <c r="F970" s="33">
        <f>Table1[[#This Row],[Date]]</f>
        <v>43894</v>
      </c>
    </row>
    <row r="971" spans="1:6" x14ac:dyDescent="0.25">
      <c r="A971" s="5">
        <v>43895</v>
      </c>
      <c r="B971" t="s">
        <v>5</v>
      </c>
      <c r="C971">
        <v>20</v>
      </c>
      <c r="D971">
        <v>45</v>
      </c>
      <c r="E971">
        <v>43.65</v>
      </c>
      <c r="F971" s="33">
        <f>Table1[[#This Row],[Date]]</f>
        <v>43895</v>
      </c>
    </row>
    <row r="972" spans="1:6" x14ac:dyDescent="0.25">
      <c r="A972" s="5">
        <v>43896</v>
      </c>
      <c r="B972" t="s">
        <v>19</v>
      </c>
      <c r="C972">
        <v>30</v>
      </c>
      <c r="D972">
        <v>12</v>
      </c>
      <c r="E972">
        <v>11.64</v>
      </c>
      <c r="F972" s="33">
        <f>Table1[[#This Row],[Date]]</f>
        <v>43896</v>
      </c>
    </row>
    <row r="973" spans="1:6" x14ac:dyDescent="0.25">
      <c r="A973" s="5">
        <v>43897</v>
      </c>
      <c r="B973" t="s">
        <v>6</v>
      </c>
      <c r="C973">
        <v>2</v>
      </c>
      <c r="D973">
        <v>70</v>
      </c>
      <c r="E973">
        <v>67.899999999999991</v>
      </c>
      <c r="F973" s="33">
        <f>Table1[[#This Row],[Date]]</f>
        <v>43897</v>
      </c>
    </row>
    <row r="974" spans="1:6" x14ac:dyDescent="0.25">
      <c r="A974" s="5">
        <v>43898</v>
      </c>
      <c r="B974" t="s">
        <v>22</v>
      </c>
      <c r="C974">
        <v>5</v>
      </c>
      <c r="D974">
        <v>100</v>
      </c>
      <c r="E974">
        <v>97</v>
      </c>
      <c r="F974" s="33">
        <f>Table1[[#This Row],[Date]]</f>
        <v>43898</v>
      </c>
    </row>
    <row r="975" spans="1:6" x14ac:dyDescent="0.25">
      <c r="A975" s="5">
        <v>43899</v>
      </c>
      <c r="B975" t="s">
        <v>7</v>
      </c>
      <c r="C975">
        <v>8</v>
      </c>
      <c r="D975">
        <v>90</v>
      </c>
      <c r="E975">
        <v>87.3</v>
      </c>
      <c r="F975" s="33">
        <f>Table1[[#This Row],[Date]]</f>
        <v>43899</v>
      </c>
    </row>
    <row r="976" spans="1:6" x14ac:dyDescent="0.25">
      <c r="A976" s="5">
        <v>43900</v>
      </c>
      <c r="B976" t="s">
        <v>32</v>
      </c>
      <c r="C976">
        <v>10</v>
      </c>
      <c r="D976">
        <v>100</v>
      </c>
      <c r="E976">
        <v>97</v>
      </c>
      <c r="F976" s="33">
        <f>Table1[[#This Row],[Date]]</f>
        <v>43900</v>
      </c>
    </row>
    <row r="977" spans="1:6" x14ac:dyDescent="0.25">
      <c r="A977" s="5">
        <v>43901</v>
      </c>
      <c r="B977" t="s">
        <v>8</v>
      </c>
      <c r="C977">
        <v>7</v>
      </c>
      <c r="D977">
        <v>80</v>
      </c>
      <c r="E977">
        <v>77.599999999999994</v>
      </c>
      <c r="F977" s="33">
        <f>Table1[[#This Row],[Date]]</f>
        <v>43901</v>
      </c>
    </row>
    <row r="978" spans="1:6" x14ac:dyDescent="0.25">
      <c r="A978" s="5">
        <v>43902</v>
      </c>
      <c r="B978" t="s">
        <v>2</v>
      </c>
      <c r="C978">
        <v>8</v>
      </c>
      <c r="D978">
        <v>100</v>
      </c>
      <c r="E978">
        <v>97</v>
      </c>
      <c r="F978" s="33">
        <f>Table1[[#This Row],[Date]]</f>
        <v>43902</v>
      </c>
    </row>
    <row r="979" spans="1:6" x14ac:dyDescent="0.25">
      <c r="A979" s="5">
        <v>43903</v>
      </c>
      <c r="B979" t="s">
        <v>9</v>
      </c>
      <c r="C979">
        <v>9</v>
      </c>
      <c r="D979">
        <v>12</v>
      </c>
      <c r="E979">
        <v>11.64</v>
      </c>
      <c r="F979" s="33">
        <f>Table1[[#This Row],[Date]]</f>
        <v>43903</v>
      </c>
    </row>
    <row r="980" spans="1:6" x14ac:dyDescent="0.25">
      <c r="A980" s="5">
        <v>43904</v>
      </c>
      <c r="B980" t="s">
        <v>33</v>
      </c>
      <c r="C980">
        <v>4</v>
      </c>
      <c r="D980">
        <v>50</v>
      </c>
      <c r="E980">
        <v>48.5</v>
      </c>
      <c r="F980" s="33">
        <f>Table1[[#This Row],[Date]]</f>
        <v>43904</v>
      </c>
    </row>
    <row r="981" spans="1:6" x14ac:dyDescent="0.25">
      <c r="A981" s="5">
        <v>43905</v>
      </c>
      <c r="B981" t="s">
        <v>3</v>
      </c>
      <c r="C981">
        <v>8</v>
      </c>
      <c r="D981">
        <v>50</v>
      </c>
      <c r="E981">
        <v>48.5</v>
      </c>
      <c r="F981" s="33">
        <f>Table1[[#This Row],[Date]]</f>
        <v>43905</v>
      </c>
    </row>
    <row r="982" spans="1:6" x14ac:dyDescent="0.25">
      <c r="A982" s="5">
        <v>43906</v>
      </c>
      <c r="B982" t="s">
        <v>10</v>
      </c>
      <c r="C982">
        <v>200</v>
      </c>
      <c r="D982">
        <v>15</v>
      </c>
      <c r="E982">
        <v>14.549999999999999</v>
      </c>
      <c r="F982" s="33">
        <f>Table1[[#This Row],[Date]]</f>
        <v>43906</v>
      </c>
    </row>
    <row r="983" spans="1:6" x14ac:dyDescent="0.25">
      <c r="A983" s="5">
        <v>43907</v>
      </c>
      <c r="B983" t="s">
        <v>11</v>
      </c>
      <c r="C983">
        <v>600</v>
      </c>
      <c r="D983">
        <v>19</v>
      </c>
      <c r="E983">
        <v>18.43</v>
      </c>
      <c r="F983" s="33">
        <f>Table1[[#This Row],[Date]]</f>
        <v>43907</v>
      </c>
    </row>
    <row r="984" spans="1:6" x14ac:dyDescent="0.25">
      <c r="A984" s="5">
        <v>43908</v>
      </c>
      <c r="B984" t="s">
        <v>12</v>
      </c>
      <c r="C984">
        <v>80</v>
      </c>
      <c r="D984">
        <v>100</v>
      </c>
      <c r="E984">
        <v>97</v>
      </c>
      <c r="F984" s="33">
        <f>Table1[[#This Row],[Date]]</f>
        <v>43908</v>
      </c>
    </row>
    <row r="985" spans="1:6" x14ac:dyDescent="0.25">
      <c r="A985" s="5">
        <v>43909</v>
      </c>
      <c r="B985" t="s">
        <v>13</v>
      </c>
      <c r="C985">
        <v>50</v>
      </c>
      <c r="D985">
        <v>50</v>
      </c>
      <c r="E985">
        <v>48.5</v>
      </c>
      <c r="F985" s="33">
        <f>Table1[[#This Row],[Date]]</f>
        <v>43909</v>
      </c>
    </row>
    <row r="986" spans="1:6" x14ac:dyDescent="0.25">
      <c r="A986" s="5">
        <v>43910</v>
      </c>
      <c r="B986" t="s">
        <v>14</v>
      </c>
      <c r="C986">
        <v>40</v>
      </c>
      <c r="D986">
        <v>30</v>
      </c>
      <c r="E986">
        <v>29.099999999999998</v>
      </c>
      <c r="F986" s="33">
        <f>Table1[[#This Row],[Date]]</f>
        <v>43910</v>
      </c>
    </row>
    <row r="987" spans="1:6" x14ac:dyDescent="0.25">
      <c r="A987" s="5">
        <v>43911</v>
      </c>
      <c r="B987" t="s">
        <v>15</v>
      </c>
      <c r="C987">
        <v>30</v>
      </c>
      <c r="D987">
        <v>45</v>
      </c>
      <c r="E987">
        <v>43.65</v>
      </c>
      <c r="F987" s="33">
        <f>Table1[[#This Row],[Date]]</f>
        <v>43911</v>
      </c>
    </row>
    <row r="988" spans="1:6" x14ac:dyDescent="0.25">
      <c r="A988" s="5">
        <v>43912</v>
      </c>
      <c r="B988" t="s">
        <v>4</v>
      </c>
      <c r="C988">
        <v>20</v>
      </c>
      <c r="D988">
        <v>30</v>
      </c>
      <c r="E988">
        <v>29.099999999999998</v>
      </c>
      <c r="F988" s="33">
        <f>Table1[[#This Row],[Date]]</f>
        <v>43912</v>
      </c>
    </row>
    <row r="989" spans="1:6" x14ac:dyDescent="0.25">
      <c r="A989" s="5">
        <v>43913</v>
      </c>
      <c r="B989" t="s">
        <v>16</v>
      </c>
      <c r="C989">
        <v>33</v>
      </c>
      <c r="D989">
        <v>70</v>
      </c>
      <c r="E989">
        <v>67.899999999999991</v>
      </c>
      <c r="F989" s="33">
        <f>Table1[[#This Row],[Date]]</f>
        <v>43913</v>
      </c>
    </row>
    <row r="990" spans="1:6" x14ac:dyDescent="0.25">
      <c r="A990" s="5">
        <v>43914</v>
      </c>
      <c r="B990" t="s">
        <v>15</v>
      </c>
      <c r="C990">
        <v>21</v>
      </c>
      <c r="D990">
        <v>45</v>
      </c>
      <c r="E990">
        <v>43.65</v>
      </c>
      <c r="F990" s="33">
        <f>Table1[[#This Row],[Date]]</f>
        <v>43914</v>
      </c>
    </row>
    <row r="991" spans="1:6" x14ac:dyDescent="0.25">
      <c r="A991" s="5">
        <v>43915</v>
      </c>
      <c r="B991" t="s">
        <v>17</v>
      </c>
      <c r="C991">
        <v>89</v>
      </c>
      <c r="D991">
        <v>90</v>
      </c>
      <c r="E991">
        <v>87.3</v>
      </c>
      <c r="F991" s="33">
        <f>Table1[[#This Row],[Date]]</f>
        <v>43915</v>
      </c>
    </row>
    <row r="992" spans="1:6" x14ac:dyDescent="0.25">
      <c r="A992" s="5">
        <v>43916</v>
      </c>
      <c r="B992" t="s">
        <v>18</v>
      </c>
      <c r="C992">
        <v>1</v>
      </c>
      <c r="D992">
        <v>80</v>
      </c>
      <c r="E992">
        <v>77.599999999999994</v>
      </c>
      <c r="F992" s="33">
        <f>Table1[[#This Row],[Date]]</f>
        <v>43916</v>
      </c>
    </row>
    <row r="993" spans="1:6" x14ac:dyDescent="0.25">
      <c r="A993" s="5">
        <v>43917</v>
      </c>
      <c r="B993" t="s">
        <v>5</v>
      </c>
      <c r="C993">
        <v>20</v>
      </c>
      <c r="D993">
        <v>45</v>
      </c>
      <c r="E993">
        <v>43.65</v>
      </c>
      <c r="F993" s="33">
        <f>Table1[[#This Row],[Date]]</f>
        <v>43917</v>
      </c>
    </row>
    <row r="994" spans="1:6" x14ac:dyDescent="0.25">
      <c r="A994" s="5">
        <v>43918</v>
      </c>
      <c r="B994" t="s">
        <v>19</v>
      </c>
      <c r="C994">
        <v>30</v>
      </c>
      <c r="D994">
        <v>12</v>
      </c>
      <c r="E994">
        <v>11.64</v>
      </c>
      <c r="F994" s="33">
        <f>Table1[[#This Row],[Date]]</f>
        <v>43918</v>
      </c>
    </row>
    <row r="995" spans="1:6" x14ac:dyDescent="0.25">
      <c r="A995" s="5">
        <v>43919</v>
      </c>
      <c r="B995" t="s">
        <v>20</v>
      </c>
      <c r="C995">
        <v>2</v>
      </c>
      <c r="D995">
        <v>15</v>
      </c>
      <c r="E995">
        <v>14.549999999999999</v>
      </c>
      <c r="F995" s="33">
        <f>Table1[[#This Row],[Date]]</f>
        <v>43919</v>
      </c>
    </row>
    <row r="996" spans="1:6" x14ac:dyDescent="0.25">
      <c r="A996" s="5">
        <v>43920</v>
      </c>
      <c r="B996" t="s">
        <v>21</v>
      </c>
      <c r="C996">
        <v>5</v>
      </c>
      <c r="D996">
        <v>19</v>
      </c>
      <c r="E996">
        <v>18.43</v>
      </c>
      <c r="F996" s="33">
        <f>Table1[[#This Row],[Date]]</f>
        <v>43920</v>
      </c>
    </row>
    <row r="997" spans="1:6" x14ac:dyDescent="0.25">
      <c r="A997" s="5">
        <v>43921</v>
      </c>
      <c r="B997" t="s">
        <v>24</v>
      </c>
      <c r="C997">
        <v>8</v>
      </c>
      <c r="D997">
        <v>30</v>
      </c>
      <c r="E997">
        <v>29.099999999999998</v>
      </c>
      <c r="F997" s="33">
        <f>Table1[[#This Row],[Date]]</f>
        <v>43921</v>
      </c>
    </row>
    <row r="998" spans="1:6" x14ac:dyDescent="0.25">
      <c r="A998" s="5">
        <v>43922</v>
      </c>
      <c r="B998" t="s">
        <v>6</v>
      </c>
      <c r="C998">
        <v>10</v>
      </c>
      <c r="D998">
        <v>70</v>
      </c>
      <c r="E998">
        <v>67.899999999999991</v>
      </c>
      <c r="F998" s="33">
        <f>Table1[[#This Row],[Date]]</f>
        <v>43922</v>
      </c>
    </row>
    <row r="999" spans="1:6" x14ac:dyDescent="0.25">
      <c r="A999" s="5">
        <v>43923</v>
      </c>
      <c r="B999" t="s">
        <v>22</v>
      </c>
      <c r="C999">
        <v>7</v>
      </c>
      <c r="D999">
        <v>100</v>
      </c>
      <c r="E999">
        <v>97</v>
      </c>
      <c r="F999" s="33">
        <f>Table1[[#This Row],[Date]]</f>
        <v>43923</v>
      </c>
    </row>
    <row r="1000" spans="1:6" x14ac:dyDescent="0.25">
      <c r="A1000" s="5">
        <v>43924</v>
      </c>
      <c r="B1000" t="s">
        <v>7</v>
      </c>
      <c r="C1000">
        <v>8</v>
      </c>
      <c r="D1000">
        <v>90</v>
      </c>
      <c r="E1000">
        <v>87.3</v>
      </c>
      <c r="F1000" s="33">
        <f>Table1[[#This Row],[Date]]</f>
        <v>43924</v>
      </c>
    </row>
    <row r="1001" spans="1:6" x14ac:dyDescent="0.25">
      <c r="A1001" s="5">
        <v>43925</v>
      </c>
      <c r="B1001" t="s">
        <v>29</v>
      </c>
      <c r="C1001">
        <v>9</v>
      </c>
      <c r="D1001">
        <v>12</v>
      </c>
      <c r="E1001">
        <v>11.64</v>
      </c>
      <c r="F1001" s="33">
        <f>Table1[[#This Row],[Date]]</f>
        <v>43925</v>
      </c>
    </row>
    <row r="1002" spans="1:6" x14ac:dyDescent="0.25">
      <c r="A1002" s="5">
        <v>43926</v>
      </c>
      <c r="B1002" t="s">
        <v>30</v>
      </c>
      <c r="C1002">
        <v>4</v>
      </c>
      <c r="D1002">
        <v>15</v>
      </c>
      <c r="E1002">
        <v>14.549999999999999</v>
      </c>
      <c r="F1002" s="33">
        <f>Table1[[#This Row],[Date]]</f>
        <v>43926</v>
      </c>
    </row>
    <row r="1003" spans="1:6" x14ac:dyDescent="0.25">
      <c r="A1003" s="5">
        <v>43927</v>
      </c>
      <c r="B1003" t="s">
        <v>23</v>
      </c>
      <c r="C1003">
        <v>8</v>
      </c>
      <c r="D1003">
        <v>50</v>
      </c>
      <c r="E1003">
        <v>48.5</v>
      </c>
      <c r="F1003" s="33">
        <f>Table1[[#This Row],[Date]]</f>
        <v>43927</v>
      </c>
    </row>
    <row r="1004" spans="1:6" x14ac:dyDescent="0.25">
      <c r="A1004" s="5">
        <v>43928</v>
      </c>
      <c r="B1004" t="s">
        <v>32</v>
      </c>
      <c r="C1004">
        <v>200</v>
      </c>
      <c r="D1004">
        <v>100</v>
      </c>
      <c r="E1004">
        <v>97</v>
      </c>
      <c r="F1004" s="33">
        <f>Table1[[#This Row],[Date]]</f>
        <v>43928</v>
      </c>
    </row>
    <row r="1005" spans="1:6" x14ac:dyDescent="0.25">
      <c r="A1005" s="5">
        <v>43929</v>
      </c>
      <c r="B1005" t="s">
        <v>9</v>
      </c>
      <c r="C1005">
        <v>600</v>
      </c>
      <c r="D1005">
        <v>12</v>
      </c>
      <c r="E1005">
        <v>11.64</v>
      </c>
      <c r="F1005" s="33">
        <f>Table1[[#This Row],[Date]]</f>
        <v>43929</v>
      </c>
    </row>
    <row r="1006" spans="1:6" x14ac:dyDescent="0.25">
      <c r="A1006" s="5">
        <v>43930</v>
      </c>
      <c r="B1006" t="s">
        <v>33</v>
      </c>
      <c r="C1006">
        <v>80</v>
      </c>
      <c r="D1006">
        <v>50</v>
      </c>
      <c r="E1006">
        <v>48.5</v>
      </c>
      <c r="F1006" s="33">
        <f>Table1[[#This Row],[Date]]</f>
        <v>43930</v>
      </c>
    </row>
    <row r="1007" spans="1:6" x14ac:dyDescent="0.25">
      <c r="A1007" s="5">
        <v>43931</v>
      </c>
      <c r="B1007" t="s">
        <v>10</v>
      </c>
      <c r="C1007">
        <v>50</v>
      </c>
      <c r="D1007">
        <v>15</v>
      </c>
      <c r="E1007">
        <v>14.549999999999999</v>
      </c>
      <c r="F1007" s="33">
        <f>Table1[[#This Row],[Date]]</f>
        <v>43931</v>
      </c>
    </row>
    <row r="1008" spans="1:6" x14ac:dyDescent="0.25">
      <c r="A1008" s="5">
        <v>43932</v>
      </c>
      <c r="B1008" t="s">
        <v>12</v>
      </c>
      <c r="C1008">
        <v>40</v>
      </c>
      <c r="D1008">
        <v>100</v>
      </c>
      <c r="E1008">
        <v>97</v>
      </c>
      <c r="F1008" s="33">
        <f>Table1[[#This Row],[Date]]</f>
        <v>43932</v>
      </c>
    </row>
    <row r="1009" spans="1:6" x14ac:dyDescent="0.25">
      <c r="A1009" s="5">
        <v>43933</v>
      </c>
      <c r="B1009" t="s">
        <v>13</v>
      </c>
      <c r="C1009">
        <v>30</v>
      </c>
      <c r="D1009">
        <v>50</v>
      </c>
      <c r="E1009">
        <v>48.5</v>
      </c>
      <c r="F1009" s="33">
        <f>Table1[[#This Row],[Date]]</f>
        <v>43933</v>
      </c>
    </row>
    <row r="1010" spans="1:6" x14ac:dyDescent="0.25">
      <c r="A1010" s="5">
        <v>43934</v>
      </c>
      <c r="B1010" t="s">
        <v>14</v>
      </c>
      <c r="C1010">
        <v>20</v>
      </c>
      <c r="D1010">
        <v>30</v>
      </c>
      <c r="E1010">
        <v>29.099999999999998</v>
      </c>
      <c r="F1010" s="33">
        <f>Table1[[#This Row],[Date]]</f>
        <v>43934</v>
      </c>
    </row>
    <row r="1011" spans="1:6" x14ac:dyDescent="0.25">
      <c r="A1011" s="5">
        <v>43935</v>
      </c>
      <c r="B1011" t="s">
        <v>15</v>
      </c>
      <c r="C1011">
        <v>33</v>
      </c>
      <c r="D1011">
        <v>45</v>
      </c>
      <c r="E1011">
        <v>43.65</v>
      </c>
      <c r="F1011" s="33">
        <f>Table1[[#This Row],[Date]]</f>
        <v>43935</v>
      </c>
    </row>
    <row r="1012" spans="1:6" x14ac:dyDescent="0.25">
      <c r="A1012" s="5">
        <v>43936</v>
      </c>
      <c r="B1012" t="s">
        <v>17</v>
      </c>
      <c r="C1012">
        <v>21</v>
      </c>
      <c r="D1012">
        <v>90</v>
      </c>
      <c r="E1012">
        <v>87.3</v>
      </c>
      <c r="F1012" s="33">
        <f>Table1[[#This Row],[Date]]</f>
        <v>43936</v>
      </c>
    </row>
    <row r="1013" spans="1:6" x14ac:dyDescent="0.25">
      <c r="A1013" s="5">
        <v>43937</v>
      </c>
      <c r="B1013" t="s">
        <v>18</v>
      </c>
      <c r="C1013">
        <v>89</v>
      </c>
      <c r="D1013">
        <v>80</v>
      </c>
      <c r="E1013">
        <v>77.599999999999994</v>
      </c>
      <c r="F1013" s="33">
        <f>Table1[[#This Row],[Date]]</f>
        <v>43937</v>
      </c>
    </row>
    <row r="1014" spans="1:6" x14ac:dyDescent="0.25">
      <c r="A1014" s="5">
        <v>43938</v>
      </c>
      <c r="B1014" t="s">
        <v>20</v>
      </c>
      <c r="C1014">
        <v>1</v>
      </c>
      <c r="D1014">
        <v>15</v>
      </c>
      <c r="E1014">
        <v>14.549999999999999</v>
      </c>
      <c r="F1014" s="33">
        <f>Table1[[#This Row],[Date]]</f>
        <v>43938</v>
      </c>
    </row>
    <row r="1015" spans="1:6" x14ac:dyDescent="0.25">
      <c r="A1015" s="5">
        <v>43939</v>
      </c>
      <c r="B1015" t="s">
        <v>21</v>
      </c>
      <c r="C1015">
        <v>20</v>
      </c>
      <c r="D1015">
        <v>19</v>
      </c>
      <c r="E1015">
        <v>18.43</v>
      </c>
      <c r="F1015" s="33">
        <f>Table1[[#This Row],[Date]]</f>
        <v>43939</v>
      </c>
    </row>
    <row r="1016" spans="1:6" x14ac:dyDescent="0.25">
      <c r="A1016" s="5">
        <v>43940</v>
      </c>
      <c r="B1016" t="s">
        <v>24</v>
      </c>
      <c r="C1016">
        <v>30</v>
      </c>
      <c r="D1016">
        <v>30</v>
      </c>
      <c r="E1016">
        <v>29.099999999999998</v>
      </c>
      <c r="F1016" s="33">
        <f>Table1[[#This Row],[Date]]</f>
        <v>43940</v>
      </c>
    </row>
    <row r="1017" spans="1:6" x14ac:dyDescent="0.25">
      <c r="A1017" s="5">
        <v>43941</v>
      </c>
      <c r="B1017" t="s">
        <v>25</v>
      </c>
      <c r="C1017">
        <v>2</v>
      </c>
      <c r="D1017">
        <v>45</v>
      </c>
      <c r="E1017">
        <v>43.65</v>
      </c>
      <c r="F1017" s="33">
        <f>Table1[[#This Row],[Date]]</f>
        <v>43941</v>
      </c>
    </row>
    <row r="1018" spans="1:6" x14ac:dyDescent="0.25">
      <c r="A1018" s="5">
        <v>43942</v>
      </c>
      <c r="B1018" t="s">
        <v>26</v>
      </c>
      <c r="C1018">
        <v>5</v>
      </c>
      <c r="D1018">
        <v>70</v>
      </c>
      <c r="E1018">
        <v>67.899999999999991</v>
      </c>
      <c r="F1018" s="33">
        <f>Table1[[#This Row],[Date]]</f>
        <v>43942</v>
      </c>
    </row>
    <row r="1019" spans="1:6" x14ac:dyDescent="0.25">
      <c r="A1019" s="5">
        <v>43943</v>
      </c>
      <c r="B1019" t="s">
        <v>27</v>
      </c>
      <c r="C1019">
        <v>8</v>
      </c>
      <c r="D1019">
        <v>90</v>
      </c>
      <c r="E1019">
        <v>87.3</v>
      </c>
      <c r="F1019" s="33">
        <f>Table1[[#This Row],[Date]]</f>
        <v>43943</v>
      </c>
    </row>
    <row r="1020" spans="1:6" x14ac:dyDescent="0.25">
      <c r="A1020" s="5">
        <v>43944</v>
      </c>
      <c r="B1020" t="s">
        <v>28</v>
      </c>
      <c r="C1020">
        <v>10</v>
      </c>
      <c r="D1020">
        <v>80</v>
      </c>
      <c r="E1020">
        <v>77.599999999999994</v>
      </c>
      <c r="F1020" s="33">
        <f>Table1[[#This Row],[Date]]</f>
        <v>43944</v>
      </c>
    </row>
    <row r="1021" spans="1:6" x14ac:dyDescent="0.25">
      <c r="A1021" s="5">
        <v>43945</v>
      </c>
      <c r="B1021" t="s">
        <v>29</v>
      </c>
      <c r="C1021">
        <v>7</v>
      </c>
      <c r="D1021">
        <v>12</v>
      </c>
      <c r="E1021">
        <v>11.64</v>
      </c>
      <c r="F1021" s="33">
        <f>Table1[[#This Row],[Date]]</f>
        <v>43945</v>
      </c>
    </row>
    <row r="1022" spans="1:6" x14ac:dyDescent="0.25">
      <c r="A1022" s="5">
        <v>43946</v>
      </c>
      <c r="B1022" t="s">
        <v>30</v>
      </c>
      <c r="C1022">
        <v>8</v>
      </c>
      <c r="D1022">
        <v>15</v>
      </c>
      <c r="E1022">
        <v>14.549999999999999</v>
      </c>
      <c r="F1022" s="33">
        <f>Table1[[#This Row],[Date]]</f>
        <v>43946</v>
      </c>
    </row>
    <row r="1023" spans="1:6" x14ac:dyDescent="0.25">
      <c r="A1023" s="5">
        <v>43947</v>
      </c>
      <c r="B1023" t="s">
        <v>23</v>
      </c>
      <c r="C1023">
        <v>9</v>
      </c>
      <c r="D1023">
        <v>50</v>
      </c>
      <c r="E1023">
        <v>48.5</v>
      </c>
      <c r="F1023" s="33">
        <f>Table1[[#This Row],[Date]]</f>
        <v>43947</v>
      </c>
    </row>
    <row r="1024" spans="1:6" x14ac:dyDescent="0.25">
      <c r="A1024" s="5">
        <v>43948</v>
      </c>
      <c r="B1024" t="s">
        <v>8</v>
      </c>
      <c r="C1024">
        <v>4</v>
      </c>
      <c r="D1024">
        <v>80</v>
      </c>
      <c r="E1024">
        <v>77.599999999999994</v>
      </c>
      <c r="F1024" s="33">
        <f>Table1[[#This Row],[Date]]</f>
        <v>43948</v>
      </c>
    </row>
    <row r="1025" spans="1:6" x14ac:dyDescent="0.25">
      <c r="A1025" s="5">
        <v>43949</v>
      </c>
      <c r="B1025" t="s">
        <v>2</v>
      </c>
      <c r="C1025">
        <v>8</v>
      </c>
      <c r="D1025">
        <v>100</v>
      </c>
      <c r="E1025">
        <v>97</v>
      </c>
      <c r="F1025" s="33">
        <f>Table1[[#This Row],[Date]]</f>
        <v>43949</v>
      </c>
    </row>
    <row r="1026" spans="1:6" x14ac:dyDescent="0.25">
      <c r="A1026" s="5">
        <v>43950</v>
      </c>
      <c r="B1026" t="s">
        <v>31</v>
      </c>
      <c r="C1026">
        <v>200</v>
      </c>
      <c r="D1026">
        <v>19</v>
      </c>
      <c r="E1026">
        <v>18.43</v>
      </c>
      <c r="F1026" s="33">
        <f>Table1[[#This Row],[Date]]</f>
        <v>43950</v>
      </c>
    </row>
    <row r="1027" spans="1:6" x14ac:dyDescent="0.25">
      <c r="A1027" s="5">
        <v>43951</v>
      </c>
      <c r="B1027" t="s">
        <v>3</v>
      </c>
      <c r="C1027">
        <v>600</v>
      </c>
      <c r="D1027">
        <v>50</v>
      </c>
      <c r="E1027">
        <v>48.5</v>
      </c>
      <c r="F1027" s="33">
        <f>Table1[[#This Row],[Date]]</f>
        <v>43951</v>
      </c>
    </row>
    <row r="1028" spans="1:6" x14ac:dyDescent="0.25">
      <c r="A1028" s="5">
        <v>43952</v>
      </c>
      <c r="B1028" t="s">
        <v>17</v>
      </c>
      <c r="C1028">
        <v>80</v>
      </c>
      <c r="D1028">
        <v>90</v>
      </c>
      <c r="E1028">
        <v>87.3</v>
      </c>
      <c r="F1028" s="33">
        <f>Table1[[#This Row],[Date]]</f>
        <v>43952</v>
      </c>
    </row>
    <row r="1029" spans="1:6" x14ac:dyDescent="0.25">
      <c r="A1029" s="5">
        <v>43953</v>
      </c>
      <c r="B1029" t="s">
        <v>18</v>
      </c>
      <c r="C1029">
        <v>50</v>
      </c>
      <c r="D1029">
        <v>80</v>
      </c>
      <c r="E1029">
        <v>77.599999999999994</v>
      </c>
      <c r="F1029" s="33">
        <f>Table1[[#This Row],[Date]]</f>
        <v>43953</v>
      </c>
    </row>
    <row r="1030" spans="1:6" x14ac:dyDescent="0.25">
      <c r="A1030" s="5">
        <v>43954</v>
      </c>
      <c r="B1030" t="s">
        <v>20</v>
      </c>
      <c r="C1030">
        <v>40</v>
      </c>
      <c r="D1030">
        <v>15</v>
      </c>
      <c r="E1030">
        <v>14.549999999999999</v>
      </c>
      <c r="F1030" s="33">
        <f>Table1[[#This Row],[Date]]</f>
        <v>43954</v>
      </c>
    </row>
    <row r="1031" spans="1:6" x14ac:dyDescent="0.25">
      <c r="A1031" s="5">
        <v>43955</v>
      </c>
      <c r="B1031" t="s">
        <v>21</v>
      </c>
      <c r="C1031">
        <v>30</v>
      </c>
      <c r="D1031">
        <v>19</v>
      </c>
      <c r="E1031">
        <v>18.43</v>
      </c>
      <c r="F1031" s="33">
        <f>Table1[[#This Row],[Date]]</f>
        <v>43955</v>
      </c>
    </row>
    <row r="1032" spans="1:6" x14ac:dyDescent="0.25">
      <c r="A1032" s="5">
        <v>43956</v>
      </c>
      <c r="B1032" t="s">
        <v>24</v>
      </c>
      <c r="C1032">
        <v>20</v>
      </c>
      <c r="D1032">
        <v>30</v>
      </c>
      <c r="E1032">
        <v>29.099999999999998</v>
      </c>
      <c r="F1032" s="33">
        <f>Table1[[#This Row],[Date]]</f>
        <v>43956</v>
      </c>
    </row>
    <row r="1033" spans="1:6" x14ac:dyDescent="0.25">
      <c r="A1033" s="5">
        <v>43957</v>
      </c>
      <c r="B1033" t="s">
        <v>25</v>
      </c>
      <c r="C1033">
        <v>33</v>
      </c>
      <c r="D1033">
        <v>45</v>
      </c>
      <c r="E1033">
        <v>43.65</v>
      </c>
      <c r="F1033" s="33">
        <f>Table1[[#This Row],[Date]]</f>
        <v>43957</v>
      </c>
    </row>
    <row r="1034" spans="1:6" x14ac:dyDescent="0.25">
      <c r="A1034" s="5">
        <v>43958</v>
      </c>
      <c r="B1034" t="s">
        <v>26</v>
      </c>
      <c r="C1034">
        <v>21</v>
      </c>
      <c r="D1034">
        <v>70</v>
      </c>
      <c r="E1034">
        <v>67.899999999999991</v>
      </c>
      <c r="F1034" s="33">
        <f>Table1[[#This Row],[Date]]</f>
        <v>43958</v>
      </c>
    </row>
    <row r="1035" spans="1:6" x14ac:dyDescent="0.25">
      <c r="A1035" s="5">
        <v>43959</v>
      </c>
      <c r="B1035" t="s">
        <v>27</v>
      </c>
      <c r="C1035">
        <v>89</v>
      </c>
      <c r="D1035">
        <v>90</v>
      </c>
      <c r="E1035">
        <v>87.3</v>
      </c>
      <c r="F1035" s="33">
        <f>Table1[[#This Row],[Date]]</f>
        <v>43959</v>
      </c>
    </row>
    <row r="1036" spans="1:6" x14ac:dyDescent="0.25">
      <c r="A1036" s="5">
        <v>43960</v>
      </c>
      <c r="B1036" t="s">
        <v>28</v>
      </c>
      <c r="C1036">
        <v>1</v>
      </c>
      <c r="D1036">
        <v>80</v>
      </c>
      <c r="E1036">
        <v>77.599999999999994</v>
      </c>
      <c r="F1036" s="33">
        <f>Table1[[#This Row],[Date]]</f>
        <v>43960</v>
      </c>
    </row>
    <row r="1037" spans="1:6" x14ac:dyDescent="0.25">
      <c r="A1037" s="5">
        <v>43961</v>
      </c>
      <c r="B1037" t="s">
        <v>29</v>
      </c>
      <c r="C1037">
        <v>20</v>
      </c>
      <c r="D1037">
        <v>12</v>
      </c>
      <c r="E1037">
        <v>11.64</v>
      </c>
      <c r="F1037" s="33">
        <f>Table1[[#This Row],[Date]]</f>
        <v>43961</v>
      </c>
    </row>
    <row r="1038" spans="1:6" x14ac:dyDescent="0.25">
      <c r="A1038" s="5">
        <v>43962</v>
      </c>
      <c r="B1038" t="s">
        <v>30</v>
      </c>
      <c r="C1038">
        <v>30</v>
      </c>
      <c r="D1038">
        <v>15</v>
      </c>
      <c r="E1038">
        <v>14.549999999999999</v>
      </c>
      <c r="F1038" s="33">
        <f>Table1[[#This Row],[Date]]</f>
        <v>43962</v>
      </c>
    </row>
    <row r="1039" spans="1:6" x14ac:dyDescent="0.25">
      <c r="A1039" s="5">
        <v>43963</v>
      </c>
      <c r="B1039" t="s">
        <v>23</v>
      </c>
      <c r="C1039">
        <v>2</v>
      </c>
      <c r="D1039">
        <v>50</v>
      </c>
      <c r="E1039">
        <v>48.5</v>
      </c>
      <c r="F1039" s="33">
        <f>Table1[[#This Row],[Date]]</f>
        <v>43963</v>
      </c>
    </row>
    <row r="1040" spans="1:6" x14ac:dyDescent="0.25">
      <c r="A1040" s="5">
        <v>43964</v>
      </c>
      <c r="B1040" t="s">
        <v>8</v>
      </c>
      <c r="C1040">
        <v>5</v>
      </c>
      <c r="D1040">
        <v>80</v>
      </c>
      <c r="E1040">
        <v>77.599999999999994</v>
      </c>
      <c r="F1040" s="33">
        <f>Table1[[#This Row],[Date]]</f>
        <v>43964</v>
      </c>
    </row>
    <row r="1041" spans="1:6" x14ac:dyDescent="0.25">
      <c r="A1041" s="5">
        <v>43965</v>
      </c>
      <c r="B1041" t="s">
        <v>2</v>
      </c>
      <c r="C1041">
        <v>8</v>
      </c>
      <c r="D1041">
        <v>100</v>
      </c>
      <c r="E1041">
        <v>97</v>
      </c>
      <c r="F1041" s="33">
        <f>Table1[[#This Row],[Date]]</f>
        <v>43965</v>
      </c>
    </row>
    <row r="1042" spans="1:6" x14ac:dyDescent="0.25">
      <c r="A1042" s="5">
        <v>43966</v>
      </c>
      <c r="B1042" t="s">
        <v>31</v>
      </c>
      <c r="C1042">
        <v>10</v>
      </c>
      <c r="D1042">
        <v>19</v>
      </c>
      <c r="E1042">
        <v>18.43</v>
      </c>
      <c r="F1042" s="33">
        <f>Table1[[#This Row],[Date]]</f>
        <v>43966</v>
      </c>
    </row>
    <row r="1043" spans="1:6" x14ac:dyDescent="0.25">
      <c r="A1043" s="5">
        <v>43967</v>
      </c>
      <c r="B1043" t="s">
        <v>3</v>
      </c>
      <c r="C1043">
        <v>7</v>
      </c>
      <c r="D1043">
        <v>50</v>
      </c>
      <c r="E1043">
        <v>48.5</v>
      </c>
      <c r="F1043" s="33">
        <f>Table1[[#This Row],[Date]]</f>
        <v>43967</v>
      </c>
    </row>
    <row r="1044" spans="1:6" x14ac:dyDescent="0.25">
      <c r="A1044" s="5">
        <v>43968</v>
      </c>
      <c r="B1044" t="s">
        <v>11</v>
      </c>
      <c r="C1044">
        <v>8</v>
      </c>
      <c r="D1044">
        <v>19</v>
      </c>
      <c r="E1044">
        <v>18.43</v>
      </c>
      <c r="F1044" s="33">
        <f>Table1[[#This Row],[Date]]</f>
        <v>43968</v>
      </c>
    </row>
    <row r="1045" spans="1:6" x14ac:dyDescent="0.25">
      <c r="A1045" s="5">
        <v>43969</v>
      </c>
      <c r="B1045" t="s">
        <v>4</v>
      </c>
      <c r="C1045">
        <v>9</v>
      </c>
      <c r="D1045">
        <v>30</v>
      </c>
      <c r="E1045">
        <v>29.099999999999998</v>
      </c>
      <c r="F1045" s="33">
        <f>Table1[[#This Row],[Date]]</f>
        <v>43969</v>
      </c>
    </row>
    <row r="1046" spans="1:6" x14ac:dyDescent="0.25">
      <c r="A1046" s="5">
        <v>43970</v>
      </c>
      <c r="B1046" t="s">
        <v>16</v>
      </c>
      <c r="C1046">
        <v>4</v>
      </c>
      <c r="D1046">
        <v>70</v>
      </c>
      <c r="E1046">
        <v>67.899999999999991</v>
      </c>
      <c r="F1046" s="33">
        <f>Table1[[#This Row],[Date]]</f>
        <v>43970</v>
      </c>
    </row>
    <row r="1047" spans="1:6" x14ac:dyDescent="0.25">
      <c r="A1047" s="5">
        <v>43971</v>
      </c>
      <c r="B1047" t="s">
        <v>5</v>
      </c>
      <c r="C1047">
        <v>8</v>
      </c>
      <c r="D1047">
        <v>45</v>
      </c>
      <c r="E1047">
        <v>43.65</v>
      </c>
      <c r="F1047" s="33">
        <f>Table1[[#This Row],[Date]]</f>
        <v>43971</v>
      </c>
    </row>
    <row r="1048" spans="1:6" x14ac:dyDescent="0.25">
      <c r="A1048" s="5">
        <v>43972</v>
      </c>
      <c r="B1048" t="s">
        <v>19</v>
      </c>
      <c r="C1048">
        <v>200</v>
      </c>
      <c r="D1048">
        <v>12</v>
      </c>
      <c r="E1048">
        <v>11.64</v>
      </c>
      <c r="F1048" s="33">
        <f>Table1[[#This Row],[Date]]</f>
        <v>43972</v>
      </c>
    </row>
    <row r="1049" spans="1:6" x14ac:dyDescent="0.25">
      <c r="A1049" s="5">
        <v>43973</v>
      </c>
      <c r="B1049" t="s">
        <v>6</v>
      </c>
      <c r="C1049">
        <v>600</v>
      </c>
      <c r="D1049">
        <v>70</v>
      </c>
      <c r="E1049">
        <v>67.899999999999991</v>
      </c>
      <c r="F1049" s="33">
        <f>Table1[[#This Row],[Date]]</f>
        <v>43973</v>
      </c>
    </row>
    <row r="1050" spans="1:6" x14ac:dyDescent="0.25">
      <c r="A1050" s="5">
        <v>43974</v>
      </c>
      <c r="B1050" t="s">
        <v>22</v>
      </c>
      <c r="C1050">
        <v>80</v>
      </c>
      <c r="D1050">
        <v>100</v>
      </c>
      <c r="E1050">
        <v>97</v>
      </c>
      <c r="F1050" s="33">
        <f>Table1[[#This Row],[Date]]</f>
        <v>43974</v>
      </c>
    </row>
    <row r="1051" spans="1:6" x14ac:dyDescent="0.25">
      <c r="A1051" s="5">
        <v>43975</v>
      </c>
      <c r="B1051" t="s">
        <v>7</v>
      </c>
      <c r="C1051">
        <v>50</v>
      </c>
      <c r="D1051">
        <v>90</v>
      </c>
      <c r="E1051">
        <v>87.3</v>
      </c>
      <c r="F1051" s="33">
        <f>Table1[[#This Row],[Date]]</f>
        <v>43975</v>
      </c>
    </row>
    <row r="1052" spans="1:6" x14ac:dyDescent="0.25">
      <c r="A1052" s="5">
        <v>43976</v>
      </c>
      <c r="B1052" t="s">
        <v>32</v>
      </c>
      <c r="C1052">
        <v>40</v>
      </c>
      <c r="D1052">
        <v>100</v>
      </c>
      <c r="E1052">
        <v>97</v>
      </c>
      <c r="F1052" s="33">
        <f>Table1[[#This Row],[Date]]</f>
        <v>43976</v>
      </c>
    </row>
    <row r="1053" spans="1:6" x14ac:dyDescent="0.25">
      <c r="A1053" s="5">
        <v>43977</v>
      </c>
      <c r="B1053" t="s">
        <v>8</v>
      </c>
      <c r="C1053">
        <v>30</v>
      </c>
      <c r="D1053">
        <v>80</v>
      </c>
      <c r="E1053">
        <v>77.599999999999994</v>
      </c>
      <c r="F1053" s="33">
        <f>Table1[[#This Row],[Date]]</f>
        <v>43977</v>
      </c>
    </row>
    <row r="1054" spans="1:6" x14ac:dyDescent="0.25">
      <c r="A1054" s="5">
        <v>43978</v>
      </c>
      <c r="B1054" t="s">
        <v>2</v>
      </c>
      <c r="C1054">
        <v>20</v>
      </c>
      <c r="D1054">
        <v>100</v>
      </c>
      <c r="E1054">
        <v>97</v>
      </c>
      <c r="F1054" s="33">
        <f>Table1[[#This Row],[Date]]</f>
        <v>43978</v>
      </c>
    </row>
    <row r="1055" spans="1:6" x14ac:dyDescent="0.25">
      <c r="A1055" s="5">
        <v>43979</v>
      </c>
      <c r="B1055" t="s">
        <v>9</v>
      </c>
      <c r="C1055">
        <v>33</v>
      </c>
      <c r="D1055">
        <v>12</v>
      </c>
      <c r="E1055">
        <v>11.64</v>
      </c>
      <c r="F1055" s="33">
        <f>Table1[[#This Row],[Date]]</f>
        <v>43979</v>
      </c>
    </row>
    <row r="1056" spans="1:6" x14ac:dyDescent="0.25">
      <c r="A1056" s="5">
        <v>43980</v>
      </c>
      <c r="B1056" t="s">
        <v>33</v>
      </c>
      <c r="C1056">
        <v>21</v>
      </c>
      <c r="D1056">
        <v>50</v>
      </c>
      <c r="E1056">
        <v>48.5</v>
      </c>
      <c r="F1056" s="33">
        <f>Table1[[#This Row],[Date]]</f>
        <v>43980</v>
      </c>
    </row>
    <row r="1057" spans="1:6" x14ac:dyDescent="0.25">
      <c r="A1057" s="5">
        <v>43981</v>
      </c>
      <c r="B1057" t="s">
        <v>3</v>
      </c>
      <c r="C1057">
        <v>89</v>
      </c>
      <c r="D1057">
        <v>50</v>
      </c>
      <c r="E1057">
        <v>48.5</v>
      </c>
      <c r="F1057" s="33">
        <f>Table1[[#This Row],[Date]]</f>
        <v>43981</v>
      </c>
    </row>
    <row r="1058" spans="1:6" x14ac:dyDescent="0.25">
      <c r="A1058" s="5">
        <v>43982</v>
      </c>
      <c r="B1058" t="s">
        <v>10</v>
      </c>
      <c r="C1058">
        <v>1</v>
      </c>
      <c r="D1058">
        <v>15</v>
      </c>
      <c r="E1058">
        <v>14.549999999999999</v>
      </c>
      <c r="F1058" s="33">
        <f>Table1[[#This Row],[Date]]</f>
        <v>43982</v>
      </c>
    </row>
    <row r="1059" spans="1:6" x14ac:dyDescent="0.25">
      <c r="A1059" s="5">
        <v>43983</v>
      </c>
      <c r="B1059" t="s">
        <v>11</v>
      </c>
      <c r="C1059">
        <v>20</v>
      </c>
      <c r="D1059">
        <v>19</v>
      </c>
      <c r="E1059">
        <v>18.43</v>
      </c>
      <c r="F1059" s="33">
        <f>Table1[[#This Row],[Date]]</f>
        <v>43983</v>
      </c>
    </row>
    <row r="1060" spans="1:6" x14ac:dyDescent="0.25">
      <c r="A1060" s="5">
        <v>43984</v>
      </c>
      <c r="B1060" t="s">
        <v>12</v>
      </c>
      <c r="C1060">
        <v>30</v>
      </c>
      <c r="D1060">
        <v>100</v>
      </c>
      <c r="E1060">
        <v>97</v>
      </c>
      <c r="F1060" s="33">
        <f>Table1[[#This Row],[Date]]</f>
        <v>43984</v>
      </c>
    </row>
    <row r="1061" spans="1:6" x14ac:dyDescent="0.25">
      <c r="A1061" s="5">
        <v>43985</v>
      </c>
      <c r="B1061" t="s">
        <v>13</v>
      </c>
      <c r="C1061">
        <v>2</v>
      </c>
      <c r="D1061">
        <v>50</v>
      </c>
      <c r="E1061">
        <v>48.5</v>
      </c>
      <c r="F1061" s="33">
        <f>Table1[[#This Row],[Date]]</f>
        <v>43985</v>
      </c>
    </row>
    <row r="1062" spans="1:6" x14ac:dyDescent="0.25">
      <c r="A1062" s="5">
        <v>43986</v>
      </c>
      <c r="B1062" t="s">
        <v>14</v>
      </c>
      <c r="C1062">
        <v>5</v>
      </c>
      <c r="D1062">
        <v>30</v>
      </c>
      <c r="E1062">
        <v>29.099999999999998</v>
      </c>
      <c r="F1062" s="33">
        <f>Table1[[#This Row],[Date]]</f>
        <v>43986</v>
      </c>
    </row>
    <row r="1063" spans="1:6" x14ac:dyDescent="0.25">
      <c r="A1063" s="5">
        <v>43987</v>
      </c>
      <c r="B1063" t="s">
        <v>15</v>
      </c>
      <c r="C1063">
        <v>8</v>
      </c>
      <c r="D1063">
        <v>45</v>
      </c>
      <c r="E1063">
        <v>43.65</v>
      </c>
      <c r="F1063" s="33">
        <f>Table1[[#This Row],[Date]]</f>
        <v>43987</v>
      </c>
    </row>
    <row r="1064" spans="1:6" x14ac:dyDescent="0.25">
      <c r="A1064" s="5">
        <v>43988</v>
      </c>
      <c r="B1064" t="s">
        <v>4</v>
      </c>
      <c r="C1064">
        <v>10</v>
      </c>
      <c r="D1064">
        <v>30</v>
      </c>
      <c r="E1064">
        <v>29.099999999999998</v>
      </c>
      <c r="F1064" s="33">
        <f>Table1[[#This Row],[Date]]</f>
        <v>43988</v>
      </c>
    </row>
    <row r="1065" spans="1:6" x14ac:dyDescent="0.25">
      <c r="A1065" s="5">
        <v>43989</v>
      </c>
      <c r="B1065" t="s">
        <v>16</v>
      </c>
      <c r="C1065">
        <v>7</v>
      </c>
      <c r="D1065">
        <v>70</v>
      </c>
      <c r="E1065">
        <v>67.899999999999991</v>
      </c>
      <c r="F1065" s="33">
        <f>Table1[[#This Row],[Date]]</f>
        <v>43989</v>
      </c>
    </row>
    <row r="1066" spans="1:6" x14ac:dyDescent="0.25">
      <c r="A1066" s="5">
        <v>43990</v>
      </c>
      <c r="B1066" t="s">
        <v>15</v>
      </c>
      <c r="C1066">
        <v>8</v>
      </c>
      <c r="D1066">
        <v>45</v>
      </c>
      <c r="E1066">
        <v>43.65</v>
      </c>
      <c r="F1066" s="33">
        <f>Table1[[#This Row],[Date]]</f>
        <v>43990</v>
      </c>
    </row>
    <row r="1067" spans="1:6" x14ac:dyDescent="0.25">
      <c r="A1067" s="5">
        <v>43991</v>
      </c>
      <c r="B1067" t="s">
        <v>17</v>
      </c>
      <c r="C1067">
        <v>9</v>
      </c>
      <c r="D1067">
        <v>90</v>
      </c>
      <c r="E1067">
        <v>87.3</v>
      </c>
      <c r="F1067" s="33">
        <f>Table1[[#This Row],[Date]]</f>
        <v>43991</v>
      </c>
    </row>
    <row r="1068" spans="1:6" x14ac:dyDescent="0.25">
      <c r="A1068" s="5">
        <v>43992</v>
      </c>
      <c r="B1068" t="s">
        <v>18</v>
      </c>
      <c r="C1068">
        <v>4</v>
      </c>
      <c r="D1068">
        <v>80</v>
      </c>
      <c r="E1068">
        <v>77.599999999999994</v>
      </c>
      <c r="F1068" s="33">
        <f>Table1[[#This Row],[Date]]</f>
        <v>43992</v>
      </c>
    </row>
    <row r="1069" spans="1:6" x14ac:dyDescent="0.25">
      <c r="A1069" s="5">
        <v>43993</v>
      </c>
      <c r="B1069" t="s">
        <v>5</v>
      </c>
      <c r="C1069">
        <v>8</v>
      </c>
      <c r="D1069">
        <v>45</v>
      </c>
      <c r="E1069">
        <v>43.65</v>
      </c>
      <c r="F1069" s="33">
        <f>Table1[[#This Row],[Date]]</f>
        <v>43993</v>
      </c>
    </row>
    <row r="1070" spans="1:6" x14ac:dyDescent="0.25">
      <c r="A1070" s="5">
        <v>43994</v>
      </c>
      <c r="B1070" t="s">
        <v>19</v>
      </c>
      <c r="C1070">
        <v>200</v>
      </c>
      <c r="D1070">
        <v>12</v>
      </c>
      <c r="E1070">
        <v>11.64</v>
      </c>
      <c r="F1070" s="33">
        <f>Table1[[#This Row],[Date]]</f>
        <v>43994</v>
      </c>
    </row>
    <row r="1071" spans="1:6" x14ac:dyDescent="0.25">
      <c r="A1071" s="5">
        <v>43995</v>
      </c>
      <c r="B1071" t="s">
        <v>20</v>
      </c>
      <c r="C1071">
        <v>600</v>
      </c>
      <c r="D1071">
        <v>15</v>
      </c>
      <c r="E1071">
        <v>14.549999999999999</v>
      </c>
      <c r="F1071" s="33">
        <f>Table1[[#This Row],[Date]]</f>
        <v>43995</v>
      </c>
    </row>
    <row r="1072" spans="1:6" x14ac:dyDescent="0.25">
      <c r="A1072" s="5">
        <v>43996</v>
      </c>
      <c r="B1072" t="s">
        <v>21</v>
      </c>
      <c r="C1072">
        <v>80</v>
      </c>
      <c r="D1072">
        <v>19</v>
      </c>
      <c r="E1072">
        <v>18.43</v>
      </c>
      <c r="F1072" s="33">
        <f>Table1[[#This Row],[Date]]</f>
        <v>43996</v>
      </c>
    </row>
    <row r="1073" spans="1:6" x14ac:dyDescent="0.25">
      <c r="A1073" s="5">
        <v>43997</v>
      </c>
      <c r="B1073" t="s">
        <v>24</v>
      </c>
      <c r="C1073">
        <v>50</v>
      </c>
      <c r="D1073">
        <v>30</v>
      </c>
      <c r="E1073">
        <v>29.099999999999998</v>
      </c>
      <c r="F1073" s="33">
        <f>Table1[[#This Row],[Date]]</f>
        <v>43997</v>
      </c>
    </row>
    <row r="1074" spans="1:6" x14ac:dyDescent="0.25">
      <c r="A1074" s="5">
        <v>43998</v>
      </c>
      <c r="B1074" t="s">
        <v>6</v>
      </c>
      <c r="C1074">
        <v>40</v>
      </c>
      <c r="D1074">
        <v>70</v>
      </c>
      <c r="E1074">
        <v>67.899999999999991</v>
      </c>
      <c r="F1074" s="33">
        <f>Table1[[#This Row],[Date]]</f>
        <v>43998</v>
      </c>
    </row>
    <row r="1075" spans="1:6" x14ac:dyDescent="0.25">
      <c r="A1075" s="5">
        <v>43999</v>
      </c>
      <c r="B1075" t="s">
        <v>22</v>
      </c>
      <c r="C1075">
        <v>30</v>
      </c>
      <c r="D1075">
        <v>100</v>
      </c>
      <c r="E1075">
        <v>97</v>
      </c>
      <c r="F1075" s="33">
        <f>Table1[[#This Row],[Date]]</f>
        <v>43999</v>
      </c>
    </row>
    <row r="1076" spans="1:6" x14ac:dyDescent="0.25">
      <c r="A1076" s="5">
        <v>44000</v>
      </c>
      <c r="B1076" t="s">
        <v>7</v>
      </c>
      <c r="C1076">
        <v>20</v>
      </c>
      <c r="D1076">
        <v>90</v>
      </c>
      <c r="E1076">
        <v>87.3</v>
      </c>
      <c r="F1076" s="33">
        <f>Table1[[#This Row],[Date]]</f>
        <v>44000</v>
      </c>
    </row>
    <row r="1077" spans="1:6" x14ac:dyDescent="0.25">
      <c r="A1077" s="5">
        <v>44001</v>
      </c>
      <c r="B1077" t="s">
        <v>29</v>
      </c>
      <c r="C1077">
        <v>33</v>
      </c>
      <c r="D1077">
        <v>12</v>
      </c>
      <c r="E1077">
        <v>11.64</v>
      </c>
      <c r="F1077" s="33">
        <f>Table1[[#This Row],[Date]]</f>
        <v>44001</v>
      </c>
    </row>
    <row r="1078" spans="1:6" x14ac:dyDescent="0.25">
      <c r="A1078" s="5">
        <v>44002</v>
      </c>
      <c r="B1078" t="s">
        <v>30</v>
      </c>
      <c r="C1078">
        <v>21</v>
      </c>
      <c r="D1078">
        <v>15</v>
      </c>
      <c r="E1078">
        <v>14.549999999999999</v>
      </c>
      <c r="F1078" s="33">
        <f>Table1[[#This Row],[Date]]</f>
        <v>44002</v>
      </c>
    </row>
    <row r="1079" spans="1:6" x14ac:dyDescent="0.25">
      <c r="A1079" s="5">
        <v>44003</v>
      </c>
      <c r="B1079" t="s">
        <v>23</v>
      </c>
      <c r="C1079">
        <v>89</v>
      </c>
      <c r="D1079">
        <v>50</v>
      </c>
      <c r="E1079">
        <v>48.5</v>
      </c>
      <c r="F1079" s="33">
        <f>Table1[[#This Row],[Date]]</f>
        <v>44003</v>
      </c>
    </row>
    <row r="1080" spans="1:6" x14ac:dyDescent="0.25">
      <c r="A1080" s="5">
        <v>44004</v>
      </c>
      <c r="B1080" t="s">
        <v>32</v>
      </c>
      <c r="C1080">
        <v>1</v>
      </c>
      <c r="D1080">
        <v>100</v>
      </c>
      <c r="E1080">
        <v>97</v>
      </c>
      <c r="F1080" s="33">
        <f>Table1[[#This Row],[Date]]</f>
        <v>44004</v>
      </c>
    </row>
    <row r="1081" spans="1:6" x14ac:dyDescent="0.25">
      <c r="A1081" s="5">
        <v>44005</v>
      </c>
      <c r="B1081" t="s">
        <v>9</v>
      </c>
      <c r="C1081">
        <v>20</v>
      </c>
      <c r="D1081">
        <v>12</v>
      </c>
      <c r="E1081">
        <v>11.64</v>
      </c>
      <c r="F1081" s="33">
        <f>Table1[[#This Row],[Date]]</f>
        <v>44005</v>
      </c>
    </row>
    <row r="1082" spans="1:6" x14ac:dyDescent="0.25">
      <c r="A1082" s="5">
        <v>44006</v>
      </c>
      <c r="B1082" t="s">
        <v>33</v>
      </c>
      <c r="C1082">
        <v>30</v>
      </c>
      <c r="D1082">
        <v>50</v>
      </c>
      <c r="E1082">
        <v>48.5</v>
      </c>
      <c r="F1082" s="33">
        <f>Table1[[#This Row],[Date]]</f>
        <v>44006</v>
      </c>
    </row>
    <row r="1083" spans="1:6" x14ac:dyDescent="0.25">
      <c r="A1083" s="5">
        <v>44007</v>
      </c>
      <c r="B1083" t="s">
        <v>10</v>
      </c>
      <c r="C1083">
        <v>2</v>
      </c>
      <c r="D1083">
        <v>15</v>
      </c>
      <c r="E1083">
        <v>14.549999999999999</v>
      </c>
      <c r="F1083" s="33">
        <f>Table1[[#This Row],[Date]]</f>
        <v>44007</v>
      </c>
    </row>
    <row r="1084" spans="1:6" x14ac:dyDescent="0.25">
      <c r="A1084" s="5">
        <v>44008</v>
      </c>
      <c r="B1084" t="s">
        <v>12</v>
      </c>
      <c r="C1084">
        <v>5</v>
      </c>
      <c r="D1084">
        <v>100</v>
      </c>
      <c r="E1084">
        <v>97</v>
      </c>
      <c r="F1084" s="33">
        <f>Table1[[#This Row],[Date]]</f>
        <v>44008</v>
      </c>
    </row>
    <row r="1085" spans="1:6" x14ac:dyDescent="0.25">
      <c r="A1085" s="5">
        <v>44009</v>
      </c>
      <c r="B1085" t="s">
        <v>13</v>
      </c>
      <c r="C1085">
        <v>8</v>
      </c>
      <c r="D1085">
        <v>50</v>
      </c>
      <c r="E1085">
        <v>48.5</v>
      </c>
      <c r="F1085" s="33">
        <f>Table1[[#This Row],[Date]]</f>
        <v>44009</v>
      </c>
    </row>
    <row r="1086" spans="1:6" x14ac:dyDescent="0.25">
      <c r="A1086" s="5">
        <v>44010</v>
      </c>
      <c r="B1086" t="s">
        <v>14</v>
      </c>
      <c r="C1086">
        <v>10</v>
      </c>
      <c r="D1086">
        <v>30</v>
      </c>
      <c r="E1086">
        <v>29.099999999999998</v>
      </c>
      <c r="F1086" s="33">
        <f>Table1[[#This Row],[Date]]</f>
        <v>44010</v>
      </c>
    </row>
    <row r="1087" spans="1:6" x14ac:dyDescent="0.25">
      <c r="A1087" s="5">
        <v>44011</v>
      </c>
      <c r="B1087" t="s">
        <v>15</v>
      </c>
      <c r="C1087">
        <v>7</v>
      </c>
      <c r="D1087">
        <v>45</v>
      </c>
      <c r="E1087">
        <v>43.65</v>
      </c>
      <c r="F1087" s="33">
        <f>Table1[[#This Row],[Date]]</f>
        <v>44011</v>
      </c>
    </row>
    <row r="1088" spans="1:6" x14ac:dyDescent="0.25">
      <c r="A1088" s="5">
        <v>44012</v>
      </c>
      <c r="B1088" t="s">
        <v>17</v>
      </c>
      <c r="C1088">
        <v>8</v>
      </c>
      <c r="D1088">
        <v>90</v>
      </c>
      <c r="E1088">
        <v>87.3</v>
      </c>
      <c r="F1088" s="33">
        <f>Table1[[#This Row],[Date]]</f>
        <v>44012</v>
      </c>
    </row>
    <row r="1089" spans="1:6" x14ac:dyDescent="0.25">
      <c r="A1089" s="5">
        <v>44013</v>
      </c>
      <c r="B1089" t="s">
        <v>18</v>
      </c>
      <c r="C1089">
        <v>9</v>
      </c>
      <c r="D1089">
        <v>80</v>
      </c>
      <c r="E1089">
        <v>77.599999999999994</v>
      </c>
      <c r="F1089" s="33">
        <f>Table1[[#This Row],[Date]]</f>
        <v>44013</v>
      </c>
    </row>
    <row r="1090" spans="1:6" x14ac:dyDescent="0.25">
      <c r="A1090" s="5">
        <v>44014</v>
      </c>
      <c r="B1090" t="s">
        <v>20</v>
      </c>
      <c r="C1090">
        <v>4</v>
      </c>
      <c r="D1090">
        <v>15</v>
      </c>
      <c r="E1090">
        <v>14.549999999999999</v>
      </c>
      <c r="F1090" s="33">
        <f>Table1[[#This Row],[Date]]</f>
        <v>44014</v>
      </c>
    </row>
    <row r="1091" spans="1:6" x14ac:dyDescent="0.25">
      <c r="A1091" s="5">
        <v>44015</v>
      </c>
      <c r="B1091" t="s">
        <v>21</v>
      </c>
      <c r="C1091">
        <v>8</v>
      </c>
      <c r="D1091">
        <v>19</v>
      </c>
      <c r="E1091">
        <v>18.43</v>
      </c>
      <c r="F1091" s="33">
        <f>Table1[[#This Row],[Date]]</f>
        <v>44015</v>
      </c>
    </row>
    <row r="1092" spans="1:6" x14ac:dyDescent="0.25">
      <c r="A1092" s="5">
        <v>44016</v>
      </c>
      <c r="B1092" t="s">
        <v>24</v>
      </c>
      <c r="C1092">
        <v>200</v>
      </c>
      <c r="D1092">
        <v>30</v>
      </c>
      <c r="E1092">
        <v>29.099999999999998</v>
      </c>
      <c r="F1092" s="33">
        <f>Table1[[#This Row],[Date]]</f>
        <v>44016</v>
      </c>
    </row>
    <row r="1093" spans="1:6" x14ac:dyDescent="0.25">
      <c r="A1093" s="5">
        <v>44017</v>
      </c>
      <c r="B1093" t="s">
        <v>25</v>
      </c>
      <c r="C1093">
        <v>600</v>
      </c>
      <c r="D1093">
        <v>45</v>
      </c>
      <c r="E1093">
        <v>43.65</v>
      </c>
      <c r="F1093" s="33">
        <f>Table1[[#This Row],[Date]]</f>
        <v>44017</v>
      </c>
    </row>
    <row r="1094" spans="1:6" x14ac:dyDescent="0.25">
      <c r="A1094" s="5">
        <v>44018</v>
      </c>
      <c r="B1094" t="s">
        <v>26</v>
      </c>
      <c r="C1094">
        <v>80</v>
      </c>
      <c r="D1094">
        <v>70</v>
      </c>
      <c r="E1094">
        <v>67.899999999999991</v>
      </c>
      <c r="F1094" s="33">
        <f>Table1[[#This Row],[Date]]</f>
        <v>44018</v>
      </c>
    </row>
    <row r="1095" spans="1:6" x14ac:dyDescent="0.25">
      <c r="A1095" s="5">
        <v>44019</v>
      </c>
      <c r="B1095" t="s">
        <v>27</v>
      </c>
      <c r="C1095">
        <v>50</v>
      </c>
      <c r="D1095">
        <v>90</v>
      </c>
      <c r="E1095">
        <v>87.3</v>
      </c>
      <c r="F1095" s="33">
        <f>Table1[[#This Row],[Date]]</f>
        <v>44019</v>
      </c>
    </row>
    <row r="1096" spans="1:6" x14ac:dyDescent="0.25">
      <c r="A1096" s="5">
        <v>44020</v>
      </c>
      <c r="B1096" t="s">
        <v>28</v>
      </c>
      <c r="C1096">
        <v>40</v>
      </c>
      <c r="D1096">
        <v>80</v>
      </c>
      <c r="E1096">
        <v>77.599999999999994</v>
      </c>
      <c r="F1096" s="33">
        <f>Table1[[#This Row],[Date]]</f>
        <v>44020</v>
      </c>
    </row>
    <row r="1097" spans="1:6" x14ac:dyDescent="0.25">
      <c r="A1097" s="5">
        <v>44021</v>
      </c>
      <c r="B1097" t="s">
        <v>29</v>
      </c>
      <c r="C1097">
        <v>30</v>
      </c>
      <c r="D1097">
        <v>12</v>
      </c>
      <c r="E1097">
        <v>11.64</v>
      </c>
      <c r="F1097" s="33">
        <f>Table1[[#This Row],[Date]]</f>
        <v>44021</v>
      </c>
    </row>
    <row r="1098" spans="1:6" x14ac:dyDescent="0.25">
      <c r="A1098" s="5">
        <v>44022</v>
      </c>
      <c r="B1098" t="s">
        <v>30</v>
      </c>
      <c r="C1098">
        <v>20</v>
      </c>
      <c r="D1098">
        <v>15</v>
      </c>
      <c r="E1098">
        <v>14.549999999999999</v>
      </c>
      <c r="F1098" s="33">
        <f>Table1[[#This Row],[Date]]</f>
        <v>44022</v>
      </c>
    </row>
    <row r="1099" spans="1:6" x14ac:dyDescent="0.25">
      <c r="A1099" s="5">
        <v>44023</v>
      </c>
      <c r="B1099" t="s">
        <v>23</v>
      </c>
      <c r="C1099">
        <v>33</v>
      </c>
      <c r="D1099">
        <v>50</v>
      </c>
      <c r="E1099">
        <v>48.5</v>
      </c>
      <c r="F1099" s="33">
        <f>Table1[[#This Row],[Date]]</f>
        <v>44023</v>
      </c>
    </row>
    <row r="1100" spans="1:6" x14ac:dyDescent="0.25">
      <c r="A1100" s="5">
        <v>44024</v>
      </c>
      <c r="B1100" t="s">
        <v>8</v>
      </c>
      <c r="C1100">
        <v>21</v>
      </c>
      <c r="D1100">
        <v>80</v>
      </c>
      <c r="E1100">
        <v>77.599999999999994</v>
      </c>
      <c r="F1100" s="33">
        <f>Table1[[#This Row],[Date]]</f>
        <v>44024</v>
      </c>
    </row>
    <row r="1101" spans="1:6" x14ac:dyDescent="0.25">
      <c r="A1101" s="5">
        <v>44025</v>
      </c>
      <c r="B1101" t="s">
        <v>2</v>
      </c>
      <c r="C1101">
        <v>89</v>
      </c>
      <c r="D1101">
        <v>100</v>
      </c>
      <c r="E1101">
        <v>97</v>
      </c>
      <c r="F1101" s="33">
        <f>Table1[[#This Row],[Date]]</f>
        <v>44025</v>
      </c>
    </row>
    <row r="1102" spans="1:6" x14ac:dyDescent="0.25">
      <c r="A1102" s="5">
        <v>44026</v>
      </c>
      <c r="B1102" t="s">
        <v>31</v>
      </c>
      <c r="C1102">
        <v>1</v>
      </c>
      <c r="D1102">
        <v>19</v>
      </c>
      <c r="E1102">
        <v>18.43</v>
      </c>
      <c r="F1102" s="33">
        <f>Table1[[#This Row],[Date]]</f>
        <v>44026</v>
      </c>
    </row>
    <row r="1103" spans="1:6" x14ac:dyDescent="0.25">
      <c r="A1103" s="5">
        <v>44027</v>
      </c>
      <c r="B1103" t="s">
        <v>3</v>
      </c>
      <c r="C1103">
        <v>20</v>
      </c>
      <c r="D1103">
        <v>50</v>
      </c>
      <c r="E1103">
        <v>48.5</v>
      </c>
      <c r="F1103" s="33">
        <f>Table1[[#This Row],[Date]]</f>
        <v>44027</v>
      </c>
    </row>
    <row r="1104" spans="1:6" x14ac:dyDescent="0.25">
      <c r="A1104" s="5">
        <v>44028</v>
      </c>
      <c r="B1104" t="s">
        <v>11</v>
      </c>
      <c r="C1104">
        <v>30</v>
      </c>
      <c r="D1104">
        <v>19</v>
      </c>
      <c r="E1104">
        <v>18.43</v>
      </c>
      <c r="F1104" s="33">
        <f>Table1[[#This Row],[Date]]</f>
        <v>44028</v>
      </c>
    </row>
    <row r="1105" spans="1:6" x14ac:dyDescent="0.25">
      <c r="A1105" s="5">
        <v>44029</v>
      </c>
      <c r="B1105" t="s">
        <v>4</v>
      </c>
      <c r="C1105">
        <v>2</v>
      </c>
      <c r="D1105">
        <v>30</v>
      </c>
      <c r="E1105">
        <v>29.099999999999998</v>
      </c>
      <c r="F1105" s="33">
        <f>Table1[[#This Row],[Date]]</f>
        <v>44029</v>
      </c>
    </row>
    <row r="1106" spans="1:6" x14ac:dyDescent="0.25">
      <c r="A1106" s="5">
        <v>44030</v>
      </c>
      <c r="B1106" t="s">
        <v>16</v>
      </c>
      <c r="C1106">
        <v>5</v>
      </c>
      <c r="D1106">
        <v>70</v>
      </c>
      <c r="E1106">
        <v>67.899999999999991</v>
      </c>
      <c r="F1106" s="33">
        <f>Table1[[#This Row],[Date]]</f>
        <v>44030</v>
      </c>
    </row>
    <row r="1107" spans="1:6" x14ac:dyDescent="0.25">
      <c r="A1107" s="5">
        <v>44031</v>
      </c>
      <c r="B1107" t="s">
        <v>5</v>
      </c>
      <c r="C1107">
        <v>8</v>
      </c>
      <c r="D1107">
        <v>45</v>
      </c>
      <c r="E1107">
        <v>43.65</v>
      </c>
      <c r="F1107" s="33">
        <f>Table1[[#This Row],[Date]]</f>
        <v>44031</v>
      </c>
    </row>
    <row r="1108" spans="1:6" x14ac:dyDescent="0.25">
      <c r="A1108" s="5">
        <v>44032</v>
      </c>
      <c r="B1108" t="s">
        <v>19</v>
      </c>
      <c r="C1108">
        <v>10</v>
      </c>
      <c r="D1108">
        <v>12</v>
      </c>
      <c r="E1108">
        <v>11.64</v>
      </c>
      <c r="F1108" s="33">
        <f>Table1[[#This Row],[Date]]</f>
        <v>44032</v>
      </c>
    </row>
    <row r="1109" spans="1:6" x14ac:dyDescent="0.25">
      <c r="A1109" s="5">
        <v>44033</v>
      </c>
      <c r="B1109" t="s">
        <v>6</v>
      </c>
      <c r="C1109">
        <v>7</v>
      </c>
      <c r="D1109">
        <v>70</v>
      </c>
      <c r="E1109">
        <v>67.899999999999991</v>
      </c>
      <c r="F1109" s="33">
        <f>Table1[[#This Row],[Date]]</f>
        <v>44033</v>
      </c>
    </row>
    <row r="1110" spans="1:6" x14ac:dyDescent="0.25">
      <c r="A1110" s="5">
        <v>44034</v>
      </c>
      <c r="B1110" t="s">
        <v>22</v>
      </c>
      <c r="C1110">
        <v>8</v>
      </c>
      <c r="D1110">
        <v>100</v>
      </c>
      <c r="E1110">
        <v>97</v>
      </c>
      <c r="F1110" s="33">
        <f>Table1[[#This Row],[Date]]</f>
        <v>44034</v>
      </c>
    </row>
    <row r="1111" spans="1:6" x14ac:dyDescent="0.25">
      <c r="A1111" s="5">
        <v>44035</v>
      </c>
      <c r="B1111" t="s">
        <v>7</v>
      </c>
      <c r="C1111">
        <v>9</v>
      </c>
      <c r="D1111">
        <v>90</v>
      </c>
      <c r="E1111">
        <v>87.3</v>
      </c>
      <c r="F1111" s="33">
        <f>Table1[[#This Row],[Date]]</f>
        <v>44035</v>
      </c>
    </row>
    <row r="1112" spans="1:6" x14ac:dyDescent="0.25">
      <c r="A1112" s="5">
        <v>44036</v>
      </c>
      <c r="B1112" t="s">
        <v>32</v>
      </c>
      <c r="C1112">
        <v>4</v>
      </c>
      <c r="D1112">
        <v>100</v>
      </c>
      <c r="E1112">
        <v>97</v>
      </c>
      <c r="F1112" s="33">
        <f>Table1[[#This Row],[Date]]</f>
        <v>44036</v>
      </c>
    </row>
    <row r="1113" spans="1:6" x14ac:dyDescent="0.25">
      <c r="A1113" s="5">
        <v>44037</v>
      </c>
      <c r="B1113" t="s">
        <v>8</v>
      </c>
      <c r="C1113">
        <v>8</v>
      </c>
      <c r="D1113">
        <v>80</v>
      </c>
      <c r="E1113">
        <v>77.599999999999994</v>
      </c>
      <c r="F1113" s="33">
        <f>Table1[[#This Row],[Date]]</f>
        <v>44037</v>
      </c>
    </row>
    <row r="1114" spans="1:6" x14ac:dyDescent="0.25">
      <c r="A1114" s="5">
        <v>44038</v>
      </c>
      <c r="B1114" t="s">
        <v>2</v>
      </c>
      <c r="C1114">
        <v>200</v>
      </c>
      <c r="D1114">
        <v>100</v>
      </c>
      <c r="E1114">
        <v>97</v>
      </c>
      <c r="F1114" s="33">
        <f>Table1[[#This Row],[Date]]</f>
        <v>44038</v>
      </c>
    </row>
    <row r="1115" spans="1:6" x14ac:dyDescent="0.25">
      <c r="A1115" s="5">
        <v>44039</v>
      </c>
      <c r="B1115" t="s">
        <v>9</v>
      </c>
      <c r="C1115">
        <v>600</v>
      </c>
      <c r="D1115">
        <v>12</v>
      </c>
      <c r="E1115">
        <v>11.64</v>
      </c>
      <c r="F1115" s="33">
        <f>Table1[[#This Row],[Date]]</f>
        <v>44039</v>
      </c>
    </row>
    <row r="1116" spans="1:6" x14ac:dyDescent="0.25">
      <c r="A1116" s="5">
        <v>44040</v>
      </c>
      <c r="B1116" t="s">
        <v>33</v>
      </c>
      <c r="C1116">
        <v>80</v>
      </c>
      <c r="D1116">
        <v>50</v>
      </c>
      <c r="E1116">
        <v>48.5</v>
      </c>
      <c r="F1116" s="33">
        <f>Table1[[#This Row],[Date]]</f>
        <v>44040</v>
      </c>
    </row>
    <row r="1117" spans="1:6" x14ac:dyDescent="0.25">
      <c r="A1117" s="5">
        <v>44041</v>
      </c>
      <c r="B1117" t="s">
        <v>3</v>
      </c>
      <c r="C1117">
        <v>50</v>
      </c>
      <c r="D1117">
        <v>50</v>
      </c>
      <c r="E1117">
        <v>48.5</v>
      </c>
      <c r="F1117" s="33">
        <f>Table1[[#This Row],[Date]]</f>
        <v>44041</v>
      </c>
    </row>
    <row r="1118" spans="1:6" x14ac:dyDescent="0.25">
      <c r="A1118" s="5">
        <v>44042</v>
      </c>
      <c r="B1118" t="s">
        <v>10</v>
      </c>
      <c r="C1118">
        <v>40</v>
      </c>
      <c r="D1118">
        <v>15</v>
      </c>
      <c r="E1118">
        <v>14.549999999999999</v>
      </c>
      <c r="F1118" s="33">
        <f>Table1[[#This Row],[Date]]</f>
        <v>44042</v>
      </c>
    </row>
    <row r="1119" spans="1:6" x14ac:dyDescent="0.25">
      <c r="A1119" s="5">
        <v>44043</v>
      </c>
      <c r="B1119" t="s">
        <v>11</v>
      </c>
      <c r="C1119">
        <v>30</v>
      </c>
      <c r="D1119">
        <v>19</v>
      </c>
      <c r="E1119">
        <v>18.43</v>
      </c>
      <c r="F1119" s="33">
        <f>Table1[[#This Row],[Date]]</f>
        <v>44043</v>
      </c>
    </row>
    <row r="1120" spans="1:6" x14ac:dyDescent="0.25">
      <c r="A1120" s="5">
        <v>44044</v>
      </c>
      <c r="B1120" t="s">
        <v>12</v>
      </c>
      <c r="C1120">
        <v>20</v>
      </c>
      <c r="D1120">
        <v>100</v>
      </c>
      <c r="E1120">
        <v>97</v>
      </c>
      <c r="F1120" s="33">
        <f>Table1[[#This Row],[Date]]</f>
        <v>44044</v>
      </c>
    </row>
    <row r="1121" spans="1:6" x14ac:dyDescent="0.25">
      <c r="A1121" s="5">
        <v>44045</v>
      </c>
      <c r="B1121" t="s">
        <v>13</v>
      </c>
      <c r="C1121">
        <v>33</v>
      </c>
      <c r="D1121">
        <v>50</v>
      </c>
      <c r="E1121">
        <v>48.5</v>
      </c>
      <c r="F1121" s="33">
        <f>Table1[[#This Row],[Date]]</f>
        <v>44045</v>
      </c>
    </row>
    <row r="1122" spans="1:6" x14ac:dyDescent="0.25">
      <c r="A1122" s="5">
        <v>44046</v>
      </c>
      <c r="B1122" t="s">
        <v>14</v>
      </c>
      <c r="C1122">
        <v>21</v>
      </c>
      <c r="D1122">
        <v>30</v>
      </c>
      <c r="E1122">
        <v>29.099999999999998</v>
      </c>
      <c r="F1122" s="33">
        <f>Table1[[#This Row],[Date]]</f>
        <v>44046</v>
      </c>
    </row>
    <row r="1123" spans="1:6" x14ac:dyDescent="0.25">
      <c r="A1123" s="5">
        <v>44047</v>
      </c>
      <c r="B1123" t="s">
        <v>15</v>
      </c>
      <c r="C1123">
        <v>89</v>
      </c>
      <c r="D1123">
        <v>45</v>
      </c>
      <c r="E1123">
        <v>43.65</v>
      </c>
      <c r="F1123" s="33">
        <f>Table1[[#This Row],[Date]]</f>
        <v>44047</v>
      </c>
    </row>
    <row r="1124" spans="1:6" x14ac:dyDescent="0.25">
      <c r="A1124" s="5">
        <v>44048</v>
      </c>
      <c r="B1124" t="s">
        <v>4</v>
      </c>
      <c r="C1124">
        <v>1</v>
      </c>
      <c r="D1124">
        <v>30</v>
      </c>
      <c r="E1124">
        <v>29.099999999999998</v>
      </c>
      <c r="F1124" s="33">
        <f>Table1[[#This Row],[Date]]</f>
        <v>44048</v>
      </c>
    </row>
    <row r="1125" spans="1:6" x14ac:dyDescent="0.25">
      <c r="A1125" s="5">
        <v>44049</v>
      </c>
      <c r="B1125" t="s">
        <v>16</v>
      </c>
      <c r="C1125">
        <v>20</v>
      </c>
      <c r="D1125">
        <v>70</v>
      </c>
      <c r="E1125">
        <v>67.899999999999991</v>
      </c>
      <c r="F1125" s="33">
        <f>Table1[[#This Row],[Date]]</f>
        <v>44049</v>
      </c>
    </row>
    <row r="1126" spans="1:6" x14ac:dyDescent="0.25">
      <c r="A1126" s="5">
        <v>44050</v>
      </c>
      <c r="B1126" t="s">
        <v>15</v>
      </c>
      <c r="C1126">
        <v>30</v>
      </c>
      <c r="D1126">
        <v>45</v>
      </c>
      <c r="E1126">
        <v>43.65</v>
      </c>
      <c r="F1126" s="33">
        <f>Table1[[#This Row],[Date]]</f>
        <v>44050</v>
      </c>
    </row>
    <row r="1127" spans="1:6" x14ac:dyDescent="0.25">
      <c r="A1127" s="5">
        <v>44051</v>
      </c>
      <c r="B1127" t="s">
        <v>17</v>
      </c>
      <c r="C1127">
        <v>2</v>
      </c>
      <c r="D1127">
        <v>90</v>
      </c>
      <c r="E1127">
        <v>87.3</v>
      </c>
      <c r="F1127" s="33">
        <f>Table1[[#This Row],[Date]]</f>
        <v>44051</v>
      </c>
    </row>
    <row r="1128" spans="1:6" x14ac:dyDescent="0.25">
      <c r="A1128" s="5">
        <v>44052</v>
      </c>
      <c r="B1128" t="s">
        <v>18</v>
      </c>
      <c r="C1128">
        <v>5</v>
      </c>
      <c r="D1128">
        <v>80</v>
      </c>
      <c r="E1128">
        <v>77.599999999999994</v>
      </c>
      <c r="F1128" s="33">
        <f>Table1[[#This Row],[Date]]</f>
        <v>44052</v>
      </c>
    </row>
    <row r="1129" spans="1:6" x14ac:dyDescent="0.25">
      <c r="A1129" s="5">
        <v>44053</v>
      </c>
      <c r="B1129" t="s">
        <v>5</v>
      </c>
      <c r="C1129">
        <v>8</v>
      </c>
      <c r="D1129">
        <v>45</v>
      </c>
      <c r="E1129">
        <v>43.65</v>
      </c>
      <c r="F1129" s="33">
        <f>Table1[[#This Row],[Date]]</f>
        <v>44053</v>
      </c>
    </row>
    <row r="1130" spans="1:6" x14ac:dyDescent="0.25">
      <c r="A1130" s="5">
        <v>44054</v>
      </c>
      <c r="B1130" t="s">
        <v>19</v>
      </c>
      <c r="C1130">
        <v>10</v>
      </c>
      <c r="D1130">
        <v>12</v>
      </c>
      <c r="E1130">
        <v>11.64</v>
      </c>
      <c r="F1130" s="33">
        <f>Table1[[#This Row],[Date]]</f>
        <v>44054</v>
      </c>
    </row>
    <row r="1131" spans="1:6" x14ac:dyDescent="0.25">
      <c r="A1131" s="5">
        <v>44055</v>
      </c>
      <c r="B1131" t="s">
        <v>20</v>
      </c>
      <c r="C1131">
        <v>7</v>
      </c>
      <c r="D1131">
        <v>15</v>
      </c>
      <c r="E1131">
        <v>14.549999999999999</v>
      </c>
      <c r="F1131" s="33">
        <f>Table1[[#This Row],[Date]]</f>
        <v>44055</v>
      </c>
    </row>
    <row r="1132" spans="1:6" x14ac:dyDescent="0.25">
      <c r="A1132" s="5">
        <v>44056</v>
      </c>
      <c r="B1132" t="s">
        <v>21</v>
      </c>
      <c r="C1132">
        <v>8</v>
      </c>
      <c r="D1132">
        <v>19</v>
      </c>
      <c r="E1132">
        <v>18.43</v>
      </c>
      <c r="F1132" s="33">
        <f>Table1[[#This Row],[Date]]</f>
        <v>44056</v>
      </c>
    </row>
    <row r="1133" spans="1:6" x14ac:dyDescent="0.25">
      <c r="A1133" s="5">
        <v>44057</v>
      </c>
      <c r="B1133" t="s">
        <v>24</v>
      </c>
      <c r="C1133">
        <v>9</v>
      </c>
      <c r="D1133">
        <v>30</v>
      </c>
      <c r="E1133">
        <v>29.099999999999998</v>
      </c>
      <c r="F1133" s="33">
        <f>Table1[[#This Row],[Date]]</f>
        <v>44057</v>
      </c>
    </row>
    <row r="1134" spans="1:6" x14ac:dyDescent="0.25">
      <c r="A1134" s="5">
        <v>44058</v>
      </c>
      <c r="B1134" t="s">
        <v>6</v>
      </c>
      <c r="C1134">
        <v>4</v>
      </c>
      <c r="D1134">
        <v>70</v>
      </c>
      <c r="E1134">
        <v>67.899999999999991</v>
      </c>
      <c r="F1134" s="33">
        <f>Table1[[#This Row],[Date]]</f>
        <v>44058</v>
      </c>
    </row>
    <row r="1135" spans="1:6" x14ac:dyDescent="0.25">
      <c r="A1135" s="5">
        <v>44059</v>
      </c>
      <c r="B1135" t="s">
        <v>22</v>
      </c>
      <c r="C1135">
        <v>8</v>
      </c>
      <c r="D1135">
        <v>100</v>
      </c>
      <c r="E1135">
        <v>97</v>
      </c>
      <c r="F1135" s="33">
        <f>Table1[[#This Row],[Date]]</f>
        <v>44059</v>
      </c>
    </row>
    <row r="1136" spans="1:6" x14ac:dyDescent="0.25">
      <c r="A1136" s="5">
        <v>44060</v>
      </c>
      <c r="B1136" t="s">
        <v>7</v>
      </c>
      <c r="C1136">
        <v>200</v>
      </c>
      <c r="D1136">
        <v>90</v>
      </c>
      <c r="E1136">
        <v>87.3</v>
      </c>
      <c r="F1136" s="33">
        <f>Table1[[#This Row],[Date]]</f>
        <v>44060</v>
      </c>
    </row>
    <row r="1137" spans="1:6" x14ac:dyDescent="0.25">
      <c r="A1137" s="5">
        <v>44061</v>
      </c>
      <c r="B1137" t="s">
        <v>29</v>
      </c>
      <c r="C1137">
        <v>600</v>
      </c>
      <c r="D1137">
        <v>12</v>
      </c>
      <c r="E1137">
        <v>11.64</v>
      </c>
      <c r="F1137" s="33">
        <f>Table1[[#This Row],[Date]]</f>
        <v>44061</v>
      </c>
    </row>
    <row r="1138" spans="1:6" x14ac:dyDescent="0.25">
      <c r="A1138" s="5">
        <v>44062</v>
      </c>
      <c r="B1138" t="s">
        <v>30</v>
      </c>
      <c r="C1138">
        <v>80</v>
      </c>
      <c r="D1138">
        <v>15</v>
      </c>
      <c r="E1138">
        <v>14.549999999999999</v>
      </c>
      <c r="F1138" s="33">
        <f>Table1[[#This Row],[Date]]</f>
        <v>44062</v>
      </c>
    </row>
    <row r="1139" spans="1:6" x14ac:dyDescent="0.25">
      <c r="A1139" s="5">
        <v>44063</v>
      </c>
      <c r="B1139" t="s">
        <v>23</v>
      </c>
      <c r="C1139">
        <v>50</v>
      </c>
      <c r="D1139">
        <v>50</v>
      </c>
      <c r="E1139">
        <v>48.5</v>
      </c>
      <c r="F1139" s="33">
        <f>Table1[[#This Row],[Date]]</f>
        <v>44063</v>
      </c>
    </row>
    <row r="1140" spans="1:6" x14ac:dyDescent="0.25">
      <c r="A1140" s="5">
        <v>44064</v>
      </c>
      <c r="B1140" t="s">
        <v>32</v>
      </c>
      <c r="C1140">
        <v>40</v>
      </c>
      <c r="D1140">
        <v>100</v>
      </c>
      <c r="E1140">
        <v>97</v>
      </c>
      <c r="F1140" s="33">
        <f>Table1[[#This Row],[Date]]</f>
        <v>44064</v>
      </c>
    </row>
    <row r="1141" spans="1:6" x14ac:dyDescent="0.25">
      <c r="A1141" s="5">
        <v>44065</v>
      </c>
      <c r="B1141" t="s">
        <v>9</v>
      </c>
      <c r="C1141">
        <v>30</v>
      </c>
      <c r="D1141">
        <v>12</v>
      </c>
      <c r="E1141">
        <v>11.64</v>
      </c>
      <c r="F1141" s="33">
        <f>Table1[[#This Row],[Date]]</f>
        <v>44065</v>
      </c>
    </row>
    <row r="1142" spans="1:6" x14ac:dyDescent="0.25">
      <c r="A1142" s="5">
        <v>44066</v>
      </c>
      <c r="B1142" t="s">
        <v>33</v>
      </c>
      <c r="C1142">
        <v>20</v>
      </c>
      <c r="D1142">
        <v>50</v>
      </c>
      <c r="E1142">
        <v>48.5</v>
      </c>
      <c r="F1142" s="33">
        <f>Table1[[#This Row],[Date]]</f>
        <v>44066</v>
      </c>
    </row>
    <row r="1143" spans="1:6" x14ac:dyDescent="0.25">
      <c r="A1143" s="5">
        <v>44067</v>
      </c>
      <c r="B1143" t="s">
        <v>10</v>
      </c>
      <c r="C1143">
        <v>33</v>
      </c>
      <c r="D1143">
        <v>15</v>
      </c>
      <c r="E1143">
        <v>14.549999999999999</v>
      </c>
      <c r="F1143" s="33">
        <f>Table1[[#This Row],[Date]]</f>
        <v>44067</v>
      </c>
    </row>
    <row r="1144" spans="1:6" x14ac:dyDescent="0.25">
      <c r="A1144" s="5">
        <v>44068</v>
      </c>
      <c r="B1144" t="s">
        <v>12</v>
      </c>
      <c r="C1144">
        <v>21</v>
      </c>
      <c r="D1144">
        <v>100</v>
      </c>
      <c r="E1144">
        <v>97</v>
      </c>
      <c r="F1144" s="33">
        <f>Table1[[#This Row],[Date]]</f>
        <v>44068</v>
      </c>
    </row>
    <row r="1145" spans="1:6" x14ac:dyDescent="0.25">
      <c r="A1145" s="5">
        <v>44069</v>
      </c>
      <c r="B1145" t="s">
        <v>13</v>
      </c>
      <c r="C1145">
        <v>89</v>
      </c>
      <c r="D1145">
        <v>50</v>
      </c>
      <c r="E1145">
        <v>48.5</v>
      </c>
      <c r="F1145" s="33">
        <f>Table1[[#This Row],[Date]]</f>
        <v>44069</v>
      </c>
    </row>
    <row r="1146" spans="1:6" x14ac:dyDescent="0.25">
      <c r="A1146" s="5">
        <v>44070</v>
      </c>
      <c r="B1146" t="s">
        <v>14</v>
      </c>
      <c r="C1146">
        <v>1</v>
      </c>
      <c r="D1146">
        <v>30</v>
      </c>
      <c r="E1146">
        <v>29.099999999999998</v>
      </c>
      <c r="F1146" s="33">
        <f>Table1[[#This Row],[Date]]</f>
        <v>44070</v>
      </c>
    </row>
    <row r="1147" spans="1:6" x14ac:dyDescent="0.25">
      <c r="A1147" s="5">
        <v>44071</v>
      </c>
      <c r="B1147" t="s">
        <v>15</v>
      </c>
      <c r="C1147">
        <v>20</v>
      </c>
      <c r="D1147">
        <v>45</v>
      </c>
      <c r="E1147">
        <v>43.65</v>
      </c>
      <c r="F1147" s="33">
        <f>Table1[[#This Row],[Date]]</f>
        <v>44071</v>
      </c>
    </row>
    <row r="1148" spans="1:6" x14ac:dyDescent="0.25">
      <c r="A1148" s="5">
        <v>44072</v>
      </c>
      <c r="B1148" t="s">
        <v>17</v>
      </c>
      <c r="C1148">
        <v>30</v>
      </c>
      <c r="D1148">
        <v>90</v>
      </c>
      <c r="E1148">
        <v>87.3</v>
      </c>
      <c r="F1148" s="33">
        <f>Table1[[#This Row],[Date]]</f>
        <v>44072</v>
      </c>
    </row>
    <row r="1149" spans="1:6" x14ac:dyDescent="0.25">
      <c r="A1149" s="5">
        <v>44073</v>
      </c>
      <c r="B1149" t="s">
        <v>18</v>
      </c>
      <c r="C1149">
        <v>2</v>
      </c>
      <c r="D1149">
        <v>80</v>
      </c>
      <c r="E1149">
        <v>77.599999999999994</v>
      </c>
      <c r="F1149" s="33">
        <f>Table1[[#This Row],[Date]]</f>
        <v>44073</v>
      </c>
    </row>
    <row r="1150" spans="1:6" x14ac:dyDescent="0.25">
      <c r="A1150" s="5">
        <v>44074</v>
      </c>
      <c r="B1150" t="s">
        <v>20</v>
      </c>
      <c r="C1150">
        <v>5</v>
      </c>
      <c r="D1150">
        <v>15</v>
      </c>
      <c r="E1150">
        <v>14.549999999999999</v>
      </c>
      <c r="F1150" s="33">
        <f>Table1[[#This Row],[Date]]</f>
        <v>44074</v>
      </c>
    </row>
    <row r="1151" spans="1:6" x14ac:dyDescent="0.25">
      <c r="A1151" s="5">
        <v>44075</v>
      </c>
      <c r="B1151" t="s">
        <v>21</v>
      </c>
      <c r="C1151">
        <v>8</v>
      </c>
      <c r="D1151">
        <v>19</v>
      </c>
      <c r="E1151">
        <v>18.43</v>
      </c>
      <c r="F1151" s="33">
        <f>Table1[[#This Row],[Date]]</f>
        <v>44075</v>
      </c>
    </row>
    <row r="1152" spans="1:6" x14ac:dyDescent="0.25">
      <c r="A1152" s="5">
        <v>44076</v>
      </c>
      <c r="B1152" t="s">
        <v>24</v>
      </c>
      <c r="C1152">
        <v>10</v>
      </c>
      <c r="D1152">
        <v>30</v>
      </c>
      <c r="E1152">
        <v>29.099999999999998</v>
      </c>
      <c r="F1152" s="33">
        <f>Table1[[#This Row],[Date]]</f>
        <v>44076</v>
      </c>
    </row>
    <row r="1153" spans="1:6" x14ac:dyDescent="0.25">
      <c r="A1153" s="5">
        <v>44077</v>
      </c>
      <c r="B1153" t="s">
        <v>25</v>
      </c>
      <c r="C1153">
        <v>7</v>
      </c>
      <c r="D1153">
        <v>45</v>
      </c>
      <c r="E1153">
        <v>43.65</v>
      </c>
      <c r="F1153" s="33">
        <f>Table1[[#This Row],[Date]]</f>
        <v>44077</v>
      </c>
    </row>
    <row r="1154" spans="1:6" x14ac:dyDescent="0.25">
      <c r="A1154" s="5">
        <v>44078</v>
      </c>
      <c r="B1154" t="s">
        <v>26</v>
      </c>
      <c r="C1154">
        <v>8</v>
      </c>
      <c r="D1154">
        <v>70</v>
      </c>
      <c r="E1154">
        <v>67.899999999999991</v>
      </c>
      <c r="F1154" s="33">
        <f>Table1[[#This Row],[Date]]</f>
        <v>44078</v>
      </c>
    </row>
    <row r="1155" spans="1:6" x14ac:dyDescent="0.25">
      <c r="A1155" s="5">
        <v>44079</v>
      </c>
      <c r="B1155" t="s">
        <v>27</v>
      </c>
      <c r="C1155">
        <v>9</v>
      </c>
      <c r="D1155">
        <v>90</v>
      </c>
      <c r="E1155">
        <v>87.3</v>
      </c>
      <c r="F1155" s="33">
        <f>Table1[[#This Row],[Date]]</f>
        <v>44079</v>
      </c>
    </row>
    <row r="1156" spans="1:6" x14ac:dyDescent="0.25">
      <c r="A1156" s="5">
        <v>44080</v>
      </c>
      <c r="B1156" t="s">
        <v>28</v>
      </c>
      <c r="C1156">
        <v>4</v>
      </c>
      <c r="D1156">
        <v>80</v>
      </c>
      <c r="E1156">
        <v>77.599999999999994</v>
      </c>
      <c r="F1156" s="33">
        <f>Table1[[#This Row],[Date]]</f>
        <v>44080</v>
      </c>
    </row>
    <row r="1157" spans="1:6" x14ac:dyDescent="0.25">
      <c r="A1157" s="5">
        <v>44081</v>
      </c>
      <c r="B1157" t="s">
        <v>29</v>
      </c>
      <c r="C1157">
        <v>8</v>
      </c>
      <c r="D1157">
        <v>12</v>
      </c>
      <c r="E1157">
        <v>11.64</v>
      </c>
      <c r="F1157" s="33">
        <f>Table1[[#This Row],[Date]]</f>
        <v>44081</v>
      </c>
    </row>
    <row r="1158" spans="1:6" x14ac:dyDescent="0.25">
      <c r="A1158" s="5">
        <v>44082</v>
      </c>
      <c r="B1158" t="s">
        <v>30</v>
      </c>
      <c r="C1158">
        <v>200</v>
      </c>
      <c r="D1158">
        <v>15</v>
      </c>
      <c r="E1158">
        <v>14.549999999999999</v>
      </c>
      <c r="F1158" s="33">
        <f>Table1[[#This Row],[Date]]</f>
        <v>44082</v>
      </c>
    </row>
    <row r="1159" spans="1:6" x14ac:dyDescent="0.25">
      <c r="A1159" s="5">
        <v>44083</v>
      </c>
      <c r="B1159" t="s">
        <v>23</v>
      </c>
      <c r="C1159">
        <v>600</v>
      </c>
      <c r="D1159">
        <v>50</v>
      </c>
      <c r="E1159">
        <v>48.5</v>
      </c>
      <c r="F1159" s="33">
        <f>Table1[[#This Row],[Date]]</f>
        <v>44083</v>
      </c>
    </row>
    <row r="1160" spans="1:6" x14ac:dyDescent="0.25">
      <c r="A1160" s="5">
        <v>44084</v>
      </c>
      <c r="B1160" t="s">
        <v>8</v>
      </c>
      <c r="C1160">
        <v>80</v>
      </c>
      <c r="D1160">
        <v>80</v>
      </c>
      <c r="E1160">
        <v>77.599999999999994</v>
      </c>
      <c r="F1160" s="33">
        <f>Table1[[#This Row],[Date]]</f>
        <v>44084</v>
      </c>
    </row>
    <row r="1161" spans="1:6" x14ac:dyDescent="0.25">
      <c r="A1161" s="5">
        <v>44085</v>
      </c>
      <c r="B1161" t="s">
        <v>2</v>
      </c>
      <c r="C1161">
        <v>50</v>
      </c>
      <c r="D1161">
        <v>100</v>
      </c>
      <c r="E1161">
        <v>97</v>
      </c>
      <c r="F1161" s="33">
        <f>Table1[[#This Row],[Date]]</f>
        <v>44085</v>
      </c>
    </row>
    <row r="1162" spans="1:6" x14ac:dyDescent="0.25">
      <c r="A1162" s="5">
        <v>44086</v>
      </c>
      <c r="B1162" t="s">
        <v>31</v>
      </c>
      <c r="C1162">
        <v>40</v>
      </c>
      <c r="D1162">
        <v>19</v>
      </c>
      <c r="E1162">
        <v>18.43</v>
      </c>
      <c r="F1162" s="33">
        <f>Table1[[#This Row],[Date]]</f>
        <v>44086</v>
      </c>
    </row>
    <row r="1163" spans="1:6" x14ac:dyDescent="0.25">
      <c r="A1163" s="5">
        <v>44087</v>
      </c>
      <c r="B1163" t="s">
        <v>3</v>
      </c>
      <c r="C1163">
        <v>30</v>
      </c>
      <c r="D1163">
        <v>50</v>
      </c>
      <c r="E1163">
        <v>48.5</v>
      </c>
      <c r="F1163" s="33">
        <f>Table1[[#This Row],[Date]]</f>
        <v>44087</v>
      </c>
    </row>
    <row r="1164" spans="1:6" x14ac:dyDescent="0.25">
      <c r="A1164" s="5">
        <v>44088</v>
      </c>
      <c r="B1164" t="s">
        <v>32</v>
      </c>
      <c r="C1164">
        <v>20</v>
      </c>
      <c r="D1164">
        <v>100</v>
      </c>
      <c r="E1164">
        <v>97</v>
      </c>
      <c r="F1164" s="33">
        <f>Table1[[#This Row],[Date]]</f>
        <v>44088</v>
      </c>
    </row>
    <row r="1165" spans="1:6" x14ac:dyDescent="0.25">
      <c r="A1165" s="5">
        <v>44089</v>
      </c>
      <c r="B1165" t="s">
        <v>8</v>
      </c>
      <c r="C1165">
        <v>33</v>
      </c>
      <c r="D1165">
        <v>80</v>
      </c>
      <c r="E1165">
        <v>77.599999999999994</v>
      </c>
      <c r="F1165" s="33">
        <f>Table1[[#This Row],[Date]]</f>
        <v>44089</v>
      </c>
    </row>
    <row r="1166" spans="1:6" x14ac:dyDescent="0.25">
      <c r="A1166" s="5">
        <v>44090</v>
      </c>
      <c r="B1166" t="s">
        <v>2</v>
      </c>
      <c r="C1166">
        <v>21</v>
      </c>
      <c r="D1166">
        <v>100</v>
      </c>
      <c r="E1166">
        <v>97</v>
      </c>
      <c r="F1166" s="33">
        <f>Table1[[#This Row],[Date]]</f>
        <v>44090</v>
      </c>
    </row>
    <row r="1167" spans="1:6" x14ac:dyDescent="0.25">
      <c r="A1167" s="5">
        <v>44091</v>
      </c>
      <c r="B1167" t="s">
        <v>32</v>
      </c>
      <c r="C1167">
        <v>89</v>
      </c>
      <c r="D1167">
        <v>100</v>
      </c>
      <c r="E1167">
        <v>97</v>
      </c>
      <c r="F1167" s="33">
        <f>Table1[[#This Row],[Date]]</f>
        <v>44091</v>
      </c>
    </row>
    <row r="1168" spans="1:6" x14ac:dyDescent="0.25">
      <c r="A1168" s="5">
        <v>44092</v>
      </c>
      <c r="B1168" t="s">
        <v>8</v>
      </c>
      <c r="C1168">
        <v>1</v>
      </c>
      <c r="D1168">
        <v>80</v>
      </c>
      <c r="E1168">
        <v>77.599999999999994</v>
      </c>
      <c r="F1168" s="33">
        <f>Table1[[#This Row],[Date]]</f>
        <v>44092</v>
      </c>
    </row>
    <row r="1169" spans="1:6" x14ac:dyDescent="0.25">
      <c r="A1169" s="5">
        <v>44096</v>
      </c>
      <c r="B1169" t="s">
        <v>2</v>
      </c>
      <c r="C1169">
        <v>20</v>
      </c>
      <c r="D1169">
        <v>100</v>
      </c>
      <c r="E1169">
        <v>97</v>
      </c>
      <c r="F1169" s="33">
        <f>Table1[[#This Row],[Date]]</f>
        <v>44096</v>
      </c>
    </row>
    <row r="1170" spans="1:6" x14ac:dyDescent="0.25">
      <c r="A1170" s="5">
        <v>44100</v>
      </c>
      <c r="B1170" t="s">
        <v>4</v>
      </c>
      <c r="C1170">
        <v>30</v>
      </c>
      <c r="D1170">
        <v>30</v>
      </c>
      <c r="E1170">
        <v>29.099999999999998</v>
      </c>
      <c r="F1170" s="33">
        <f>Table1[[#This Row],[Date]]</f>
        <v>44100</v>
      </c>
    </row>
    <row r="1171" spans="1:6" x14ac:dyDescent="0.25">
      <c r="A1171" s="5">
        <v>44104</v>
      </c>
      <c r="B1171" t="s">
        <v>18</v>
      </c>
      <c r="C1171">
        <v>2</v>
      </c>
      <c r="D1171">
        <v>80</v>
      </c>
      <c r="E1171">
        <v>77.599999999999994</v>
      </c>
      <c r="F1171" s="33">
        <f>Table1[[#This Row],[Date]]</f>
        <v>44104</v>
      </c>
    </row>
    <row r="1172" spans="1:6" x14ac:dyDescent="0.25">
      <c r="A1172" s="5">
        <v>44108</v>
      </c>
      <c r="B1172" t="s">
        <v>21</v>
      </c>
      <c r="C1172">
        <v>5</v>
      </c>
      <c r="D1172">
        <v>19</v>
      </c>
      <c r="E1172">
        <v>18.43</v>
      </c>
      <c r="F1172" s="33">
        <f>Table1[[#This Row],[Date]]</f>
        <v>44108</v>
      </c>
    </row>
    <row r="1173" spans="1:6" x14ac:dyDescent="0.25">
      <c r="A1173" s="5">
        <v>44110</v>
      </c>
      <c r="B1173" t="s">
        <v>6</v>
      </c>
      <c r="C1173">
        <v>8</v>
      </c>
      <c r="D1173">
        <v>70</v>
      </c>
      <c r="E1173">
        <v>67.899999999999991</v>
      </c>
      <c r="F1173" s="33">
        <f>Table1[[#This Row],[Date]]</f>
        <v>44110</v>
      </c>
    </row>
    <row r="1174" spans="1:6" x14ac:dyDescent="0.25">
      <c r="A1174" s="5">
        <v>44112</v>
      </c>
      <c r="B1174" t="s">
        <v>7</v>
      </c>
      <c r="C1174">
        <v>10</v>
      </c>
      <c r="D1174">
        <v>90</v>
      </c>
      <c r="E1174">
        <v>87.3</v>
      </c>
      <c r="F1174" s="33">
        <f>Table1[[#This Row],[Date]]</f>
        <v>44112</v>
      </c>
    </row>
    <row r="1175" spans="1:6" x14ac:dyDescent="0.25">
      <c r="A1175" s="5">
        <v>44114</v>
      </c>
      <c r="B1175" t="s">
        <v>30</v>
      </c>
      <c r="C1175">
        <v>7</v>
      </c>
      <c r="D1175">
        <v>15</v>
      </c>
      <c r="E1175">
        <v>14.549999999999999</v>
      </c>
      <c r="F1175" s="33">
        <f>Table1[[#This Row],[Date]]</f>
        <v>44114</v>
      </c>
    </row>
    <row r="1176" spans="1:6" x14ac:dyDescent="0.25">
      <c r="A1176" s="5">
        <v>44116</v>
      </c>
      <c r="B1176" t="s">
        <v>32</v>
      </c>
      <c r="C1176">
        <v>8</v>
      </c>
      <c r="D1176">
        <v>100</v>
      </c>
      <c r="E1176">
        <v>97</v>
      </c>
      <c r="F1176" s="33">
        <f>Table1[[#This Row],[Date]]</f>
        <v>44116</v>
      </c>
    </row>
    <row r="1177" spans="1:6" x14ac:dyDescent="0.25">
      <c r="A1177" s="5">
        <v>44118</v>
      </c>
      <c r="B1177" t="s">
        <v>33</v>
      </c>
      <c r="C1177">
        <v>9</v>
      </c>
      <c r="D1177">
        <v>50</v>
      </c>
      <c r="E1177">
        <v>48.5</v>
      </c>
      <c r="F1177" s="33">
        <f>Table1[[#This Row],[Date]]</f>
        <v>44118</v>
      </c>
    </row>
    <row r="1178" spans="1:6" x14ac:dyDescent="0.25">
      <c r="A1178" s="5">
        <v>44120</v>
      </c>
      <c r="B1178" t="s">
        <v>12</v>
      </c>
      <c r="C1178">
        <v>4</v>
      </c>
      <c r="D1178">
        <v>100</v>
      </c>
      <c r="E1178">
        <v>97</v>
      </c>
      <c r="F1178" s="33">
        <f>Table1[[#This Row],[Date]]</f>
        <v>44120</v>
      </c>
    </row>
    <row r="1179" spans="1:6" x14ac:dyDescent="0.25">
      <c r="A1179" s="5">
        <v>44122</v>
      </c>
      <c r="B1179" t="s">
        <v>14</v>
      </c>
      <c r="C1179">
        <v>8</v>
      </c>
      <c r="D1179">
        <v>30</v>
      </c>
      <c r="E1179">
        <v>29.099999999999998</v>
      </c>
      <c r="F1179" s="33">
        <f>Table1[[#This Row],[Date]]</f>
        <v>44122</v>
      </c>
    </row>
    <row r="1180" spans="1:6" x14ac:dyDescent="0.25">
      <c r="A1180" s="5">
        <v>44124</v>
      </c>
      <c r="B1180" t="s">
        <v>17</v>
      </c>
      <c r="C1180">
        <v>200</v>
      </c>
      <c r="D1180">
        <v>90</v>
      </c>
      <c r="E1180">
        <v>87.3</v>
      </c>
      <c r="F1180" s="33">
        <f>Table1[[#This Row],[Date]]</f>
        <v>44124</v>
      </c>
    </row>
    <row r="1181" spans="1:6" x14ac:dyDescent="0.25">
      <c r="A1181" s="5">
        <v>44126</v>
      </c>
      <c r="B1181" t="s">
        <v>20</v>
      </c>
      <c r="C1181">
        <v>600</v>
      </c>
      <c r="D1181">
        <v>15</v>
      </c>
      <c r="E1181">
        <v>14.549999999999999</v>
      </c>
      <c r="F1181" s="33">
        <f>Table1[[#This Row],[Date]]</f>
        <v>44126</v>
      </c>
    </row>
    <row r="1182" spans="1:6" x14ac:dyDescent="0.25">
      <c r="A1182" s="5">
        <v>44128</v>
      </c>
      <c r="B1182" t="s">
        <v>24</v>
      </c>
      <c r="C1182">
        <v>80</v>
      </c>
      <c r="D1182">
        <v>30</v>
      </c>
      <c r="E1182">
        <v>29.099999999999998</v>
      </c>
      <c r="F1182" s="33">
        <f>Table1[[#This Row],[Date]]</f>
        <v>44128</v>
      </c>
    </row>
    <row r="1183" spans="1:6" x14ac:dyDescent="0.25">
      <c r="A1183" s="5">
        <v>44130</v>
      </c>
      <c r="B1183" t="s">
        <v>26</v>
      </c>
      <c r="C1183">
        <v>50</v>
      </c>
      <c r="D1183">
        <v>70</v>
      </c>
      <c r="E1183">
        <v>67.899999999999991</v>
      </c>
      <c r="F1183" s="33">
        <f>Table1[[#This Row],[Date]]</f>
        <v>44130</v>
      </c>
    </row>
    <row r="1184" spans="1:6" x14ac:dyDescent="0.25">
      <c r="A1184" s="5">
        <v>44132</v>
      </c>
      <c r="B1184" t="s">
        <v>28</v>
      </c>
      <c r="C1184">
        <v>40</v>
      </c>
      <c r="D1184">
        <v>80</v>
      </c>
      <c r="E1184">
        <v>77.599999999999994</v>
      </c>
      <c r="F1184" s="33">
        <f>Table1[[#This Row],[Date]]</f>
        <v>44132</v>
      </c>
    </row>
    <row r="1185" spans="1:6" x14ac:dyDescent="0.25">
      <c r="A1185" s="5">
        <v>44134</v>
      </c>
      <c r="B1185" t="s">
        <v>30</v>
      </c>
      <c r="C1185">
        <v>30</v>
      </c>
      <c r="D1185">
        <v>15</v>
      </c>
      <c r="E1185">
        <v>14.549999999999999</v>
      </c>
      <c r="F1185" s="33">
        <f>Table1[[#This Row],[Date]]</f>
        <v>44134</v>
      </c>
    </row>
    <row r="1186" spans="1:6" x14ac:dyDescent="0.25">
      <c r="A1186" s="5">
        <v>44136</v>
      </c>
      <c r="B1186" t="s">
        <v>8</v>
      </c>
      <c r="C1186">
        <v>20</v>
      </c>
      <c r="D1186">
        <v>80</v>
      </c>
      <c r="E1186">
        <v>77.599999999999994</v>
      </c>
      <c r="F1186" s="33">
        <f>Table1[[#This Row],[Date]]</f>
        <v>44136</v>
      </c>
    </row>
    <row r="1187" spans="1:6" x14ac:dyDescent="0.25">
      <c r="A1187" s="5">
        <v>44138</v>
      </c>
      <c r="B1187" t="s">
        <v>31</v>
      </c>
      <c r="C1187">
        <v>33</v>
      </c>
      <c r="D1187">
        <v>19</v>
      </c>
      <c r="E1187">
        <v>18.43</v>
      </c>
      <c r="F1187" s="33">
        <f>Table1[[#This Row],[Date]]</f>
        <v>44138</v>
      </c>
    </row>
    <row r="1188" spans="1:6" x14ac:dyDescent="0.25">
      <c r="A1188" s="5">
        <v>44140</v>
      </c>
      <c r="B1188" t="s">
        <v>11</v>
      </c>
      <c r="C1188">
        <v>21</v>
      </c>
      <c r="D1188">
        <v>19</v>
      </c>
      <c r="E1188">
        <v>18.43</v>
      </c>
      <c r="F1188" s="33">
        <f>Table1[[#This Row],[Date]]</f>
        <v>44140</v>
      </c>
    </row>
    <row r="1189" spans="1:6" x14ac:dyDescent="0.25">
      <c r="A1189" s="5">
        <v>44142</v>
      </c>
      <c r="B1189" t="s">
        <v>16</v>
      </c>
      <c r="C1189">
        <v>89</v>
      </c>
      <c r="D1189">
        <v>70</v>
      </c>
      <c r="E1189">
        <v>67.899999999999991</v>
      </c>
      <c r="F1189" s="33">
        <f>Table1[[#This Row],[Date]]</f>
        <v>44142</v>
      </c>
    </row>
    <row r="1190" spans="1:6" x14ac:dyDescent="0.25">
      <c r="A1190" s="5">
        <v>44144</v>
      </c>
      <c r="B1190" t="s">
        <v>19</v>
      </c>
      <c r="C1190">
        <v>1</v>
      </c>
      <c r="D1190">
        <v>12</v>
      </c>
      <c r="E1190">
        <v>11.64</v>
      </c>
      <c r="F1190" s="33">
        <f>Table1[[#This Row],[Date]]</f>
        <v>44144</v>
      </c>
    </row>
    <row r="1191" spans="1:6" x14ac:dyDescent="0.25">
      <c r="A1191" s="5">
        <v>44146</v>
      </c>
      <c r="B1191" t="s">
        <v>22</v>
      </c>
      <c r="C1191">
        <v>20</v>
      </c>
      <c r="D1191">
        <v>100</v>
      </c>
      <c r="E1191">
        <v>97</v>
      </c>
      <c r="F1191" s="33">
        <f>Table1[[#This Row],[Date]]</f>
        <v>44146</v>
      </c>
    </row>
    <row r="1192" spans="1:6" x14ac:dyDescent="0.25">
      <c r="A1192" s="5">
        <v>44148</v>
      </c>
      <c r="B1192" t="s">
        <v>32</v>
      </c>
      <c r="C1192">
        <v>30</v>
      </c>
      <c r="D1192">
        <v>100</v>
      </c>
      <c r="E1192">
        <v>97</v>
      </c>
      <c r="F1192" s="33">
        <f>Table1[[#This Row],[Date]]</f>
        <v>44148</v>
      </c>
    </row>
    <row r="1193" spans="1:6" x14ac:dyDescent="0.25">
      <c r="A1193" s="5">
        <v>44150</v>
      </c>
      <c r="B1193" t="s">
        <v>2</v>
      </c>
      <c r="C1193">
        <v>2</v>
      </c>
      <c r="D1193">
        <v>100</v>
      </c>
      <c r="E1193">
        <v>97</v>
      </c>
      <c r="F1193" s="33">
        <f>Table1[[#This Row],[Date]]</f>
        <v>44150</v>
      </c>
    </row>
    <row r="1194" spans="1:6" x14ac:dyDescent="0.25">
      <c r="A1194" s="5">
        <v>44152</v>
      </c>
      <c r="B1194" t="s">
        <v>33</v>
      </c>
      <c r="C1194">
        <v>5</v>
      </c>
      <c r="D1194">
        <v>50</v>
      </c>
      <c r="E1194">
        <v>48.5</v>
      </c>
      <c r="F1194" s="33">
        <f>Table1[[#This Row],[Date]]</f>
        <v>44152</v>
      </c>
    </row>
    <row r="1195" spans="1:6" x14ac:dyDescent="0.25">
      <c r="A1195" s="5">
        <v>44154</v>
      </c>
      <c r="B1195" t="s">
        <v>10</v>
      </c>
      <c r="C1195">
        <v>8</v>
      </c>
      <c r="D1195">
        <v>15</v>
      </c>
      <c r="E1195">
        <v>14.549999999999999</v>
      </c>
      <c r="F1195" s="33">
        <f>Table1[[#This Row],[Date]]</f>
        <v>44154</v>
      </c>
    </row>
    <row r="1196" spans="1:6" x14ac:dyDescent="0.25">
      <c r="A1196" s="5">
        <v>44156</v>
      </c>
      <c r="B1196" t="s">
        <v>12</v>
      </c>
      <c r="C1196">
        <v>10</v>
      </c>
      <c r="D1196">
        <v>100</v>
      </c>
      <c r="E1196">
        <v>97</v>
      </c>
      <c r="F1196" s="33">
        <f>Table1[[#This Row],[Date]]</f>
        <v>44156</v>
      </c>
    </row>
    <row r="1197" spans="1:6" x14ac:dyDescent="0.25">
      <c r="A1197" s="5">
        <v>44158</v>
      </c>
      <c r="B1197" t="s">
        <v>14</v>
      </c>
      <c r="C1197">
        <v>7</v>
      </c>
      <c r="D1197">
        <v>30</v>
      </c>
      <c r="E1197">
        <v>29.099999999999998</v>
      </c>
      <c r="F1197" s="33">
        <f>Table1[[#This Row],[Date]]</f>
        <v>44158</v>
      </c>
    </row>
    <row r="1198" spans="1:6" x14ac:dyDescent="0.25">
      <c r="A1198" s="5">
        <v>44160</v>
      </c>
      <c r="B1198" t="s">
        <v>4</v>
      </c>
      <c r="C1198">
        <v>8</v>
      </c>
      <c r="D1198">
        <v>30</v>
      </c>
      <c r="E1198">
        <v>29.099999999999998</v>
      </c>
      <c r="F1198" s="33">
        <f>Table1[[#This Row],[Date]]</f>
        <v>44160</v>
      </c>
    </row>
    <row r="1199" spans="1:6" x14ac:dyDescent="0.25">
      <c r="A1199" s="5">
        <v>44162</v>
      </c>
      <c r="B1199" t="s">
        <v>15</v>
      </c>
      <c r="C1199">
        <v>9</v>
      </c>
      <c r="D1199">
        <v>45</v>
      </c>
      <c r="E1199">
        <v>43.65</v>
      </c>
      <c r="F1199" s="33">
        <f>Table1[[#This Row],[Date]]</f>
        <v>44162</v>
      </c>
    </row>
    <row r="1200" spans="1:6" x14ac:dyDescent="0.25">
      <c r="A1200" s="5">
        <v>44164</v>
      </c>
      <c r="B1200" t="s">
        <v>18</v>
      </c>
      <c r="C1200">
        <v>4</v>
      </c>
      <c r="D1200">
        <v>80</v>
      </c>
      <c r="E1200">
        <v>77.599999999999994</v>
      </c>
      <c r="F1200" s="33">
        <f>Table1[[#This Row],[Date]]</f>
        <v>44164</v>
      </c>
    </row>
    <row r="1201" spans="1:6" x14ac:dyDescent="0.25">
      <c r="A1201" s="5">
        <v>44166</v>
      </c>
      <c r="B1201" t="s">
        <v>19</v>
      </c>
      <c r="C1201">
        <v>8</v>
      </c>
      <c r="D1201">
        <v>12</v>
      </c>
      <c r="E1201">
        <v>11.64</v>
      </c>
      <c r="F1201" s="33">
        <f>Table1[[#This Row],[Date]]</f>
        <v>44166</v>
      </c>
    </row>
    <row r="1202" spans="1:6" x14ac:dyDescent="0.25">
      <c r="A1202" s="5">
        <v>44168</v>
      </c>
      <c r="B1202" t="s">
        <v>21</v>
      </c>
      <c r="C1202">
        <v>200</v>
      </c>
      <c r="D1202">
        <v>19</v>
      </c>
      <c r="E1202">
        <v>18.43</v>
      </c>
      <c r="F1202" s="33">
        <f>Table1[[#This Row],[Date]]</f>
        <v>44168</v>
      </c>
    </row>
    <row r="1203" spans="1:6" x14ac:dyDescent="0.25">
      <c r="A1203" s="5">
        <v>44170</v>
      </c>
      <c r="B1203" t="s">
        <v>6</v>
      </c>
      <c r="C1203">
        <v>600</v>
      </c>
      <c r="D1203">
        <v>70</v>
      </c>
      <c r="E1203">
        <v>67.899999999999991</v>
      </c>
      <c r="F1203" s="33">
        <f>Table1[[#This Row],[Date]]</f>
        <v>44170</v>
      </c>
    </row>
    <row r="1204" spans="1:6" x14ac:dyDescent="0.25">
      <c r="A1204" s="5">
        <v>44172</v>
      </c>
      <c r="B1204" t="s">
        <v>7</v>
      </c>
      <c r="C1204">
        <v>80</v>
      </c>
      <c r="D1204">
        <v>90</v>
      </c>
      <c r="E1204">
        <v>87.3</v>
      </c>
      <c r="F1204" s="33">
        <f>Table1[[#This Row],[Date]]</f>
        <v>44172</v>
      </c>
    </row>
    <row r="1205" spans="1:6" x14ac:dyDescent="0.25">
      <c r="A1205" s="5">
        <v>44174</v>
      </c>
      <c r="B1205" t="s">
        <v>30</v>
      </c>
      <c r="C1205">
        <v>50</v>
      </c>
      <c r="D1205">
        <v>15</v>
      </c>
      <c r="E1205">
        <v>14.549999999999999</v>
      </c>
      <c r="F1205" s="33">
        <f>Table1[[#This Row],[Date]]</f>
        <v>44174</v>
      </c>
    </row>
    <row r="1206" spans="1:6" x14ac:dyDescent="0.25">
      <c r="A1206" s="5">
        <v>44176</v>
      </c>
      <c r="B1206" t="s">
        <v>32</v>
      </c>
      <c r="C1206">
        <v>40</v>
      </c>
      <c r="D1206">
        <v>100</v>
      </c>
      <c r="E1206">
        <v>97</v>
      </c>
      <c r="F1206" s="33">
        <f>Table1[[#This Row],[Date]]</f>
        <v>44176</v>
      </c>
    </row>
    <row r="1207" spans="1:6" x14ac:dyDescent="0.25">
      <c r="A1207" s="5">
        <v>44178</v>
      </c>
      <c r="B1207" t="s">
        <v>33</v>
      </c>
      <c r="C1207">
        <v>30</v>
      </c>
      <c r="D1207">
        <v>50</v>
      </c>
      <c r="E1207">
        <v>48.5</v>
      </c>
      <c r="F1207" s="33">
        <f>Table1[[#This Row],[Date]]</f>
        <v>44178</v>
      </c>
    </row>
    <row r="1208" spans="1:6" x14ac:dyDescent="0.25">
      <c r="A1208" s="5">
        <v>44180</v>
      </c>
      <c r="B1208" t="s">
        <v>12</v>
      </c>
      <c r="C1208">
        <v>20</v>
      </c>
      <c r="D1208">
        <v>100</v>
      </c>
      <c r="E1208">
        <v>97</v>
      </c>
      <c r="F1208" s="33">
        <f>Table1[[#This Row],[Date]]</f>
        <v>44180</v>
      </c>
    </row>
    <row r="1209" spans="1:6" x14ac:dyDescent="0.25">
      <c r="A1209" s="5">
        <v>44182</v>
      </c>
      <c r="B1209" t="s">
        <v>14</v>
      </c>
      <c r="C1209">
        <v>33</v>
      </c>
      <c r="D1209">
        <v>30</v>
      </c>
      <c r="E1209">
        <v>29.099999999999998</v>
      </c>
      <c r="F1209" s="33">
        <f>Table1[[#This Row],[Date]]</f>
        <v>44182</v>
      </c>
    </row>
    <row r="1210" spans="1:6" x14ac:dyDescent="0.25">
      <c r="A1210" s="5">
        <v>44184</v>
      </c>
      <c r="B1210" t="s">
        <v>17</v>
      </c>
      <c r="C1210">
        <v>21</v>
      </c>
      <c r="D1210">
        <v>90</v>
      </c>
      <c r="E1210">
        <v>87.3</v>
      </c>
      <c r="F1210" s="33">
        <f>Table1[[#This Row],[Date]]</f>
        <v>44184</v>
      </c>
    </row>
    <row r="1211" spans="1:6" x14ac:dyDescent="0.25">
      <c r="A1211" s="5">
        <v>44186</v>
      </c>
      <c r="B1211" t="s">
        <v>20</v>
      </c>
      <c r="C1211">
        <v>89</v>
      </c>
      <c r="D1211">
        <v>15</v>
      </c>
      <c r="E1211">
        <v>14.549999999999999</v>
      </c>
      <c r="F1211" s="33">
        <f>Table1[[#This Row],[Date]]</f>
        <v>44186</v>
      </c>
    </row>
    <row r="1212" spans="1:6" x14ac:dyDescent="0.25">
      <c r="A1212" s="5">
        <v>44167</v>
      </c>
      <c r="B1212" t="s">
        <v>24</v>
      </c>
      <c r="C1212">
        <v>1</v>
      </c>
      <c r="D1212">
        <v>30</v>
      </c>
      <c r="E1212">
        <v>29.099999999999998</v>
      </c>
      <c r="F1212" s="33">
        <f>Table1[[#This Row],[Date]]</f>
        <v>44167</v>
      </c>
    </row>
    <row r="1213" spans="1:6" x14ac:dyDescent="0.25">
      <c r="A1213" s="5">
        <v>44169</v>
      </c>
      <c r="B1213" t="s">
        <v>26</v>
      </c>
      <c r="C1213">
        <v>20</v>
      </c>
      <c r="D1213">
        <v>70</v>
      </c>
      <c r="E1213">
        <v>67.899999999999991</v>
      </c>
      <c r="F1213" s="33">
        <f>Table1[[#This Row],[Date]]</f>
        <v>44169</v>
      </c>
    </row>
    <row r="1214" spans="1:6" x14ac:dyDescent="0.25">
      <c r="A1214" s="5">
        <v>44171</v>
      </c>
      <c r="B1214" t="s">
        <v>28</v>
      </c>
      <c r="C1214">
        <v>30</v>
      </c>
      <c r="D1214">
        <v>80</v>
      </c>
      <c r="E1214">
        <v>77.599999999999994</v>
      </c>
      <c r="F1214" s="33">
        <f>Table1[[#This Row],[Date]]</f>
        <v>44171</v>
      </c>
    </row>
    <row r="1215" spans="1:6" x14ac:dyDescent="0.25">
      <c r="A1215" s="5">
        <v>44173</v>
      </c>
      <c r="B1215" t="s">
        <v>30</v>
      </c>
      <c r="C1215">
        <v>2</v>
      </c>
      <c r="D1215">
        <v>15</v>
      </c>
      <c r="E1215">
        <v>14.549999999999999</v>
      </c>
      <c r="F1215" s="33">
        <f>Table1[[#This Row],[Date]]</f>
        <v>44173</v>
      </c>
    </row>
    <row r="1216" spans="1:6" x14ac:dyDescent="0.25">
      <c r="A1216" s="5">
        <v>44175</v>
      </c>
      <c r="B1216" t="s">
        <v>8</v>
      </c>
      <c r="C1216">
        <v>5</v>
      </c>
      <c r="D1216">
        <v>80</v>
      </c>
      <c r="E1216">
        <v>77.599999999999994</v>
      </c>
      <c r="F1216" s="33">
        <f>Table1[[#This Row],[Date]]</f>
        <v>44175</v>
      </c>
    </row>
    <row r="1217" spans="1:6" x14ac:dyDescent="0.25">
      <c r="A1217" s="5">
        <v>44175</v>
      </c>
      <c r="B1217" t="s">
        <v>13</v>
      </c>
      <c r="C1217">
        <v>8</v>
      </c>
      <c r="D1217">
        <v>50</v>
      </c>
      <c r="E1217">
        <v>48.5</v>
      </c>
      <c r="F1217" s="33">
        <f>Table1[[#This Row],[Date]]</f>
        <v>44175</v>
      </c>
    </row>
    <row r="1218" spans="1:6" x14ac:dyDescent="0.25">
      <c r="A1218" s="5">
        <v>44179</v>
      </c>
      <c r="B1218" t="s">
        <v>16</v>
      </c>
      <c r="C1218">
        <v>10</v>
      </c>
      <c r="D1218">
        <v>70</v>
      </c>
      <c r="E1218">
        <v>67.899999999999991</v>
      </c>
      <c r="F1218" s="33">
        <f>Table1[[#This Row],[Date]]</f>
        <v>44179</v>
      </c>
    </row>
    <row r="1219" spans="1:6" x14ac:dyDescent="0.25">
      <c r="A1219" s="5">
        <v>44183</v>
      </c>
      <c r="B1219" t="s">
        <v>5</v>
      </c>
      <c r="C1219">
        <v>7</v>
      </c>
      <c r="D1219">
        <v>45</v>
      </c>
      <c r="E1219">
        <v>43.65</v>
      </c>
      <c r="F1219" s="33">
        <f>Table1[[#This Row],[Date]]</f>
        <v>44183</v>
      </c>
    </row>
    <row r="1220" spans="1:6" x14ac:dyDescent="0.25">
      <c r="A1220" s="5">
        <v>44166</v>
      </c>
      <c r="B1220" t="s">
        <v>24</v>
      </c>
      <c r="C1220">
        <v>8</v>
      </c>
      <c r="D1220">
        <v>30</v>
      </c>
      <c r="E1220">
        <v>29.099999999999998</v>
      </c>
      <c r="F1220" s="33">
        <f>Table1[[#This Row],[Date]]</f>
        <v>44166</v>
      </c>
    </row>
    <row r="1221" spans="1:6" x14ac:dyDescent="0.25">
      <c r="A1221" s="5">
        <v>44170</v>
      </c>
      <c r="B1221" t="s">
        <v>29</v>
      </c>
      <c r="C1221">
        <v>9</v>
      </c>
      <c r="D1221">
        <v>12</v>
      </c>
      <c r="E1221">
        <v>11.64</v>
      </c>
      <c r="F1221" s="33">
        <f>Table1[[#This Row],[Date]]</f>
        <v>44170</v>
      </c>
    </row>
    <row r="1222" spans="1:6" x14ac:dyDescent="0.25">
      <c r="A1222" s="5">
        <v>44174</v>
      </c>
      <c r="B1222" t="s">
        <v>9</v>
      </c>
      <c r="C1222">
        <v>4</v>
      </c>
      <c r="D1222">
        <v>12</v>
      </c>
      <c r="E1222">
        <v>11.64</v>
      </c>
      <c r="F1222" s="33">
        <f>Table1[[#This Row],[Date]]</f>
        <v>44174</v>
      </c>
    </row>
    <row r="1223" spans="1:6" x14ac:dyDescent="0.25">
      <c r="A1223" s="5">
        <v>44178</v>
      </c>
      <c r="B1223" t="s">
        <v>13</v>
      </c>
      <c r="C1223">
        <v>8</v>
      </c>
      <c r="D1223">
        <v>50</v>
      </c>
      <c r="E1223">
        <v>48.5</v>
      </c>
      <c r="F1223" s="33">
        <f>Table1[[#This Row],[Date]]</f>
        <v>44178</v>
      </c>
    </row>
    <row r="1224" spans="1:6" x14ac:dyDescent="0.25">
      <c r="A1224" s="5">
        <v>44182</v>
      </c>
      <c r="B1224" t="s">
        <v>18</v>
      </c>
      <c r="C1224">
        <v>200</v>
      </c>
      <c r="D1224">
        <v>80</v>
      </c>
      <c r="E1224">
        <v>77.599999999999994</v>
      </c>
      <c r="F1224" s="33">
        <f>Table1[[#This Row],[Date]]</f>
        <v>44182</v>
      </c>
    </row>
    <row r="1225" spans="1:6" x14ac:dyDescent="0.25">
      <c r="A1225" s="5">
        <v>44186</v>
      </c>
      <c r="B1225" t="s">
        <v>25</v>
      </c>
      <c r="C1225">
        <v>600</v>
      </c>
      <c r="D1225">
        <v>45</v>
      </c>
      <c r="E1225">
        <v>43.65</v>
      </c>
      <c r="F1225" s="33">
        <f>Table1[[#This Row],[Date]]</f>
        <v>44186</v>
      </c>
    </row>
    <row r="1226" spans="1:6" x14ac:dyDescent="0.25">
      <c r="A1226" s="5">
        <v>44169</v>
      </c>
      <c r="B1226" t="s">
        <v>29</v>
      </c>
      <c r="C1226">
        <v>80</v>
      </c>
      <c r="D1226">
        <v>12</v>
      </c>
      <c r="E1226">
        <v>11.64</v>
      </c>
      <c r="F1226" s="33">
        <f>Table1[[#This Row],[Date]]</f>
        <v>44169</v>
      </c>
    </row>
    <row r="1227" spans="1:6" x14ac:dyDescent="0.25">
      <c r="A1227" s="5">
        <v>44173</v>
      </c>
      <c r="B1227" t="s">
        <v>2</v>
      </c>
      <c r="C1227">
        <v>50</v>
      </c>
      <c r="D1227">
        <v>100</v>
      </c>
      <c r="E1227">
        <v>97</v>
      </c>
      <c r="F1227" s="33">
        <f>Table1[[#This Row],[Date]]</f>
        <v>44173</v>
      </c>
    </row>
    <row r="1228" spans="1:6" x14ac:dyDescent="0.25">
      <c r="A1228" s="5">
        <v>44177</v>
      </c>
      <c r="B1228" t="s">
        <v>4</v>
      </c>
      <c r="C1228">
        <v>40</v>
      </c>
      <c r="D1228">
        <v>30</v>
      </c>
      <c r="E1228">
        <v>29.099999999999998</v>
      </c>
      <c r="F1228" s="33">
        <f>Table1[[#This Row],[Date]]</f>
        <v>44177</v>
      </c>
    </row>
    <row r="1229" spans="1:6" x14ac:dyDescent="0.25">
      <c r="A1229" s="5">
        <v>44181</v>
      </c>
      <c r="B1229" t="s">
        <v>6</v>
      </c>
      <c r="C1229">
        <v>30</v>
      </c>
      <c r="D1229">
        <v>70</v>
      </c>
      <c r="E1229">
        <v>67.899999999999991</v>
      </c>
      <c r="F1229" s="33">
        <f>Table1[[#This Row],[Date]]</f>
        <v>44181</v>
      </c>
    </row>
    <row r="1230" spans="1:6" x14ac:dyDescent="0.25">
      <c r="A1230" s="5">
        <v>44185</v>
      </c>
      <c r="B1230" t="s">
        <v>8</v>
      </c>
      <c r="C1230">
        <v>20</v>
      </c>
      <c r="D1230">
        <v>80</v>
      </c>
      <c r="E1230">
        <v>77.599999999999994</v>
      </c>
      <c r="F1230" s="33">
        <f>Table1[[#This Row],[Date]]</f>
        <v>44185</v>
      </c>
    </row>
    <row r="1231" spans="1:6" x14ac:dyDescent="0.25">
      <c r="A1231" s="5">
        <v>44159</v>
      </c>
      <c r="B1231" t="s">
        <v>3</v>
      </c>
      <c r="C1231">
        <v>33</v>
      </c>
      <c r="D1231">
        <v>50</v>
      </c>
      <c r="E1231">
        <v>48.5</v>
      </c>
      <c r="F1231" s="33">
        <f>Table1[[#This Row],[Date]]</f>
        <v>44159</v>
      </c>
    </row>
    <row r="1232" spans="1:6" x14ac:dyDescent="0.25">
      <c r="A1232" s="5">
        <v>44163</v>
      </c>
      <c r="B1232" t="s">
        <v>13</v>
      </c>
      <c r="C1232">
        <v>21</v>
      </c>
      <c r="D1232">
        <v>50</v>
      </c>
      <c r="E1232">
        <v>48.5</v>
      </c>
      <c r="F1232" s="33">
        <f>Table1[[#This Row],[Date]]</f>
        <v>44163</v>
      </c>
    </row>
    <row r="1233" spans="1:6" x14ac:dyDescent="0.25">
      <c r="A1233" s="5">
        <v>44167</v>
      </c>
      <c r="B1233" t="s">
        <v>16</v>
      </c>
      <c r="C1233">
        <v>89</v>
      </c>
      <c r="D1233">
        <v>70</v>
      </c>
      <c r="E1233">
        <v>67.899999999999991</v>
      </c>
      <c r="F1233" s="33">
        <f>Table1[[#This Row],[Date]]</f>
        <v>44167</v>
      </c>
    </row>
    <row r="1234" spans="1:6" x14ac:dyDescent="0.25">
      <c r="A1234" s="5">
        <v>44171</v>
      </c>
      <c r="B1234" t="s">
        <v>5</v>
      </c>
      <c r="C1234">
        <v>1</v>
      </c>
      <c r="D1234">
        <v>45</v>
      </c>
      <c r="E1234">
        <v>43.65</v>
      </c>
      <c r="F1234" s="33">
        <f>Table1[[#This Row],[Date]]</f>
        <v>44171</v>
      </c>
    </row>
    <row r="1235" spans="1:6" x14ac:dyDescent="0.25">
      <c r="A1235" s="5">
        <v>44175</v>
      </c>
      <c r="B1235" t="s">
        <v>24</v>
      </c>
      <c r="C1235">
        <v>20</v>
      </c>
      <c r="D1235">
        <v>30</v>
      </c>
      <c r="E1235">
        <v>29.099999999999998</v>
      </c>
      <c r="F1235" s="33">
        <f>Table1[[#This Row],[Date]]</f>
        <v>44175</v>
      </c>
    </row>
    <row r="1236" spans="1:6" x14ac:dyDescent="0.25">
      <c r="A1236" s="5">
        <v>44179</v>
      </c>
      <c r="B1236" t="s">
        <v>29</v>
      </c>
      <c r="C1236">
        <v>30</v>
      </c>
      <c r="D1236">
        <v>12</v>
      </c>
      <c r="E1236">
        <v>11.64</v>
      </c>
      <c r="F1236" s="33">
        <f>Table1[[#This Row],[Date]]</f>
        <v>44179</v>
      </c>
    </row>
    <row r="1237" spans="1:6" x14ac:dyDescent="0.25">
      <c r="A1237" s="5">
        <v>44183</v>
      </c>
      <c r="B1237" t="s">
        <v>9</v>
      </c>
      <c r="C1237">
        <v>2</v>
      </c>
      <c r="D1237">
        <v>12</v>
      </c>
      <c r="E1237">
        <v>11.64</v>
      </c>
      <c r="F1237" s="33">
        <f>Table1[[#This Row],[Date]]</f>
        <v>44183</v>
      </c>
    </row>
    <row r="1238" spans="1:6" x14ac:dyDescent="0.25">
      <c r="A1238" s="5">
        <v>44187</v>
      </c>
      <c r="B1238" t="s">
        <v>13</v>
      </c>
      <c r="C1238">
        <v>5</v>
      </c>
      <c r="D1238">
        <v>50</v>
      </c>
      <c r="E1238">
        <v>48.5</v>
      </c>
      <c r="F1238" s="33">
        <f>Table1[[#This Row],[Date]]</f>
        <v>44187</v>
      </c>
    </row>
    <row r="1239" spans="1:6" x14ac:dyDescent="0.25">
      <c r="A1239" s="5">
        <v>44191</v>
      </c>
      <c r="B1239" t="s">
        <v>18</v>
      </c>
      <c r="C1239">
        <v>8</v>
      </c>
      <c r="D1239">
        <v>80</v>
      </c>
      <c r="E1239">
        <v>77.599999999999994</v>
      </c>
      <c r="F1239" s="33">
        <f>Table1[[#This Row],[Date]]</f>
        <v>44191</v>
      </c>
    </row>
    <row r="1240" spans="1:6" x14ac:dyDescent="0.25">
      <c r="A1240" s="5">
        <v>44156</v>
      </c>
      <c r="B1240" t="s">
        <v>25</v>
      </c>
      <c r="C1240">
        <v>10</v>
      </c>
      <c r="D1240">
        <v>45</v>
      </c>
      <c r="E1240">
        <v>43.65</v>
      </c>
      <c r="F1240" s="33">
        <f>Table1[[#This Row],[Date]]</f>
        <v>44156</v>
      </c>
    </row>
    <row r="1241" spans="1:6" x14ac:dyDescent="0.25">
      <c r="A1241" s="5">
        <v>44160</v>
      </c>
      <c r="B1241" t="s">
        <v>29</v>
      </c>
      <c r="C1241">
        <v>7</v>
      </c>
      <c r="D1241">
        <v>12</v>
      </c>
      <c r="E1241">
        <v>11.64</v>
      </c>
      <c r="F1241" s="33">
        <f>Table1[[#This Row],[Date]]</f>
        <v>44160</v>
      </c>
    </row>
    <row r="1242" spans="1:6" x14ac:dyDescent="0.25">
      <c r="A1242" s="5">
        <v>44164</v>
      </c>
      <c r="B1242" t="s">
        <v>2</v>
      </c>
      <c r="C1242">
        <v>8</v>
      </c>
      <c r="D1242">
        <v>100</v>
      </c>
      <c r="E1242">
        <v>97</v>
      </c>
      <c r="F1242" s="33">
        <f>Table1[[#This Row],[Date]]</f>
        <v>44164</v>
      </c>
    </row>
    <row r="1243" spans="1:6" x14ac:dyDescent="0.25">
      <c r="A1243" s="5">
        <v>44168</v>
      </c>
      <c r="B1243" t="s">
        <v>4</v>
      </c>
      <c r="C1243">
        <v>9</v>
      </c>
      <c r="D1243">
        <v>30</v>
      </c>
      <c r="E1243">
        <v>29.099999999999998</v>
      </c>
      <c r="F1243" s="33">
        <f>Table1[[#This Row],[Date]]</f>
        <v>44168</v>
      </c>
    </row>
    <row r="1244" spans="1:6" x14ac:dyDescent="0.25">
      <c r="A1244" s="5">
        <v>44172</v>
      </c>
      <c r="B1244" t="s">
        <v>6</v>
      </c>
      <c r="C1244">
        <v>4</v>
      </c>
      <c r="D1244">
        <v>70</v>
      </c>
      <c r="E1244">
        <v>67.899999999999991</v>
      </c>
      <c r="F1244" s="33">
        <f>Table1[[#This Row],[Date]]</f>
        <v>44172</v>
      </c>
    </row>
    <row r="1245" spans="1:6" x14ac:dyDescent="0.25">
      <c r="A1245" s="5">
        <v>44176</v>
      </c>
      <c r="B1245" t="s">
        <v>8</v>
      </c>
      <c r="C1245">
        <v>8</v>
      </c>
      <c r="D1245">
        <v>80</v>
      </c>
      <c r="E1245">
        <v>77.599999999999994</v>
      </c>
      <c r="F1245" s="33">
        <f>Table1[[#This Row],[Date]]</f>
        <v>44176</v>
      </c>
    </row>
    <row r="1246" spans="1:6" x14ac:dyDescent="0.25">
      <c r="A1246" s="5">
        <v>44180</v>
      </c>
      <c r="B1246" t="s">
        <v>3</v>
      </c>
      <c r="C1246">
        <v>200</v>
      </c>
      <c r="D1246">
        <v>50</v>
      </c>
      <c r="E1246">
        <v>48.5</v>
      </c>
      <c r="F1246" s="33">
        <f>Table1[[#This Row],[Date]]</f>
        <v>44180</v>
      </c>
    </row>
    <row r="1247" spans="1:6" x14ac:dyDescent="0.25">
      <c r="A1247" s="5">
        <v>44184</v>
      </c>
      <c r="B1247" t="s">
        <v>13</v>
      </c>
      <c r="C1247">
        <v>600</v>
      </c>
      <c r="D1247">
        <v>50</v>
      </c>
      <c r="E1247">
        <v>48.5</v>
      </c>
      <c r="F1247" s="33">
        <f>Table1[[#This Row],[Date]]</f>
        <v>44184</v>
      </c>
    </row>
    <row r="1248" spans="1:6" x14ac:dyDescent="0.25">
      <c r="A1248" s="5">
        <v>44188</v>
      </c>
      <c r="B1248" t="s">
        <v>16</v>
      </c>
      <c r="C1248">
        <v>80</v>
      </c>
      <c r="D1248">
        <v>70</v>
      </c>
      <c r="E1248">
        <v>67.899999999999991</v>
      </c>
      <c r="F1248" s="33">
        <f>Table1[[#This Row],[Date]]</f>
        <v>44188</v>
      </c>
    </row>
    <row r="1249" spans="1:6" x14ac:dyDescent="0.25">
      <c r="A1249" s="5">
        <v>44192</v>
      </c>
      <c r="B1249" t="s">
        <v>5</v>
      </c>
      <c r="C1249">
        <v>50</v>
      </c>
      <c r="D1249">
        <v>45</v>
      </c>
      <c r="E1249">
        <v>43.65</v>
      </c>
      <c r="F1249" s="33">
        <f>Table1[[#This Row],[Date]]</f>
        <v>44192</v>
      </c>
    </row>
    <row r="1250" spans="1:6" x14ac:dyDescent="0.25">
      <c r="A1250" s="5">
        <v>44191</v>
      </c>
      <c r="B1250" t="s">
        <v>24</v>
      </c>
      <c r="C1250">
        <v>40</v>
      </c>
      <c r="D1250">
        <v>30</v>
      </c>
      <c r="E1250">
        <v>29.099999999999998</v>
      </c>
      <c r="F1250" s="33">
        <f>Table1[[#This Row],[Date]]</f>
        <v>44191</v>
      </c>
    </row>
    <row r="1251" spans="1:6" x14ac:dyDescent="0.25">
      <c r="A1251" s="5">
        <v>44190</v>
      </c>
      <c r="B1251" t="s">
        <v>29</v>
      </c>
      <c r="C1251">
        <v>30</v>
      </c>
      <c r="D1251">
        <v>12</v>
      </c>
      <c r="E1251">
        <v>11.64</v>
      </c>
      <c r="F1251" s="33">
        <f>Table1[[#This Row],[Date]]</f>
        <v>44190</v>
      </c>
    </row>
    <row r="1252" spans="1:6" x14ac:dyDescent="0.25">
      <c r="A1252" s="5">
        <v>44194</v>
      </c>
      <c r="B1252" t="s">
        <v>9</v>
      </c>
      <c r="C1252">
        <v>20</v>
      </c>
      <c r="D1252">
        <v>12</v>
      </c>
      <c r="E1252">
        <v>11.64</v>
      </c>
      <c r="F1252" s="33">
        <f>Table1[[#This Row],[Date]]</f>
        <v>44194</v>
      </c>
    </row>
    <row r="1253" spans="1:6" x14ac:dyDescent="0.25">
      <c r="A1253" s="5">
        <v>44193</v>
      </c>
      <c r="B1253" t="s">
        <v>13</v>
      </c>
      <c r="C1253">
        <v>33</v>
      </c>
      <c r="D1253">
        <v>50</v>
      </c>
      <c r="E1253">
        <v>48.5</v>
      </c>
      <c r="F1253" s="33">
        <f>Table1[[#This Row],[Date]]</f>
        <v>44193</v>
      </c>
    </row>
    <row r="1254" spans="1:6" x14ac:dyDescent="0.25">
      <c r="A1254" s="5">
        <v>44192</v>
      </c>
      <c r="B1254" t="s">
        <v>18</v>
      </c>
      <c r="C1254">
        <v>21</v>
      </c>
      <c r="D1254">
        <v>80</v>
      </c>
      <c r="E1254">
        <v>77.599999999999994</v>
      </c>
      <c r="F1254" s="33">
        <f>Table1[[#This Row],[Date]]</f>
        <v>44192</v>
      </c>
    </row>
    <row r="1255" spans="1:6" x14ac:dyDescent="0.25">
      <c r="A1255" s="5">
        <v>44191</v>
      </c>
      <c r="B1255" t="s">
        <v>25</v>
      </c>
      <c r="C1255">
        <v>89</v>
      </c>
      <c r="D1255">
        <v>45</v>
      </c>
      <c r="E1255">
        <v>43.65</v>
      </c>
      <c r="F1255" s="33">
        <f>Table1[[#This Row],[Date]]</f>
        <v>44191</v>
      </c>
    </row>
    <row r="1256" spans="1:6" x14ac:dyDescent="0.25">
      <c r="A1256" s="5">
        <v>44190</v>
      </c>
      <c r="B1256" t="s">
        <v>29</v>
      </c>
      <c r="C1256">
        <v>1</v>
      </c>
      <c r="D1256">
        <v>12</v>
      </c>
      <c r="E1256">
        <v>11.64</v>
      </c>
      <c r="F1256" s="33">
        <f>Table1[[#This Row],[Date]]</f>
        <v>44190</v>
      </c>
    </row>
    <row r="1257" spans="1:6" x14ac:dyDescent="0.25">
      <c r="A1257" s="5">
        <v>44192</v>
      </c>
      <c r="B1257" t="s">
        <v>23</v>
      </c>
      <c r="C1257">
        <v>20</v>
      </c>
      <c r="D1257">
        <v>50</v>
      </c>
      <c r="E1257">
        <v>48.5</v>
      </c>
      <c r="F1257" s="33">
        <f>Table1[[#This Row],[Date]]</f>
        <v>44192</v>
      </c>
    </row>
    <row r="1258" spans="1:6" x14ac:dyDescent="0.25">
      <c r="A1258" s="5">
        <v>44194</v>
      </c>
      <c r="B1258" t="s">
        <v>2</v>
      </c>
      <c r="C1258">
        <v>30</v>
      </c>
      <c r="D1258">
        <v>100</v>
      </c>
      <c r="E1258">
        <v>97</v>
      </c>
      <c r="F1258" s="33">
        <f>Table1[[#This Row],[Date]]</f>
        <v>44194</v>
      </c>
    </row>
    <row r="1259" spans="1:6" x14ac:dyDescent="0.25">
      <c r="A1259" s="5">
        <v>44191</v>
      </c>
      <c r="B1259" t="s">
        <v>3</v>
      </c>
      <c r="C1259">
        <v>2</v>
      </c>
      <c r="D1259">
        <v>50</v>
      </c>
      <c r="E1259">
        <v>48.5</v>
      </c>
      <c r="F1259" s="33">
        <f>Table1[[#This Row],[Date]]</f>
        <v>44191</v>
      </c>
    </row>
  </sheetData>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Backend</vt:lpstr>
      <vt:lpstr>Dashboard</vt:lpstr>
      <vt:lpstr>DataSource</vt:lpstr>
      <vt:lpstr>DataMonths</vt:lpstr>
      <vt:lpstr>DataTable</vt:lpstr>
      <vt:lpstr>DataTableHeader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Data With Decision: Brings data to life</dc:creator>
  <cp:lastModifiedBy>Data With Decision: Brings data to life</cp:lastModifiedBy>
  <dcterms:created xsi:type="dcterms:W3CDTF">2020-10-26T12:22:23Z</dcterms:created>
  <dcterms:modified xsi:type="dcterms:W3CDTF">2020-10-30T01:24:31Z</dcterms:modified>
</cp:coreProperties>
</file>